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0ECF63C0-F9AB-4570-8A97-F035C69E7987}" xr6:coauthVersionLast="47" xr6:coauthVersionMax="47" xr10:uidLastSave="{00000000-0000-0000-0000-000000000000}"/>
  <bookViews>
    <workbookView xWindow="-120" yWindow="-120" windowWidth="20730" windowHeight="11040" tabRatio="889" activeTab="2" xr2:uid="{00000000-000D-0000-FFFF-FFFF00000000}"/>
  </bookViews>
  <sheets>
    <sheet name="RESULTADOS" sheetId="7" r:id="rId1"/>
    <sheet name="DATOS" sheetId="4" r:id="rId2"/>
    <sheet name="Imputaciones de valores" sheetId="10" r:id="rId3"/>
    <sheet name="PONDERADORES-GBD" sheetId="2" r:id="rId4"/>
    <sheet name="PRODMORTALIDAD" sheetId="3" r:id="rId5"/>
    <sheet name="PRODLG" sheetId="1" r:id="rId6"/>
    <sheet name="PRODLL" sheetId="5" r:id="rId7"/>
    <sheet name="COSTOS MEDICOS" sheetId="6" r:id="rId8"/>
    <sheet name="COSTOS PROP ADM" sheetId="8" r:id="rId9"/>
    <sheet name="COSTO HUMANO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0" l="1"/>
  <c r="K32" i="10"/>
  <c r="K33" i="10"/>
  <c r="K34" i="10"/>
  <c r="K35" i="10"/>
  <c r="K36" i="10"/>
  <c r="K37" i="10"/>
  <c r="K38" i="10"/>
  <c r="K39" i="10"/>
  <c r="K30" i="10"/>
  <c r="G31" i="10"/>
  <c r="G32" i="10"/>
  <c r="G33" i="10"/>
  <c r="G34" i="10"/>
  <c r="G35" i="10"/>
  <c r="G36" i="10"/>
  <c r="G37" i="10"/>
  <c r="G38" i="10"/>
  <c r="G39" i="10"/>
  <c r="G30" i="10"/>
  <c r="B7" i="4" l="1"/>
  <c r="D12" i="5"/>
  <c r="B8" i="4" l="1"/>
  <c r="H18" i="10" l="1"/>
  <c r="G19" i="10" s="1"/>
  <c r="B6" i="4"/>
  <c r="F19" i="10" l="1"/>
  <c r="H19" i="10" s="1"/>
  <c r="B5" i="4"/>
  <c r="E5" i="4" s="1"/>
  <c r="E8" i="4"/>
  <c r="B6" i="8" l="1"/>
  <c r="D8" i="7" s="1"/>
  <c r="B5" i="8"/>
  <c r="C8" i="7" s="1"/>
  <c r="B4" i="8"/>
  <c r="B8" i="7" s="1"/>
  <c r="E8" i="7" l="1"/>
  <c r="B3" i="9"/>
  <c r="B4" i="9"/>
  <c r="D12" i="6" l="1"/>
  <c r="C12" i="6"/>
  <c r="C11" i="6" l="1"/>
  <c r="D13" i="6"/>
  <c r="C43" i="9" l="1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E12" i="5" s="1"/>
  <c r="C11" i="5"/>
  <c r="C10" i="5"/>
  <c r="C9" i="5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E7" i="4"/>
  <c r="E6" i="4"/>
  <c r="C45" i="3" l="1"/>
  <c r="E11" i="6"/>
  <c r="C13" i="6" l="1"/>
  <c r="B5" i="9" l="1"/>
  <c r="DU43" i="9"/>
  <c r="GY43" i="9" s="1"/>
  <c r="DT43" i="9"/>
  <c r="GX43" i="9" s="1"/>
  <c r="DS43" i="9"/>
  <c r="GW43" i="9" s="1"/>
  <c r="DR43" i="9"/>
  <c r="GV43" i="9" s="1"/>
  <c r="DQ43" i="9"/>
  <c r="GU43" i="9" s="1"/>
  <c r="DP43" i="9"/>
  <c r="GT43" i="9" s="1"/>
  <c r="DO43" i="9"/>
  <c r="GS43" i="9" s="1"/>
  <c r="DN43" i="9"/>
  <c r="GR43" i="9" s="1"/>
  <c r="DM43" i="9"/>
  <c r="GQ43" i="9" s="1"/>
  <c r="DL43" i="9"/>
  <c r="GP43" i="9" s="1"/>
  <c r="DK43" i="9"/>
  <c r="GO43" i="9" s="1"/>
  <c r="DJ43" i="9"/>
  <c r="GN43" i="9" s="1"/>
  <c r="DI43" i="9"/>
  <c r="GM43" i="9" s="1"/>
  <c r="DH43" i="9"/>
  <c r="GL43" i="9" s="1"/>
  <c r="DG43" i="9"/>
  <c r="GK43" i="9" s="1"/>
  <c r="DF43" i="9"/>
  <c r="GJ43" i="9" s="1"/>
  <c r="DE43" i="9"/>
  <c r="GI43" i="9" s="1"/>
  <c r="DD43" i="9"/>
  <c r="GH43" i="9" s="1"/>
  <c r="DC43" i="9"/>
  <c r="GG43" i="9" s="1"/>
  <c r="DB43" i="9"/>
  <c r="GF43" i="9" s="1"/>
  <c r="DA43" i="9"/>
  <c r="GE43" i="9" s="1"/>
  <c r="CZ43" i="9"/>
  <c r="GD43" i="9" s="1"/>
  <c r="CY43" i="9"/>
  <c r="GC43" i="9" s="1"/>
  <c r="CX43" i="9"/>
  <c r="GB43" i="9" s="1"/>
  <c r="CW43" i="9"/>
  <c r="GA43" i="9" s="1"/>
  <c r="CV43" i="9"/>
  <c r="FZ43" i="9" s="1"/>
  <c r="CU43" i="9"/>
  <c r="FY43" i="9" s="1"/>
  <c r="CT43" i="9"/>
  <c r="FX43" i="9" s="1"/>
  <c r="CS43" i="9"/>
  <c r="FW43" i="9" s="1"/>
  <c r="CR43" i="9"/>
  <c r="FV43" i="9" s="1"/>
  <c r="CQ43" i="9"/>
  <c r="FU43" i="9" s="1"/>
  <c r="CP43" i="9"/>
  <c r="FT43" i="9" s="1"/>
  <c r="CO43" i="9"/>
  <c r="FS43" i="9" s="1"/>
  <c r="CN43" i="9"/>
  <c r="FR43" i="9" s="1"/>
  <c r="CM43" i="9"/>
  <c r="FQ43" i="9" s="1"/>
  <c r="CL43" i="9"/>
  <c r="FP43" i="9" s="1"/>
  <c r="CK43" i="9"/>
  <c r="FO43" i="9" s="1"/>
  <c r="CJ43" i="9"/>
  <c r="FN43" i="9" s="1"/>
  <c r="CI43" i="9"/>
  <c r="FM43" i="9" s="1"/>
  <c r="CH43" i="9"/>
  <c r="FL43" i="9" s="1"/>
  <c r="CG43" i="9"/>
  <c r="FK43" i="9" s="1"/>
  <c r="CF43" i="9"/>
  <c r="FJ43" i="9" s="1"/>
  <c r="CE43" i="9"/>
  <c r="FI43" i="9" s="1"/>
  <c r="CD43" i="9"/>
  <c r="FH43" i="9" s="1"/>
  <c r="CC43" i="9"/>
  <c r="FG43" i="9" s="1"/>
  <c r="CB43" i="9"/>
  <c r="FF43" i="9" s="1"/>
  <c r="CA43" i="9"/>
  <c r="FE43" i="9" s="1"/>
  <c r="BZ43" i="9"/>
  <c r="FD43" i="9" s="1"/>
  <c r="BY43" i="9"/>
  <c r="FC43" i="9" s="1"/>
  <c r="BX43" i="9"/>
  <c r="FB43" i="9" s="1"/>
  <c r="BW43" i="9"/>
  <c r="FA43" i="9" s="1"/>
  <c r="BV43" i="9"/>
  <c r="EZ43" i="9" s="1"/>
  <c r="BU43" i="9"/>
  <c r="EY43" i="9" s="1"/>
  <c r="BT43" i="9"/>
  <c r="EX43" i="9" s="1"/>
  <c r="BS43" i="9"/>
  <c r="EW43" i="9" s="1"/>
  <c r="BR43" i="9"/>
  <c r="EV43" i="9" s="1"/>
  <c r="BQ43" i="9"/>
  <c r="EU43" i="9" s="1"/>
  <c r="BP43" i="9"/>
  <c r="ET43" i="9" s="1"/>
  <c r="BO43" i="9"/>
  <c r="ES43" i="9" s="1"/>
  <c r="BN43" i="9"/>
  <c r="ER43" i="9" s="1"/>
  <c r="BM43" i="9"/>
  <c r="EQ43" i="9" s="1"/>
  <c r="BL43" i="9"/>
  <c r="EP43" i="9" s="1"/>
  <c r="BK43" i="9"/>
  <c r="EO43" i="9" s="1"/>
  <c r="BJ43" i="9"/>
  <c r="EN43" i="9" s="1"/>
  <c r="BI43" i="9"/>
  <c r="EM43" i="9" s="1"/>
  <c r="BH43" i="9"/>
  <c r="EL43" i="9" s="1"/>
  <c r="BG43" i="9"/>
  <c r="EK43" i="9" s="1"/>
  <c r="BF43" i="9"/>
  <c r="EJ43" i="9" s="1"/>
  <c r="BE43" i="9"/>
  <c r="EI43" i="9" s="1"/>
  <c r="BD43" i="9"/>
  <c r="EH43" i="9" s="1"/>
  <c r="BC43" i="9"/>
  <c r="EG43" i="9" s="1"/>
  <c r="BB43" i="9"/>
  <c r="EF43" i="9" s="1"/>
  <c r="BA43" i="9"/>
  <c r="EE43" i="9" s="1"/>
  <c r="AZ43" i="9"/>
  <c r="ED43" i="9" s="1"/>
  <c r="AY43" i="9"/>
  <c r="EC43" i="9" s="1"/>
  <c r="AX43" i="9"/>
  <c r="EB43" i="9" s="1"/>
  <c r="AW43" i="9"/>
  <c r="EA43" i="9" s="1"/>
  <c r="AV43" i="9"/>
  <c r="DZ43" i="9" s="1"/>
  <c r="AU43" i="9"/>
  <c r="DY43" i="9" s="1"/>
  <c r="AT43" i="9"/>
  <c r="DU42" i="9"/>
  <c r="GY42" i="9" s="1"/>
  <c r="DT42" i="9"/>
  <c r="GX42" i="9" s="1"/>
  <c r="DS42" i="9"/>
  <c r="GW42" i="9" s="1"/>
  <c r="DR42" i="9"/>
  <c r="GV42" i="9" s="1"/>
  <c r="DQ42" i="9"/>
  <c r="GU42" i="9" s="1"/>
  <c r="DP42" i="9"/>
  <c r="GT42" i="9" s="1"/>
  <c r="DO42" i="9"/>
  <c r="GS42" i="9" s="1"/>
  <c r="DN42" i="9"/>
  <c r="GR42" i="9" s="1"/>
  <c r="DM42" i="9"/>
  <c r="GQ42" i="9" s="1"/>
  <c r="DL42" i="9"/>
  <c r="GP42" i="9" s="1"/>
  <c r="DK42" i="9"/>
  <c r="GO42" i="9" s="1"/>
  <c r="DJ42" i="9"/>
  <c r="GN42" i="9" s="1"/>
  <c r="DI42" i="9"/>
  <c r="GM42" i="9" s="1"/>
  <c r="DH42" i="9"/>
  <c r="GL42" i="9" s="1"/>
  <c r="DG42" i="9"/>
  <c r="GK42" i="9" s="1"/>
  <c r="DF42" i="9"/>
  <c r="GJ42" i="9" s="1"/>
  <c r="DE42" i="9"/>
  <c r="GI42" i="9" s="1"/>
  <c r="DD42" i="9"/>
  <c r="GH42" i="9" s="1"/>
  <c r="DC42" i="9"/>
  <c r="GG42" i="9" s="1"/>
  <c r="DB42" i="9"/>
  <c r="GF42" i="9" s="1"/>
  <c r="DA42" i="9"/>
  <c r="GE42" i="9" s="1"/>
  <c r="CZ42" i="9"/>
  <c r="GD42" i="9" s="1"/>
  <c r="CY42" i="9"/>
  <c r="GC42" i="9" s="1"/>
  <c r="CX42" i="9"/>
  <c r="GB42" i="9" s="1"/>
  <c r="CW42" i="9"/>
  <c r="GA42" i="9" s="1"/>
  <c r="CV42" i="9"/>
  <c r="FZ42" i="9" s="1"/>
  <c r="CU42" i="9"/>
  <c r="FY42" i="9" s="1"/>
  <c r="CT42" i="9"/>
  <c r="FX42" i="9" s="1"/>
  <c r="CS42" i="9"/>
  <c r="FW42" i="9" s="1"/>
  <c r="CR42" i="9"/>
  <c r="FV42" i="9" s="1"/>
  <c r="CQ42" i="9"/>
  <c r="FU42" i="9" s="1"/>
  <c r="CP42" i="9"/>
  <c r="FT42" i="9" s="1"/>
  <c r="CO42" i="9"/>
  <c r="FS42" i="9" s="1"/>
  <c r="CN42" i="9"/>
  <c r="FR42" i="9" s="1"/>
  <c r="CM42" i="9"/>
  <c r="FQ42" i="9" s="1"/>
  <c r="CL42" i="9"/>
  <c r="FP42" i="9" s="1"/>
  <c r="CK42" i="9"/>
  <c r="FO42" i="9" s="1"/>
  <c r="CJ42" i="9"/>
  <c r="FN42" i="9" s="1"/>
  <c r="CI42" i="9"/>
  <c r="FM42" i="9" s="1"/>
  <c r="CH42" i="9"/>
  <c r="FL42" i="9" s="1"/>
  <c r="CG42" i="9"/>
  <c r="FK42" i="9" s="1"/>
  <c r="CF42" i="9"/>
  <c r="FJ42" i="9" s="1"/>
  <c r="CE42" i="9"/>
  <c r="FI42" i="9" s="1"/>
  <c r="CD42" i="9"/>
  <c r="FH42" i="9" s="1"/>
  <c r="CC42" i="9"/>
  <c r="FG42" i="9" s="1"/>
  <c r="CB42" i="9"/>
  <c r="FF42" i="9" s="1"/>
  <c r="CA42" i="9"/>
  <c r="FE42" i="9" s="1"/>
  <c r="BZ42" i="9"/>
  <c r="FD42" i="9" s="1"/>
  <c r="BY42" i="9"/>
  <c r="FC42" i="9" s="1"/>
  <c r="BX42" i="9"/>
  <c r="FB42" i="9" s="1"/>
  <c r="BW42" i="9"/>
  <c r="FA42" i="9" s="1"/>
  <c r="BV42" i="9"/>
  <c r="EZ42" i="9" s="1"/>
  <c r="BU42" i="9"/>
  <c r="EY42" i="9" s="1"/>
  <c r="BT42" i="9"/>
  <c r="EX42" i="9" s="1"/>
  <c r="BS42" i="9"/>
  <c r="EW42" i="9" s="1"/>
  <c r="BR42" i="9"/>
  <c r="EV42" i="9" s="1"/>
  <c r="BQ42" i="9"/>
  <c r="EU42" i="9" s="1"/>
  <c r="BP42" i="9"/>
  <c r="ET42" i="9" s="1"/>
  <c r="BO42" i="9"/>
  <c r="ES42" i="9" s="1"/>
  <c r="BN42" i="9"/>
  <c r="ER42" i="9" s="1"/>
  <c r="BM42" i="9"/>
  <c r="EQ42" i="9" s="1"/>
  <c r="BL42" i="9"/>
  <c r="EP42" i="9" s="1"/>
  <c r="BK42" i="9"/>
  <c r="EO42" i="9" s="1"/>
  <c r="BJ42" i="9"/>
  <c r="EN42" i="9" s="1"/>
  <c r="BI42" i="9"/>
  <c r="EM42" i="9" s="1"/>
  <c r="BH42" i="9"/>
  <c r="EL42" i="9" s="1"/>
  <c r="BG42" i="9"/>
  <c r="EK42" i="9" s="1"/>
  <c r="BF42" i="9"/>
  <c r="EJ42" i="9" s="1"/>
  <c r="BE42" i="9"/>
  <c r="EI42" i="9" s="1"/>
  <c r="BD42" i="9"/>
  <c r="EH42" i="9" s="1"/>
  <c r="BC42" i="9"/>
  <c r="EG42" i="9" s="1"/>
  <c r="BB42" i="9"/>
  <c r="EF42" i="9" s="1"/>
  <c r="BA42" i="9"/>
  <c r="EE42" i="9" s="1"/>
  <c r="AZ42" i="9"/>
  <c r="ED42" i="9" s="1"/>
  <c r="AY42" i="9"/>
  <c r="EC42" i="9" s="1"/>
  <c r="AX42" i="9"/>
  <c r="EB42" i="9" s="1"/>
  <c r="AW42" i="9"/>
  <c r="EA42" i="9" s="1"/>
  <c r="AV42" i="9"/>
  <c r="DZ42" i="9" s="1"/>
  <c r="AU42" i="9"/>
  <c r="DY42" i="9" s="1"/>
  <c r="AT42" i="9"/>
  <c r="DX42" i="9" s="1"/>
  <c r="DU41" i="9"/>
  <c r="GY41" i="9" s="1"/>
  <c r="DT41" i="9"/>
  <c r="GX41" i="9" s="1"/>
  <c r="DS41" i="9"/>
  <c r="GW41" i="9" s="1"/>
  <c r="DR41" i="9"/>
  <c r="GV41" i="9" s="1"/>
  <c r="DQ41" i="9"/>
  <c r="GU41" i="9" s="1"/>
  <c r="DP41" i="9"/>
  <c r="GT41" i="9" s="1"/>
  <c r="DO41" i="9"/>
  <c r="GS41" i="9" s="1"/>
  <c r="DN41" i="9"/>
  <c r="GR41" i="9" s="1"/>
  <c r="DM41" i="9"/>
  <c r="GQ41" i="9" s="1"/>
  <c r="DL41" i="9"/>
  <c r="GP41" i="9" s="1"/>
  <c r="DK41" i="9"/>
  <c r="GO41" i="9" s="1"/>
  <c r="DJ41" i="9"/>
  <c r="GN41" i="9" s="1"/>
  <c r="DI41" i="9"/>
  <c r="GM41" i="9" s="1"/>
  <c r="DH41" i="9"/>
  <c r="GL41" i="9" s="1"/>
  <c r="DG41" i="9"/>
  <c r="GK41" i="9" s="1"/>
  <c r="DF41" i="9"/>
  <c r="GJ41" i="9" s="1"/>
  <c r="DE41" i="9"/>
  <c r="GI41" i="9" s="1"/>
  <c r="DD41" i="9"/>
  <c r="GH41" i="9" s="1"/>
  <c r="DC41" i="9"/>
  <c r="GG41" i="9" s="1"/>
  <c r="DB41" i="9"/>
  <c r="GF41" i="9" s="1"/>
  <c r="DA41" i="9"/>
  <c r="GE41" i="9" s="1"/>
  <c r="CZ41" i="9"/>
  <c r="GD41" i="9" s="1"/>
  <c r="CY41" i="9"/>
  <c r="GC41" i="9" s="1"/>
  <c r="CX41" i="9"/>
  <c r="GB41" i="9" s="1"/>
  <c r="CW41" i="9"/>
  <c r="GA41" i="9" s="1"/>
  <c r="CV41" i="9"/>
  <c r="FZ41" i="9" s="1"/>
  <c r="CU41" i="9"/>
  <c r="FY41" i="9" s="1"/>
  <c r="CT41" i="9"/>
  <c r="FX41" i="9" s="1"/>
  <c r="CS41" i="9"/>
  <c r="FW41" i="9" s="1"/>
  <c r="CR41" i="9"/>
  <c r="FV41" i="9" s="1"/>
  <c r="CQ41" i="9"/>
  <c r="FU41" i="9" s="1"/>
  <c r="CP41" i="9"/>
  <c r="FT41" i="9" s="1"/>
  <c r="CO41" i="9"/>
  <c r="FS41" i="9" s="1"/>
  <c r="CN41" i="9"/>
  <c r="FR41" i="9" s="1"/>
  <c r="CM41" i="9"/>
  <c r="FQ41" i="9" s="1"/>
  <c r="CL41" i="9"/>
  <c r="FP41" i="9" s="1"/>
  <c r="CK41" i="9"/>
  <c r="FO41" i="9" s="1"/>
  <c r="CJ41" i="9"/>
  <c r="FN41" i="9" s="1"/>
  <c r="CI41" i="9"/>
  <c r="FM41" i="9" s="1"/>
  <c r="CH41" i="9"/>
  <c r="FL41" i="9" s="1"/>
  <c r="CG41" i="9"/>
  <c r="FK41" i="9" s="1"/>
  <c r="CF41" i="9"/>
  <c r="FJ41" i="9" s="1"/>
  <c r="CE41" i="9"/>
  <c r="FI41" i="9" s="1"/>
  <c r="CD41" i="9"/>
  <c r="FH41" i="9" s="1"/>
  <c r="CC41" i="9"/>
  <c r="FG41" i="9" s="1"/>
  <c r="CB41" i="9"/>
  <c r="FF41" i="9" s="1"/>
  <c r="CA41" i="9"/>
  <c r="FE41" i="9" s="1"/>
  <c r="BZ41" i="9"/>
  <c r="FD41" i="9" s="1"/>
  <c r="BY41" i="9"/>
  <c r="FC41" i="9" s="1"/>
  <c r="BX41" i="9"/>
  <c r="FB41" i="9" s="1"/>
  <c r="BW41" i="9"/>
  <c r="FA41" i="9" s="1"/>
  <c r="BV41" i="9"/>
  <c r="EZ41" i="9" s="1"/>
  <c r="BU41" i="9"/>
  <c r="EY41" i="9" s="1"/>
  <c r="BT41" i="9"/>
  <c r="EX41" i="9" s="1"/>
  <c r="BS41" i="9"/>
  <c r="EW41" i="9" s="1"/>
  <c r="BR41" i="9"/>
  <c r="EV41" i="9" s="1"/>
  <c r="BQ41" i="9"/>
  <c r="EU41" i="9" s="1"/>
  <c r="BP41" i="9"/>
  <c r="ET41" i="9" s="1"/>
  <c r="BO41" i="9"/>
  <c r="ES41" i="9" s="1"/>
  <c r="BN41" i="9"/>
  <c r="ER41" i="9" s="1"/>
  <c r="BM41" i="9"/>
  <c r="EQ41" i="9" s="1"/>
  <c r="BL41" i="9"/>
  <c r="EP41" i="9" s="1"/>
  <c r="BK41" i="9"/>
  <c r="EO41" i="9" s="1"/>
  <c r="BJ41" i="9"/>
  <c r="EN41" i="9" s="1"/>
  <c r="BI41" i="9"/>
  <c r="EM41" i="9" s="1"/>
  <c r="BH41" i="9"/>
  <c r="EL41" i="9" s="1"/>
  <c r="BG41" i="9"/>
  <c r="EK41" i="9" s="1"/>
  <c r="BF41" i="9"/>
  <c r="EJ41" i="9" s="1"/>
  <c r="BE41" i="9"/>
  <c r="EI41" i="9" s="1"/>
  <c r="BD41" i="9"/>
  <c r="EH41" i="9" s="1"/>
  <c r="BC41" i="9"/>
  <c r="EG41" i="9" s="1"/>
  <c r="BB41" i="9"/>
  <c r="EF41" i="9" s="1"/>
  <c r="BA41" i="9"/>
  <c r="EE41" i="9" s="1"/>
  <c r="AZ41" i="9"/>
  <c r="ED41" i="9" s="1"/>
  <c r="AY41" i="9"/>
  <c r="EC41" i="9" s="1"/>
  <c r="AX41" i="9"/>
  <c r="EB41" i="9" s="1"/>
  <c r="AW41" i="9"/>
  <c r="EA41" i="9" s="1"/>
  <c r="AV41" i="9"/>
  <c r="DZ41" i="9" s="1"/>
  <c r="AU41" i="9"/>
  <c r="DY41" i="9" s="1"/>
  <c r="AT41" i="9"/>
  <c r="DX41" i="9" s="1"/>
  <c r="DU40" i="9"/>
  <c r="GY40" i="9" s="1"/>
  <c r="DT40" i="9"/>
  <c r="GX40" i="9" s="1"/>
  <c r="DS40" i="9"/>
  <c r="GW40" i="9" s="1"/>
  <c r="DR40" i="9"/>
  <c r="GV40" i="9" s="1"/>
  <c r="DQ40" i="9"/>
  <c r="GU40" i="9" s="1"/>
  <c r="DP40" i="9"/>
  <c r="GT40" i="9" s="1"/>
  <c r="DO40" i="9"/>
  <c r="GS40" i="9" s="1"/>
  <c r="DN40" i="9"/>
  <c r="GR40" i="9" s="1"/>
  <c r="DM40" i="9"/>
  <c r="GQ40" i="9" s="1"/>
  <c r="DL40" i="9"/>
  <c r="GP40" i="9" s="1"/>
  <c r="DK40" i="9"/>
  <c r="GO40" i="9" s="1"/>
  <c r="DJ40" i="9"/>
  <c r="GN40" i="9" s="1"/>
  <c r="DI40" i="9"/>
  <c r="GM40" i="9" s="1"/>
  <c r="DH40" i="9"/>
  <c r="GL40" i="9" s="1"/>
  <c r="DG40" i="9"/>
  <c r="GK40" i="9" s="1"/>
  <c r="DF40" i="9"/>
  <c r="GJ40" i="9" s="1"/>
  <c r="DE40" i="9"/>
  <c r="GI40" i="9" s="1"/>
  <c r="DD40" i="9"/>
  <c r="GH40" i="9" s="1"/>
  <c r="DC40" i="9"/>
  <c r="GG40" i="9" s="1"/>
  <c r="DB40" i="9"/>
  <c r="GF40" i="9" s="1"/>
  <c r="DA40" i="9"/>
  <c r="GE40" i="9" s="1"/>
  <c r="CZ40" i="9"/>
  <c r="GD40" i="9" s="1"/>
  <c r="CY40" i="9"/>
  <c r="GC40" i="9" s="1"/>
  <c r="CX40" i="9"/>
  <c r="GB40" i="9" s="1"/>
  <c r="CW40" i="9"/>
  <c r="GA40" i="9" s="1"/>
  <c r="CV40" i="9"/>
  <c r="FZ40" i="9" s="1"/>
  <c r="CU40" i="9"/>
  <c r="FY40" i="9" s="1"/>
  <c r="CT40" i="9"/>
  <c r="FX40" i="9" s="1"/>
  <c r="CS40" i="9"/>
  <c r="FW40" i="9" s="1"/>
  <c r="CR40" i="9"/>
  <c r="FV40" i="9" s="1"/>
  <c r="CQ40" i="9"/>
  <c r="FU40" i="9" s="1"/>
  <c r="CP40" i="9"/>
  <c r="FT40" i="9" s="1"/>
  <c r="CO40" i="9"/>
  <c r="FS40" i="9" s="1"/>
  <c r="CN40" i="9"/>
  <c r="FR40" i="9" s="1"/>
  <c r="CM40" i="9"/>
  <c r="FQ40" i="9" s="1"/>
  <c r="CL40" i="9"/>
  <c r="FP40" i="9" s="1"/>
  <c r="CK40" i="9"/>
  <c r="FO40" i="9" s="1"/>
  <c r="CJ40" i="9"/>
  <c r="FN40" i="9" s="1"/>
  <c r="CI40" i="9"/>
  <c r="FM40" i="9" s="1"/>
  <c r="CH40" i="9"/>
  <c r="FL40" i="9" s="1"/>
  <c r="CG40" i="9"/>
  <c r="FK40" i="9" s="1"/>
  <c r="CF40" i="9"/>
  <c r="FJ40" i="9" s="1"/>
  <c r="CE40" i="9"/>
  <c r="FI40" i="9" s="1"/>
  <c r="CD40" i="9"/>
  <c r="FH40" i="9" s="1"/>
  <c r="CC40" i="9"/>
  <c r="FG40" i="9" s="1"/>
  <c r="CB40" i="9"/>
  <c r="FF40" i="9" s="1"/>
  <c r="CA40" i="9"/>
  <c r="FE40" i="9" s="1"/>
  <c r="BZ40" i="9"/>
  <c r="FD40" i="9" s="1"/>
  <c r="BY40" i="9"/>
  <c r="FC40" i="9" s="1"/>
  <c r="BX40" i="9"/>
  <c r="FB40" i="9" s="1"/>
  <c r="BW40" i="9"/>
  <c r="FA40" i="9" s="1"/>
  <c r="BV40" i="9"/>
  <c r="EZ40" i="9" s="1"/>
  <c r="BU40" i="9"/>
  <c r="EY40" i="9" s="1"/>
  <c r="BT40" i="9"/>
  <c r="EX40" i="9" s="1"/>
  <c r="BS40" i="9"/>
  <c r="EW40" i="9" s="1"/>
  <c r="BR40" i="9"/>
  <c r="EV40" i="9" s="1"/>
  <c r="BQ40" i="9"/>
  <c r="EU40" i="9" s="1"/>
  <c r="BP40" i="9"/>
  <c r="ET40" i="9" s="1"/>
  <c r="BO40" i="9"/>
  <c r="ES40" i="9" s="1"/>
  <c r="BN40" i="9"/>
  <c r="ER40" i="9" s="1"/>
  <c r="BM40" i="9"/>
  <c r="EQ40" i="9" s="1"/>
  <c r="BL40" i="9"/>
  <c r="EP40" i="9" s="1"/>
  <c r="BK40" i="9"/>
  <c r="EO40" i="9" s="1"/>
  <c r="BJ40" i="9"/>
  <c r="EN40" i="9" s="1"/>
  <c r="BI40" i="9"/>
  <c r="EM40" i="9" s="1"/>
  <c r="BH40" i="9"/>
  <c r="EL40" i="9" s="1"/>
  <c r="BG40" i="9"/>
  <c r="EK40" i="9" s="1"/>
  <c r="BF40" i="9"/>
  <c r="EJ40" i="9" s="1"/>
  <c r="BE40" i="9"/>
  <c r="EI40" i="9" s="1"/>
  <c r="BD40" i="9"/>
  <c r="EH40" i="9" s="1"/>
  <c r="BC40" i="9"/>
  <c r="EG40" i="9" s="1"/>
  <c r="BB40" i="9"/>
  <c r="EF40" i="9" s="1"/>
  <c r="BA40" i="9"/>
  <c r="EE40" i="9" s="1"/>
  <c r="AZ40" i="9"/>
  <c r="ED40" i="9" s="1"/>
  <c r="AY40" i="9"/>
  <c r="EC40" i="9" s="1"/>
  <c r="AX40" i="9"/>
  <c r="EB40" i="9" s="1"/>
  <c r="AW40" i="9"/>
  <c r="EA40" i="9" s="1"/>
  <c r="AV40" i="9"/>
  <c r="DZ40" i="9" s="1"/>
  <c r="AU40" i="9"/>
  <c r="DY40" i="9" s="1"/>
  <c r="AT40" i="9"/>
  <c r="DX40" i="9" s="1"/>
  <c r="DU39" i="9"/>
  <c r="GY39" i="9" s="1"/>
  <c r="DT39" i="9"/>
  <c r="GX39" i="9" s="1"/>
  <c r="DS39" i="9"/>
  <c r="GW39" i="9" s="1"/>
  <c r="DR39" i="9"/>
  <c r="GV39" i="9" s="1"/>
  <c r="DQ39" i="9"/>
  <c r="GU39" i="9" s="1"/>
  <c r="DP39" i="9"/>
  <c r="GT39" i="9" s="1"/>
  <c r="DO39" i="9"/>
  <c r="GS39" i="9" s="1"/>
  <c r="DN39" i="9"/>
  <c r="GR39" i="9" s="1"/>
  <c r="DM39" i="9"/>
  <c r="GQ39" i="9" s="1"/>
  <c r="DL39" i="9"/>
  <c r="GP39" i="9" s="1"/>
  <c r="DK39" i="9"/>
  <c r="GO39" i="9" s="1"/>
  <c r="DJ39" i="9"/>
  <c r="GN39" i="9" s="1"/>
  <c r="DI39" i="9"/>
  <c r="GM39" i="9" s="1"/>
  <c r="DH39" i="9"/>
  <c r="GL39" i="9" s="1"/>
  <c r="DG39" i="9"/>
  <c r="GK39" i="9" s="1"/>
  <c r="DF39" i="9"/>
  <c r="GJ39" i="9" s="1"/>
  <c r="DE39" i="9"/>
  <c r="GI39" i="9" s="1"/>
  <c r="DD39" i="9"/>
  <c r="GH39" i="9" s="1"/>
  <c r="DC39" i="9"/>
  <c r="GG39" i="9" s="1"/>
  <c r="DB39" i="9"/>
  <c r="GF39" i="9" s="1"/>
  <c r="DA39" i="9"/>
  <c r="GE39" i="9" s="1"/>
  <c r="CZ39" i="9"/>
  <c r="GD39" i="9" s="1"/>
  <c r="CY39" i="9"/>
  <c r="GC39" i="9" s="1"/>
  <c r="CX39" i="9"/>
  <c r="GB39" i="9" s="1"/>
  <c r="CW39" i="9"/>
  <c r="GA39" i="9" s="1"/>
  <c r="CV39" i="9"/>
  <c r="FZ39" i="9" s="1"/>
  <c r="CU39" i="9"/>
  <c r="FY39" i="9" s="1"/>
  <c r="CT39" i="9"/>
  <c r="FX39" i="9" s="1"/>
  <c r="CS39" i="9"/>
  <c r="FW39" i="9" s="1"/>
  <c r="CR39" i="9"/>
  <c r="FV39" i="9" s="1"/>
  <c r="CQ39" i="9"/>
  <c r="FU39" i="9" s="1"/>
  <c r="CP39" i="9"/>
  <c r="FT39" i="9" s="1"/>
  <c r="CO39" i="9"/>
  <c r="FS39" i="9" s="1"/>
  <c r="CN39" i="9"/>
  <c r="FR39" i="9" s="1"/>
  <c r="CM39" i="9"/>
  <c r="FQ39" i="9" s="1"/>
  <c r="CL39" i="9"/>
  <c r="FP39" i="9" s="1"/>
  <c r="CK39" i="9"/>
  <c r="FO39" i="9" s="1"/>
  <c r="CJ39" i="9"/>
  <c r="FN39" i="9" s="1"/>
  <c r="CI39" i="9"/>
  <c r="FM39" i="9" s="1"/>
  <c r="CH39" i="9"/>
  <c r="FL39" i="9" s="1"/>
  <c r="CG39" i="9"/>
  <c r="FK39" i="9" s="1"/>
  <c r="CF39" i="9"/>
  <c r="FJ39" i="9" s="1"/>
  <c r="CE39" i="9"/>
  <c r="FI39" i="9" s="1"/>
  <c r="CD39" i="9"/>
  <c r="FH39" i="9" s="1"/>
  <c r="CC39" i="9"/>
  <c r="FG39" i="9" s="1"/>
  <c r="CB39" i="9"/>
  <c r="FF39" i="9" s="1"/>
  <c r="CA39" i="9"/>
  <c r="FE39" i="9" s="1"/>
  <c r="BZ39" i="9"/>
  <c r="FD39" i="9" s="1"/>
  <c r="BY39" i="9"/>
  <c r="FC39" i="9" s="1"/>
  <c r="BX39" i="9"/>
  <c r="FB39" i="9" s="1"/>
  <c r="BW39" i="9"/>
  <c r="FA39" i="9" s="1"/>
  <c r="BV39" i="9"/>
  <c r="EZ39" i="9" s="1"/>
  <c r="BU39" i="9"/>
  <c r="EY39" i="9" s="1"/>
  <c r="BT39" i="9"/>
  <c r="EX39" i="9" s="1"/>
  <c r="BS39" i="9"/>
  <c r="EW39" i="9" s="1"/>
  <c r="BR39" i="9"/>
  <c r="EV39" i="9" s="1"/>
  <c r="BQ39" i="9"/>
  <c r="EU39" i="9" s="1"/>
  <c r="BP39" i="9"/>
  <c r="ET39" i="9" s="1"/>
  <c r="BO39" i="9"/>
  <c r="ES39" i="9" s="1"/>
  <c r="BN39" i="9"/>
  <c r="ER39" i="9" s="1"/>
  <c r="BM39" i="9"/>
  <c r="EQ39" i="9" s="1"/>
  <c r="BL39" i="9"/>
  <c r="EP39" i="9" s="1"/>
  <c r="BK39" i="9"/>
  <c r="EO39" i="9" s="1"/>
  <c r="BJ39" i="9"/>
  <c r="EN39" i="9" s="1"/>
  <c r="BI39" i="9"/>
  <c r="EM39" i="9" s="1"/>
  <c r="BH39" i="9"/>
  <c r="EL39" i="9" s="1"/>
  <c r="BG39" i="9"/>
  <c r="EK39" i="9" s="1"/>
  <c r="BF39" i="9"/>
  <c r="EJ39" i="9" s="1"/>
  <c r="BE39" i="9"/>
  <c r="EI39" i="9" s="1"/>
  <c r="BD39" i="9"/>
  <c r="EH39" i="9" s="1"/>
  <c r="BC39" i="9"/>
  <c r="EG39" i="9" s="1"/>
  <c r="BB39" i="9"/>
  <c r="EF39" i="9" s="1"/>
  <c r="BA39" i="9"/>
  <c r="EE39" i="9" s="1"/>
  <c r="AZ39" i="9"/>
  <c r="ED39" i="9" s="1"/>
  <c r="AY39" i="9"/>
  <c r="EC39" i="9" s="1"/>
  <c r="AX39" i="9"/>
  <c r="EB39" i="9" s="1"/>
  <c r="AW39" i="9"/>
  <c r="EA39" i="9" s="1"/>
  <c r="AV39" i="9"/>
  <c r="DZ39" i="9" s="1"/>
  <c r="AU39" i="9"/>
  <c r="DY39" i="9" s="1"/>
  <c r="AT39" i="9"/>
  <c r="DX39" i="9" s="1"/>
  <c r="DU38" i="9"/>
  <c r="GY38" i="9" s="1"/>
  <c r="DT38" i="9"/>
  <c r="GX38" i="9" s="1"/>
  <c r="DS38" i="9"/>
  <c r="GW38" i="9" s="1"/>
  <c r="DR38" i="9"/>
  <c r="GV38" i="9" s="1"/>
  <c r="DQ38" i="9"/>
  <c r="GU38" i="9" s="1"/>
  <c r="DP38" i="9"/>
  <c r="GT38" i="9" s="1"/>
  <c r="DO38" i="9"/>
  <c r="GS38" i="9" s="1"/>
  <c r="DN38" i="9"/>
  <c r="GR38" i="9" s="1"/>
  <c r="DM38" i="9"/>
  <c r="GQ38" i="9" s="1"/>
  <c r="DL38" i="9"/>
  <c r="GP38" i="9" s="1"/>
  <c r="DK38" i="9"/>
  <c r="GO38" i="9" s="1"/>
  <c r="DJ38" i="9"/>
  <c r="GN38" i="9" s="1"/>
  <c r="DI38" i="9"/>
  <c r="GM38" i="9" s="1"/>
  <c r="DH38" i="9"/>
  <c r="GL38" i="9" s="1"/>
  <c r="DG38" i="9"/>
  <c r="GK38" i="9" s="1"/>
  <c r="DF38" i="9"/>
  <c r="GJ38" i="9" s="1"/>
  <c r="DE38" i="9"/>
  <c r="GI38" i="9" s="1"/>
  <c r="DD38" i="9"/>
  <c r="GH38" i="9" s="1"/>
  <c r="DC38" i="9"/>
  <c r="GG38" i="9" s="1"/>
  <c r="DB38" i="9"/>
  <c r="GF38" i="9" s="1"/>
  <c r="DA38" i="9"/>
  <c r="GE38" i="9" s="1"/>
  <c r="CZ38" i="9"/>
  <c r="GD38" i="9" s="1"/>
  <c r="CY38" i="9"/>
  <c r="GC38" i="9" s="1"/>
  <c r="CX38" i="9"/>
  <c r="GB38" i="9" s="1"/>
  <c r="CW38" i="9"/>
  <c r="GA38" i="9" s="1"/>
  <c r="CV38" i="9"/>
  <c r="FZ38" i="9" s="1"/>
  <c r="CU38" i="9"/>
  <c r="FY38" i="9" s="1"/>
  <c r="CT38" i="9"/>
  <c r="FX38" i="9" s="1"/>
  <c r="CS38" i="9"/>
  <c r="FW38" i="9" s="1"/>
  <c r="CR38" i="9"/>
  <c r="FV38" i="9" s="1"/>
  <c r="CQ38" i="9"/>
  <c r="FU38" i="9" s="1"/>
  <c r="CP38" i="9"/>
  <c r="FT38" i="9" s="1"/>
  <c r="CO38" i="9"/>
  <c r="FS38" i="9" s="1"/>
  <c r="CN38" i="9"/>
  <c r="FR38" i="9" s="1"/>
  <c r="CM38" i="9"/>
  <c r="FQ38" i="9" s="1"/>
  <c r="CL38" i="9"/>
  <c r="FP38" i="9" s="1"/>
  <c r="CK38" i="9"/>
  <c r="FO38" i="9" s="1"/>
  <c r="CJ38" i="9"/>
  <c r="FN38" i="9" s="1"/>
  <c r="CI38" i="9"/>
  <c r="FM38" i="9" s="1"/>
  <c r="CH38" i="9"/>
  <c r="FL38" i="9" s="1"/>
  <c r="CG38" i="9"/>
  <c r="FK38" i="9" s="1"/>
  <c r="CF38" i="9"/>
  <c r="FJ38" i="9" s="1"/>
  <c r="CE38" i="9"/>
  <c r="FI38" i="9" s="1"/>
  <c r="CD38" i="9"/>
  <c r="FH38" i="9" s="1"/>
  <c r="CC38" i="9"/>
  <c r="FG38" i="9" s="1"/>
  <c r="CB38" i="9"/>
  <c r="FF38" i="9" s="1"/>
  <c r="CA38" i="9"/>
  <c r="FE38" i="9" s="1"/>
  <c r="BZ38" i="9"/>
  <c r="FD38" i="9" s="1"/>
  <c r="BY38" i="9"/>
  <c r="FC38" i="9" s="1"/>
  <c r="BX38" i="9"/>
  <c r="FB38" i="9" s="1"/>
  <c r="BW38" i="9"/>
  <c r="FA38" i="9" s="1"/>
  <c r="BV38" i="9"/>
  <c r="EZ38" i="9" s="1"/>
  <c r="BU38" i="9"/>
  <c r="EY38" i="9" s="1"/>
  <c r="BT38" i="9"/>
  <c r="EX38" i="9" s="1"/>
  <c r="BS38" i="9"/>
  <c r="EW38" i="9" s="1"/>
  <c r="BR38" i="9"/>
  <c r="EV38" i="9" s="1"/>
  <c r="BQ38" i="9"/>
  <c r="EU38" i="9" s="1"/>
  <c r="BP38" i="9"/>
  <c r="ET38" i="9" s="1"/>
  <c r="BO38" i="9"/>
  <c r="ES38" i="9" s="1"/>
  <c r="BN38" i="9"/>
  <c r="ER38" i="9" s="1"/>
  <c r="BM38" i="9"/>
  <c r="EQ38" i="9" s="1"/>
  <c r="BL38" i="9"/>
  <c r="EP38" i="9" s="1"/>
  <c r="BK38" i="9"/>
  <c r="EO38" i="9" s="1"/>
  <c r="BJ38" i="9"/>
  <c r="EN38" i="9" s="1"/>
  <c r="BI38" i="9"/>
  <c r="EM38" i="9" s="1"/>
  <c r="BH38" i="9"/>
  <c r="EL38" i="9" s="1"/>
  <c r="BG38" i="9"/>
  <c r="EK38" i="9" s="1"/>
  <c r="BF38" i="9"/>
  <c r="EJ38" i="9" s="1"/>
  <c r="BE38" i="9"/>
  <c r="EI38" i="9" s="1"/>
  <c r="BD38" i="9"/>
  <c r="EH38" i="9" s="1"/>
  <c r="BC38" i="9"/>
  <c r="EG38" i="9" s="1"/>
  <c r="BB38" i="9"/>
  <c r="EF38" i="9" s="1"/>
  <c r="BA38" i="9"/>
  <c r="EE38" i="9" s="1"/>
  <c r="AZ38" i="9"/>
  <c r="ED38" i="9" s="1"/>
  <c r="AY38" i="9"/>
  <c r="EC38" i="9" s="1"/>
  <c r="AX38" i="9"/>
  <c r="EB38" i="9" s="1"/>
  <c r="AW38" i="9"/>
  <c r="EA38" i="9" s="1"/>
  <c r="AV38" i="9"/>
  <c r="DZ38" i="9" s="1"/>
  <c r="AU38" i="9"/>
  <c r="DY38" i="9" s="1"/>
  <c r="AT38" i="9"/>
  <c r="DX38" i="9" s="1"/>
  <c r="DU37" i="9"/>
  <c r="GY37" i="9" s="1"/>
  <c r="DT37" i="9"/>
  <c r="GX37" i="9" s="1"/>
  <c r="DS37" i="9"/>
  <c r="GW37" i="9" s="1"/>
  <c r="DR37" i="9"/>
  <c r="GV37" i="9" s="1"/>
  <c r="DQ37" i="9"/>
  <c r="GU37" i="9" s="1"/>
  <c r="DP37" i="9"/>
  <c r="GT37" i="9" s="1"/>
  <c r="DO37" i="9"/>
  <c r="GS37" i="9" s="1"/>
  <c r="DN37" i="9"/>
  <c r="GR37" i="9" s="1"/>
  <c r="DM37" i="9"/>
  <c r="GQ37" i="9" s="1"/>
  <c r="DL37" i="9"/>
  <c r="GP37" i="9" s="1"/>
  <c r="DK37" i="9"/>
  <c r="GO37" i="9" s="1"/>
  <c r="DJ37" i="9"/>
  <c r="GN37" i="9" s="1"/>
  <c r="DI37" i="9"/>
  <c r="GM37" i="9" s="1"/>
  <c r="DH37" i="9"/>
  <c r="GL37" i="9" s="1"/>
  <c r="DG37" i="9"/>
  <c r="GK37" i="9" s="1"/>
  <c r="DF37" i="9"/>
  <c r="GJ37" i="9" s="1"/>
  <c r="DE37" i="9"/>
  <c r="GI37" i="9" s="1"/>
  <c r="DD37" i="9"/>
  <c r="GH37" i="9" s="1"/>
  <c r="DC37" i="9"/>
  <c r="GG37" i="9" s="1"/>
  <c r="DB37" i="9"/>
  <c r="GF37" i="9" s="1"/>
  <c r="DA37" i="9"/>
  <c r="GE37" i="9" s="1"/>
  <c r="CZ37" i="9"/>
  <c r="GD37" i="9" s="1"/>
  <c r="CY37" i="9"/>
  <c r="GC37" i="9" s="1"/>
  <c r="CX37" i="9"/>
  <c r="GB37" i="9" s="1"/>
  <c r="CW37" i="9"/>
  <c r="GA37" i="9" s="1"/>
  <c r="CV37" i="9"/>
  <c r="FZ37" i="9" s="1"/>
  <c r="CU37" i="9"/>
  <c r="FY37" i="9" s="1"/>
  <c r="CT37" i="9"/>
  <c r="FX37" i="9" s="1"/>
  <c r="CS37" i="9"/>
  <c r="FW37" i="9" s="1"/>
  <c r="CR37" i="9"/>
  <c r="FV37" i="9" s="1"/>
  <c r="CQ37" i="9"/>
  <c r="FU37" i="9" s="1"/>
  <c r="CP37" i="9"/>
  <c r="FT37" i="9" s="1"/>
  <c r="CO37" i="9"/>
  <c r="FS37" i="9" s="1"/>
  <c r="CN37" i="9"/>
  <c r="FR37" i="9" s="1"/>
  <c r="CM37" i="9"/>
  <c r="FQ37" i="9" s="1"/>
  <c r="CL37" i="9"/>
  <c r="FP37" i="9" s="1"/>
  <c r="CK37" i="9"/>
  <c r="FO37" i="9" s="1"/>
  <c r="CJ37" i="9"/>
  <c r="FN37" i="9" s="1"/>
  <c r="CI37" i="9"/>
  <c r="FM37" i="9" s="1"/>
  <c r="CH37" i="9"/>
  <c r="FL37" i="9" s="1"/>
  <c r="CG37" i="9"/>
  <c r="FK37" i="9" s="1"/>
  <c r="CF37" i="9"/>
  <c r="FJ37" i="9" s="1"/>
  <c r="CE37" i="9"/>
  <c r="FI37" i="9" s="1"/>
  <c r="CD37" i="9"/>
  <c r="FH37" i="9" s="1"/>
  <c r="CC37" i="9"/>
  <c r="FG37" i="9" s="1"/>
  <c r="CB37" i="9"/>
  <c r="FF37" i="9" s="1"/>
  <c r="CA37" i="9"/>
  <c r="FE37" i="9" s="1"/>
  <c r="BZ37" i="9"/>
  <c r="FD37" i="9" s="1"/>
  <c r="BY37" i="9"/>
  <c r="FC37" i="9" s="1"/>
  <c r="BX37" i="9"/>
  <c r="FB37" i="9" s="1"/>
  <c r="BW37" i="9"/>
  <c r="FA37" i="9" s="1"/>
  <c r="BV37" i="9"/>
  <c r="EZ37" i="9" s="1"/>
  <c r="BU37" i="9"/>
  <c r="EY37" i="9" s="1"/>
  <c r="BT37" i="9"/>
  <c r="EX37" i="9" s="1"/>
  <c r="BS37" i="9"/>
  <c r="EW37" i="9" s="1"/>
  <c r="BR37" i="9"/>
  <c r="EV37" i="9" s="1"/>
  <c r="BQ37" i="9"/>
  <c r="EU37" i="9" s="1"/>
  <c r="BP37" i="9"/>
  <c r="ET37" i="9" s="1"/>
  <c r="BO37" i="9"/>
  <c r="ES37" i="9" s="1"/>
  <c r="BN37" i="9"/>
  <c r="ER37" i="9" s="1"/>
  <c r="BM37" i="9"/>
  <c r="EQ37" i="9" s="1"/>
  <c r="BL37" i="9"/>
  <c r="EP37" i="9" s="1"/>
  <c r="BK37" i="9"/>
  <c r="EO37" i="9" s="1"/>
  <c r="BJ37" i="9"/>
  <c r="EN37" i="9" s="1"/>
  <c r="BI37" i="9"/>
  <c r="EM37" i="9" s="1"/>
  <c r="BH37" i="9"/>
  <c r="EL37" i="9" s="1"/>
  <c r="BG37" i="9"/>
  <c r="EK37" i="9" s="1"/>
  <c r="BF37" i="9"/>
  <c r="EJ37" i="9" s="1"/>
  <c r="BE37" i="9"/>
  <c r="EI37" i="9" s="1"/>
  <c r="BD37" i="9"/>
  <c r="EH37" i="9" s="1"/>
  <c r="BC37" i="9"/>
  <c r="EG37" i="9" s="1"/>
  <c r="BB37" i="9"/>
  <c r="EF37" i="9" s="1"/>
  <c r="BA37" i="9"/>
  <c r="EE37" i="9" s="1"/>
  <c r="AZ37" i="9"/>
  <c r="ED37" i="9" s="1"/>
  <c r="AY37" i="9"/>
  <c r="EC37" i="9" s="1"/>
  <c r="AX37" i="9"/>
  <c r="EB37" i="9" s="1"/>
  <c r="AW37" i="9"/>
  <c r="EA37" i="9" s="1"/>
  <c r="AV37" i="9"/>
  <c r="DZ37" i="9" s="1"/>
  <c r="AU37" i="9"/>
  <c r="DY37" i="9" s="1"/>
  <c r="AT37" i="9"/>
  <c r="DU36" i="9"/>
  <c r="GY36" i="9" s="1"/>
  <c r="DT36" i="9"/>
  <c r="GX36" i="9" s="1"/>
  <c r="DS36" i="9"/>
  <c r="GW36" i="9" s="1"/>
  <c r="DR36" i="9"/>
  <c r="GV36" i="9" s="1"/>
  <c r="DQ36" i="9"/>
  <c r="GU36" i="9" s="1"/>
  <c r="DP36" i="9"/>
  <c r="GT36" i="9" s="1"/>
  <c r="DO36" i="9"/>
  <c r="GS36" i="9" s="1"/>
  <c r="DN36" i="9"/>
  <c r="GR36" i="9" s="1"/>
  <c r="DM36" i="9"/>
  <c r="GQ36" i="9" s="1"/>
  <c r="DL36" i="9"/>
  <c r="GP36" i="9" s="1"/>
  <c r="DK36" i="9"/>
  <c r="GO36" i="9" s="1"/>
  <c r="DJ36" i="9"/>
  <c r="GN36" i="9" s="1"/>
  <c r="DI36" i="9"/>
  <c r="GM36" i="9" s="1"/>
  <c r="DH36" i="9"/>
  <c r="GL36" i="9" s="1"/>
  <c r="DG36" i="9"/>
  <c r="GK36" i="9" s="1"/>
  <c r="DF36" i="9"/>
  <c r="GJ36" i="9" s="1"/>
  <c r="DE36" i="9"/>
  <c r="GI36" i="9" s="1"/>
  <c r="DD36" i="9"/>
  <c r="GH36" i="9" s="1"/>
  <c r="DC36" i="9"/>
  <c r="GG36" i="9" s="1"/>
  <c r="DB36" i="9"/>
  <c r="GF36" i="9" s="1"/>
  <c r="DA36" i="9"/>
  <c r="GE36" i="9" s="1"/>
  <c r="CZ36" i="9"/>
  <c r="GD36" i="9" s="1"/>
  <c r="CY36" i="9"/>
  <c r="GC36" i="9" s="1"/>
  <c r="CX36" i="9"/>
  <c r="GB36" i="9" s="1"/>
  <c r="CW36" i="9"/>
  <c r="GA36" i="9" s="1"/>
  <c r="CV36" i="9"/>
  <c r="FZ36" i="9" s="1"/>
  <c r="CU36" i="9"/>
  <c r="FY36" i="9" s="1"/>
  <c r="CT36" i="9"/>
  <c r="FX36" i="9" s="1"/>
  <c r="CS36" i="9"/>
  <c r="FW36" i="9" s="1"/>
  <c r="CR36" i="9"/>
  <c r="FV36" i="9" s="1"/>
  <c r="CQ36" i="9"/>
  <c r="FU36" i="9" s="1"/>
  <c r="CP36" i="9"/>
  <c r="FT36" i="9" s="1"/>
  <c r="CO36" i="9"/>
  <c r="FS36" i="9" s="1"/>
  <c r="CN36" i="9"/>
  <c r="FR36" i="9" s="1"/>
  <c r="CM36" i="9"/>
  <c r="FQ36" i="9" s="1"/>
  <c r="CL36" i="9"/>
  <c r="FP36" i="9" s="1"/>
  <c r="CK36" i="9"/>
  <c r="FO36" i="9" s="1"/>
  <c r="CJ36" i="9"/>
  <c r="FN36" i="9" s="1"/>
  <c r="CI36" i="9"/>
  <c r="FM36" i="9" s="1"/>
  <c r="CH36" i="9"/>
  <c r="FL36" i="9" s="1"/>
  <c r="CG36" i="9"/>
  <c r="FK36" i="9" s="1"/>
  <c r="CF36" i="9"/>
  <c r="FJ36" i="9" s="1"/>
  <c r="CE36" i="9"/>
  <c r="FI36" i="9" s="1"/>
  <c r="CD36" i="9"/>
  <c r="FH36" i="9" s="1"/>
  <c r="CC36" i="9"/>
  <c r="FG36" i="9" s="1"/>
  <c r="CB36" i="9"/>
  <c r="FF36" i="9" s="1"/>
  <c r="CA36" i="9"/>
  <c r="FE36" i="9" s="1"/>
  <c r="BZ36" i="9"/>
  <c r="FD36" i="9" s="1"/>
  <c r="BY36" i="9"/>
  <c r="FC36" i="9" s="1"/>
  <c r="BX36" i="9"/>
  <c r="FB36" i="9" s="1"/>
  <c r="BW36" i="9"/>
  <c r="FA36" i="9" s="1"/>
  <c r="BV36" i="9"/>
  <c r="EZ36" i="9" s="1"/>
  <c r="BU36" i="9"/>
  <c r="EY36" i="9" s="1"/>
  <c r="BT36" i="9"/>
  <c r="EX36" i="9" s="1"/>
  <c r="BS36" i="9"/>
  <c r="EW36" i="9" s="1"/>
  <c r="BR36" i="9"/>
  <c r="EV36" i="9" s="1"/>
  <c r="BQ36" i="9"/>
  <c r="EU36" i="9" s="1"/>
  <c r="BP36" i="9"/>
  <c r="ET36" i="9" s="1"/>
  <c r="BO36" i="9"/>
  <c r="ES36" i="9" s="1"/>
  <c r="BN36" i="9"/>
  <c r="ER36" i="9" s="1"/>
  <c r="BM36" i="9"/>
  <c r="EQ36" i="9" s="1"/>
  <c r="BL36" i="9"/>
  <c r="EP36" i="9" s="1"/>
  <c r="BK36" i="9"/>
  <c r="EO36" i="9" s="1"/>
  <c r="BJ36" i="9"/>
  <c r="EN36" i="9" s="1"/>
  <c r="BI36" i="9"/>
  <c r="EM36" i="9" s="1"/>
  <c r="BH36" i="9"/>
  <c r="EL36" i="9" s="1"/>
  <c r="BG36" i="9"/>
  <c r="EK36" i="9" s="1"/>
  <c r="BF36" i="9"/>
  <c r="EJ36" i="9" s="1"/>
  <c r="BE36" i="9"/>
  <c r="EI36" i="9" s="1"/>
  <c r="BD36" i="9"/>
  <c r="EH36" i="9" s="1"/>
  <c r="BC36" i="9"/>
  <c r="EG36" i="9" s="1"/>
  <c r="BB36" i="9"/>
  <c r="EF36" i="9" s="1"/>
  <c r="BA36" i="9"/>
  <c r="EE36" i="9" s="1"/>
  <c r="AZ36" i="9"/>
  <c r="ED36" i="9" s="1"/>
  <c r="AY36" i="9"/>
  <c r="EC36" i="9" s="1"/>
  <c r="AX36" i="9"/>
  <c r="EB36" i="9" s="1"/>
  <c r="AW36" i="9"/>
  <c r="EA36" i="9" s="1"/>
  <c r="AV36" i="9"/>
  <c r="DZ36" i="9" s="1"/>
  <c r="AU36" i="9"/>
  <c r="DY36" i="9" s="1"/>
  <c r="AT36" i="9"/>
  <c r="DX36" i="9" s="1"/>
  <c r="DU35" i="9"/>
  <c r="GY35" i="9" s="1"/>
  <c r="DT35" i="9"/>
  <c r="GX35" i="9" s="1"/>
  <c r="DS35" i="9"/>
  <c r="GW35" i="9" s="1"/>
  <c r="DR35" i="9"/>
  <c r="GV35" i="9" s="1"/>
  <c r="DQ35" i="9"/>
  <c r="GU35" i="9" s="1"/>
  <c r="DP35" i="9"/>
  <c r="GT35" i="9" s="1"/>
  <c r="DO35" i="9"/>
  <c r="GS35" i="9" s="1"/>
  <c r="DN35" i="9"/>
  <c r="GR35" i="9" s="1"/>
  <c r="DM35" i="9"/>
  <c r="GQ35" i="9" s="1"/>
  <c r="DL35" i="9"/>
  <c r="GP35" i="9" s="1"/>
  <c r="DK35" i="9"/>
  <c r="GO35" i="9" s="1"/>
  <c r="DJ35" i="9"/>
  <c r="GN35" i="9" s="1"/>
  <c r="DI35" i="9"/>
  <c r="GM35" i="9" s="1"/>
  <c r="DH35" i="9"/>
  <c r="GL35" i="9" s="1"/>
  <c r="DG35" i="9"/>
  <c r="GK35" i="9" s="1"/>
  <c r="DF35" i="9"/>
  <c r="GJ35" i="9" s="1"/>
  <c r="DE35" i="9"/>
  <c r="GI35" i="9" s="1"/>
  <c r="DD35" i="9"/>
  <c r="GH35" i="9" s="1"/>
  <c r="DC35" i="9"/>
  <c r="GG35" i="9" s="1"/>
  <c r="DB35" i="9"/>
  <c r="GF35" i="9" s="1"/>
  <c r="DA35" i="9"/>
  <c r="GE35" i="9" s="1"/>
  <c r="CZ35" i="9"/>
  <c r="GD35" i="9" s="1"/>
  <c r="CY35" i="9"/>
  <c r="GC35" i="9" s="1"/>
  <c r="CX35" i="9"/>
  <c r="GB35" i="9" s="1"/>
  <c r="CW35" i="9"/>
  <c r="GA35" i="9" s="1"/>
  <c r="CV35" i="9"/>
  <c r="FZ35" i="9" s="1"/>
  <c r="CU35" i="9"/>
  <c r="FY35" i="9" s="1"/>
  <c r="CT35" i="9"/>
  <c r="FX35" i="9" s="1"/>
  <c r="CS35" i="9"/>
  <c r="FW35" i="9" s="1"/>
  <c r="CR35" i="9"/>
  <c r="FV35" i="9" s="1"/>
  <c r="CQ35" i="9"/>
  <c r="FU35" i="9" s="1"/>
  <c r="CP35" i="9"/>
  <c r="FT35" i="9" s="1"/>
  <c r="CO35" i="9"/>
  <c r="FS35" i="9" s="1"/>
  <c r="CN35" i="9"/>
  <c r="FR35" i="9" s="1"/>
  <c r="CM35" i="9"/>
  <c r="FQ35" i="9" s="1"/>
  <c r="CL35" i="9"/>
  <c r="FP35" i="9" s="1"/>
  <c r="CK35" i="9"/>
  <c r="FO35" i="9" s="1"/>
  <c r="CJ35" i="9"/>
  <c r="FN35" i="9" s="1"/>
  <c r="CI35" i="9"/>
  <c r="FM35" i="9" s="1"/>
  <c r="CH35" i="9"/>
  <c r="FL35" i="9" s="1"/>
  <c r="CG35" i="9"/>
  <c r="FK35" i="9" s="1"/>
  <c r="CF35" i="9"/>
  <c r="FJ35" i="9" s="1"/>
  <c r="CE35" i="9"/>
  <c r="FI35" i="9" s="1"/>
  <c r="CD35" i="9"/>
  <c r="FH35" i="9" s="1"/>
  <c r="CC35" i="9"/>
  <c r="FG35" i="9" s="1"/>
  <c r="CB35" i="9"/>
  <c r="FF35" i="9" s="1"/>
  <c r="CA35" i="9"/>
  <c r="FE35" i="9" s="1"/>
  <c r="BZ35" i="9"/>
  <c r="FD35" i="9" s="1"/>
  <c r="BY35" i="9"/>
  <c r="FC35" i="9" s="1"/>
  <c r="BX35" i="9"/>
  <c r="FB35" i="9" s="1"/>
  <c r="BW35" i="9"/>
  <c r="FA35" i="9" s="1"/>
  <c r="BV35" i="9"/>
  <c r="EZ35" i="9" s="1"/>
  <c r="BU35" i="9"/>
  <c r="EY35" i="9" s="1"/>
  <c r="BT35" i="9"/>
  <c r="EX35" i="9" s="1"/>
  <c r="BS35" i="9"/>
  <c r="EW35" i="9" s="1"/>
  <c r="BR35" i="9"/>
  <c r="EV35" i="9" s="1"/>
  <c r="BQ35" i="9"/>
  <c r="EU35" i="9" s="1"/>
  <c r="BP35" i="9"/>
  <c r="ET35" i="9" s="1"/>
  <c r="BO35" i="9"/>
  <c r="ES35" i="9" s="1"/>
  <c r="BN35" i="9"/>
  <c r="ER35" i="9" s="1"/>
  <c r="BM35" i="9"/>
  <c r="EQ35" i="9" s="1"/>
  <c r="BL35" i="9"/>
  <c r="EP35" i="9" s="1"/>
  <c r="BK35" i="9"/>
  <c r="EO35" i="9" s="1"/>
  <c r="BJ35" i="9"/>
  <c r="EN35" i="9" s="1"/>
  <c r="BI35" i="9"/>
  <c r="EM35" i="9" s="1"/>
  <c r="BH35" i="9"/>
  <c r="EL35" i="9" s="1"/>
  <c r="BG35" i="9"/>
  <c r="EK35" i="9" s="1"/>
  <c r="BF35" i="9"/>
  <c r="EJ35" i="9" s="1"/>
  <c r="BE35" i="9"/>
  <c r="EI35" i="9" s="1"/>
  <c r="BD35" i="9"/>
  <c r="EH35" i="9" s="1"/>
  <c r="BC35" i="9"/>
  <c r="EG35" i="9" s="1"/>
  <c r="BB35" i="9"/>
  <c r="EF35" i="9" s="1"/>
  <c r="BA35" i="9"/>
  <c r="EE35" i="9" s="1"/>
  <c r="AZ35" i="9"/>
  <c r="ED35" i="9" s="1"/>
  <c r="AY35" i="9"/>
  <c r="EC35" i="9" s="1"/>
  <c r="AX35" i="9"/>
  <c r="EB35" i="9" s="1"/>
  <c r="AW35" i="9"/>
  <c r="EA35" i="9" s="1"/>
  <c r="AV35" i="9"/>
  <c r="DZ35" i="9" s="1"/>
  <c r="AU35" i="9"/>
  <c r="DY35" i="9" s="1"/>
  <c r="AT35" i="9"/>
  <c r="DX35" i="9" s="1"/>
  <c r="DU34" i="9"/>
  <c r="GY34" i="9" s="1"/>
  <c r="DT34" i="9"/>
  <c r="GX34" i="9" s="1"/>
  <c r="DS34" i="9"/>
  <c r="GW34" i="9" s="1"/>
  <c r="DR34" i="9"/>
  <c r="GV34" i="9" s="1"/>
  <c r="DQ34" i="9"/>
  <c r="GU34" i="9" s="1"/>
  <c r="DP34" i="9"/>
  <c r="GT34" i="9" s="1"/>
  <c r="DO34" i="9"/>
  <c r="GS34" i="9" s="1"/>
  <c r="DN34" i="9"/>
  <c r="GR34" i="9" s="1"/>
  <c r="DM34" i="9"/>
  <c r="GQ34" i="9" s="1"/>
  <c r="DL34" i="9"/>
  <c r="GP34" i="9" s="1"/>
  <c r="DK34" i="9"/>
  <c r="GO34" i="9" s="1"/>
  <c r="DJ34" i="9"/>
  <c r="GN34" i="9" s="1"/>
  <c r="DI34" i="9"/>
  <c r="GM34" i="9" s="1"/>
  <c r="DH34" i="9"/>
  <c r="GL34" i="9" s="1"/>
  <c r="DG34" i="9"/>
  <c r="GK34" i="9" s="1"/>
  <c r="DF34" i="9"/>
  <c r="GJ34" i="9" s="1"/>
  <c r="DE34" i="9"/>
  <c r="GI34" i="9" s="1"/>
  <c r="DD34" i="9"/>
  <c r="GH34" i="9" s="1"/>
  <c r="DC34" i="9"/>
  <c r="GG34" i="9" s="1"/>
  <c r="DB34" i="9"/>
  <c r="GF34" i="9" s="1"/>
  <c r="DA34" i="9"/>
  <c r="GE34" i="9" s="1"/>
  <c r="CZ34" i="9"/>
  <c r="GD34" i="9" s="1"/>
  <c r="CY34" i="9"/>
  <c r="GC34" i="9" s="1"/>
  <c r="CX34" i="9"/>
  <c r="GB34" i="9" s="1"/>
  <c r="CW34" i="9"/>
  <c r="GA34" i="9" s="1"/>
  <c r="CV34" i="9"/>
  <c r="FZ34" i="9" s="1"/>
  <c r="CU34" i="9"/>
  <c r="FY34" i="9" s="1"/>
  <c r="CT34" i="9"/>
  <c r="FX34" i="9" s="1"/>
  <c r="CS34" i="9"/>
  <c r="FW34" i="9" s="1"/>
  <c r="CR34" i="9"/>
  <c r="FV34" i="9" s="1"/>
  <c r="CQ34" i="9"/>
  <c r="FU34" i="9" s="1"/>
  <c r="CP34" i="9"/>
  <c r="FT34" i="9" s="1"/>
  <c r="CO34" i="9"/>
  <c r="FS34" i="9" s="1"/>
  <c r="CN34" i="9"/>
  <c r="FR34" i="9" s="1"/>
  <c r="CM34" i="9"/>
  <c r="FQ34" i="9" s="1"/>
  <c r="CL34" i="9"/>
  <c r="FP34" i="9" s="1"/>
  <c r="CK34" i="9"/>
  <c r="FO34" i="9" s="1"/>
  <c r="CJ34" i="9"/>
  <c r="FN34" i="9" s="1"/>
  <c r="CI34" i="9"/>
  <c r="FM34" i="9" s="1"/>
  <c r="CH34" i="9"/>
  <c r="FL34" i="9" s="1"/>
  <c r="CG34" i="9"/>
  <c r="FK34" i="9" s="1"/>
  <c r="CF34" i="9"/>
  <c r="FJ34" i="9" s="1"/>
  <c r="CE34" i="9"/>
  <c r="FI34" i="9" s="1"/>
  <c r="CD34" i="9"/>
  <c r="FH34" i="9" s="1"/>
  <c r="CC34" i="9"/>
  <c r="FG34" i="9" s="1"/>
  <c r="CB34" i="9"/>
  <c r="FF34" i="9" s="1"/>
  <c r="CA34" i="9"/>
  <c r="FE34" i="9" s="1"/>
  <c r="BZ34" i="9"/>
  <c r="FD34" i="9" s="1"/>
  <c r="BY34" i="9"/>
  <c r="FC34" i="9" s="1"/>
  <c r="BX34" i="9"/>
  <c r="FB34" i="9" s="1"/>
  <c r="BW34" i="9"/>
  <c r="FA34" i="9" s="1"/>
  <c r="BV34" i="9"/>
  <c r="EZ34" i="9" s="1"/>
  <c r="BU34" i="9"/>
  <c r="EY34" i="9" s="1"/>
  <c r="BT34" i="9"/>
  <c r="EX34" i="9" s="1"/>
  <c r="BS34" i="9"/>
  <c r="EW34" i="9" s="1"/>
  <c r="BR34" i="9"/>
  <c r="EV34" i="9" s="1"/>
  <c r="BQ34" i="9"/>
  <c r="EU34" i="9" s="1"/>
  <c r="BP34" i="9"/>
  <c r="ET34" i="9" s="1"/>
  <c r="BO34" i="9"/>
  <c r="ES34" i="9" s="1"/>
  <c r="BN34" i="9"/>
  <c r="ER34" i="9" s="1"/>
  <c r="BM34" i="9"/>
  <c r="EQ34" i="9" s="1"/>
  <c r="BL34" i="9"/>
  <c r="EP34" i="9" s="1"/>
  <c r="BK34" i="9"/>
  <c r="EO34" i="9" s="1"/>
  <c r="BJ34" i="9"/>
  <c r="EN34" i="9" s="1"/>
  <c r="BI34" i="9"/>
  <c r="EM34" i="9" s="1"/>
  <c r="BH34" i="9"/>
  <c r="EL34" i="9" s="1"/>
  <c r="BG34" i="9"/>
  <c r="EK34" i="9" s="1"/>
  <c r="BF34" i="9"/>
  <c r="EJ34" i="9" s="1"/>
  <c r="BE34" i="9"/>
  <c r="EI34" i="9" s="1"/>
  <c r="BD34" i="9"/>
  <c r="EH34" i="9" s="1"/>
  <c r="BC34" i="9"/>
  <c r="EG34" i="9" s="1"/>
  <c r="BB34" i="9"/>
  <c r="EF34" i="9" s="1"/>
  <c r="BA34" i="9"/>
  <c r="EE34" i="9" s="1"/>
  <c r="AZ34" i="9"/>
  <c r="ED34" i="9" s="1"/>
  <c r="AY34" i="9"/>
  <c r="EC34" i="9" s="1"/>
  <c r="AX34" i="9"/>
  <c r="EB34" i="9" s="1"/>
  <c r="AW34" i="9"/>
  <c r="EA34" i="9" s="1"/>
  <c r="AV34" i="9"/>
  <c r="DZ34" i="9" s="1"/>
  <c r="AU34" i="9"/>
  <c r="DY34" i="9" s="1"/>
  <c r="AT34" i="9"/>
  <c r="DX34" i="9" s="1"/>
  <c r="DU33" i="9"/>
  <c r="GY33" i="9" s="1"/>
  <c r="DT33" i="9"/>
  <c r="GX33" i="9" s="1"/>
  <c r="DS33" i="9"/>
  <c r="GW33" i="9" s="1"/>
  <c r="DR33" i="9"/>
  <c r="GV33" i="9" s="1"/>
  <c r="DQ33" i="9"/>
  <c r="GU33" i="9" s="1"/>
  <c r="DP33" i="9"/>
  <c r="GT33" i="9" s="1"/>
  <c r="DO33" i="9"/>
  <c r="GS33" i="9" s="1"/>
  <c r="DN33" i="9"/>
  <c r="GR33" i="9" s="1"/>
  <c r="DM33" i="9"/>
  <c r="GQ33" i="9" s="1"/>
  <c r="DL33" i="9"/>
  <c r="GP33" i="9" s="1"/>
  <c r="DK33" i="9"/>
  <c r="GO33" i="9" s="1"/>
  <c r="DJ33" i="9"/>
  <c r="GN33" i="9" s="1"/>
  <c r="DI33" i="9"/>
  <c r="GM33" i="9" s="1"/>
  <c r="DH33" i="9"/>
  <c r="GL33" i="9" s="1"/>
  <c r="DG33" i="9"/>
  <c r="GK33" i="9" s="1"/>
  <c r="DF33" i="9"/>
  <c r="GJ33" i="9" s="1"/>
  <c r="DE33" i="9"/>
  <c r="GI33" i="9" s="1"/>
  <c r="DD33" i="9"/>
  <c r="GH33" i="9" s="1"/>
  <c r="DC33" i="9"/>
  <c r="GG33" i="9" s="1"/>
  <c r="DB33" i="9"/>
  <c r="GF33" i="9" s="1"/>
  <c r="DA33" i="9"/>
  <c r="GE33" i="9" s="1"/>
  <c r="CZ33" i="9"/>
  <c r="GD33" i="9" s="1"/>
  <c r="CY33" i="9"/>
  <c r="GC33" i="9" s="1"/>
  <c r="CX33" i="9"/>
  <c r="GB33" i="9" s="1"/>
  <c r="CW33" i="9"/>
  <c r="GA33" i="9" s="1"/>
  <c r="CV33" i="9"/>
  <c r="FZ33" i="9" s="1"/>
  <c r="CU33" i="9"/>
  <c r="FY33" i="9" s="1"/>
  <c r="CT33" i="9"/>
  <c r="FX33" i="9" s="1"/>
  <c r="CS33" i="9"/>
  <c r="FW33" i="9" s="1"/>
  <c r="CR33" i="9"/>
  <c r="FV33" i="9" s="1"/>
  <c r="CQ33" i="9"/>
  <c r="FU33" i="9" s="1"/>
  <c r="CP33" i="9"/>
  <c r="FT33" i="9" s="1"/>
  <c r="CO33" i="9"/>
  <c r="FS33" i="9" s="1"/>
  <c r="CN33" i="9"/>
  <c r="FR33" i="9" s="1"/>
  <c r="CM33" i="9"/>
  <c r="FQ33" i="9" s="1"/>
  <c r="CL33" i="9"/>
  <c r="FP33" i="9" s="1"/>
  <c r="CK33" i="9"/>
  <c r="FO33" i="9" s="1"/>
  <c r="CJ33" i="9"/>
  <c r="FN33" i="9" s="1"/>
  <c r="CI33" i="9"/>
  <c r="FM33" i="9" s="1"/>
  <c r="CH33" i="9"/>
  <c r="FL33" i="9" s="1"/>
  <c r="CG33" i="9"/>
  <c r="FK33" i="9" s="1"/>
  <c r="CF33" i="9"/>
  <c r="FJ33" i="9" s="1"/>
  <c r="CE33" i="9"/>
  <c r="FI33" i="9" s="1"/>
  <c r="CD33" i="9"/>
  <c r="FH33" i="9" s="1"/>
  <c r="CC33" i="9"/>
  <c r="FG33" i="9" s="1"/>
  <c r="CB33" i="9"/>
  <c r="FF33" i="9" s="1"/>
  <c r="CA33" i="9"/>
  <c r="FE33" i="9" s="1"/>
  <c r="BZ33" i="9"/>
  <c r="FD33" i="9" s="1"/>
  <c r="BY33" i="9"/>
  <c r="FC33" i="9" s="1"/>
  <c r="BX33" i="9"/>
  <c r="FB33" i="9" s="1"/>
  <c r="BW33" i="9"/>
  <c r="FA33" i="9" s="1"/>
  <c r="BV33" i="9"/>
  <c r="EZ33" i="9" s="1"/>
  <c r="BU33" i="9"/>
  <c r="EY33" i="9" s="1"/>
  <c r="BT33" i="9"/>
  <c r="EX33" i="9" s="1"/>
  <c r="BS33" i="9"/>
  <c r="EW33" i="9" s="1"/>
  <c r="BR33" i="9"/>
  <c r="EV33" i="9" s="1"/>
  <c r="BQ33" i="9"/>
  <c r="EU33" i="9" s="1"/>
  <c r="BP33" i="9"/>
  <c r="ET33" i="9" s="1"/>
  <c r="BO33" i="9"/>
  <c r="ES33" i="9" s="1"/>
  <c r="BN33" i="9"/>
  <c r="ER33" i="9" s="1"/>
  <c r="BM33" i="9"/>
  <c r="EQ33" i="9" s="1"/>
  <c r="BL33" i="9"/>
  <c r="EP33" i="9" s="1"/>
  <c r="BK33" i="9"/>
  <c r="EO33" i="9" s="1"/>
  <c r="BJ33" i="9"/>
  <c r="EN33" i="9" s="1"/>
  <c r="BI33" i="9"/>
  <c r="EM33" i="9" s="1"/>
  <c r="BH33" i="9"/>
  <c r="EL33" i="9" s="1"/>
  <c r="BG33" i="9"/>
  <c r="EK33" i="9" s="1"/>
  <c r="BF33" i="9"/>
  <c r="EJ33" i="9" s="1"/>
  <c r="BE33" i="9"/>
  <c r="EI33" i="9" s="1"/>
  <c r="BD33" i="9"/>
  <c r="EH33" i="9" s="1"/>
  <c r="BC33" i="9"/>
  <c r="EG33" i="9" s="1"/>
  <c r="BB33" i="9"/>
  <c r="EF33" i="9" s="1"/>
  <c r="BA33" i="9"/>
  <c r="EE33" i="9" s="1"/>
  <c r="AZ33" i="9"/>
  <c r="ED33" i="9" s="1"/>
  <c r="AY33" i="9"/>
  <c r="EC33" i="9" s="1"/>
  <c r="AX33" i="9"/>
  <c r="EB33" i="9" s="1"/>
  <c r="AW33" i="9"/>
  <c r="EA33" i="9" s="1"/>
  <c r="AV33" i="9"/>
  <c r="DZ33" i="9" s="1"/>
  <c r="AU33" i="9"/>
  <c r="DY33" i="9" s="1"/>
  <c r="AT33" i="9"/>
  <c r="DX33" i="9" s="1"/>
  <c r="DU32" i="9"/>
  <c r="GY32" i="9" s="1"/>
  <c r="DT32" i="9"/>
  <c r="GX32" i="9" s="1"/>
  <c r="DS32" i="9"/>
  <c r="GW32" i="9" s="1"/>
  <c r="DR32" i="9"/>
  <c r="GV32" i="9" s="1"/>
  <c r="DQ32" i="9"/>
  <c r="GU32" i="9" s="1"/>
  <c r="DP32" i="9"/>
  <c r="GT32" i="9" s="1"/>
  <c r="DO32" i="9"/>
  <c r="GS32" i="9" s="1"/>
  <c r="DN32" i="9"/>
  <c r="GR32" i="9" s="1"/>
  <c r="DM32" i="9"/>
  <c r="GQ32" i="9" s="1"/>
  <c r="DL32" i="9"/>
  <c r="GP32" i="9" s="1"/>
  <c r="DK32" i="9"/>
  <c r="GO32" i="9" s="1"/>
  <c r="DJ32" i="9"/>
  <c r="GN32" i="9" s="1"/>
  <c r="DI32" i="9"/>
  <c r="GM32" i="9" s="1"/>
  <c r="DH32" i="9"/>
  <c r="GL32" i="9" s="1"/>
  <c r="DG32" i="9"/>
  <c r="GK32" i="9" s="1"/>
  <c r="DF32" i="9"/>
  <c r="GJ32" i="9" s="1"/>
  <c r="DE32" i="9"/>
  <c r="GI32" i="9" s="1"/>
  <c r="DD32" i="9"/>
  <c r="GH32" i="9" s="1"/>
  <c r="DC32" i="9"/>
  <c r="GG32" i="9" s="1"/>
  <c r="DB32" i="9"/>
  <c r="GF32" i="9" s="1"/>
  <c r="DA32" i="9"/>
  <c r="GE32" i="9" s="1"/>
  <c r="CZ32" i="9"/>
  <c r="GD32" i="9" s="1"/>
  <c r="CY32" i="9"/>
  <c r="GC32" i="9" s="1"/>
  <c r="CX32" i="9"/>
  <c r="GB32" i="9" s="1"/>
  <c r="CW32" i="9"/>
  <c r="GA32" i="9" s="1"/>
  <c r="CV32" i="9"/>
  <c r="FZ32" i="9" s="1"/>
  <c r="CU32" i="9"/>
  <c r="FY32" i="9" s="1"/>
  <c r="CT32" i="9"/>
  <c r="FX32" i="9" s="1"/>
  <c r="CS32" i="9"/>
  <c r="FW32" i="9" s="1"/>
  <c r="CR32" i="9"/>
  <c r="FV32" i="9" s="1"/>
  <c r="CQ32" i="9"/>
  <c r="FU32" i="9" s="1"/>
  <c r="CP32" i="9"/>
  <c r="FT32" i="9" s="1"/>
  <c r="CO32" i="9"/>
  <c r="FS32" i="9" s="1"/>
  <c r="CN32" i="9"/>
  <c r="FR32" i="9" s="1"/>
  <c r="CM32" i="9"/>
  <c r="FQ32" i="9" s="1"/>
  <c r="CL32" i="9"/>
  <c r="FP32" i="9" s="1"/>
  <c r="CK32" i="9"/>
  <c r="FO32" i="9" s="1"/>
  <c r="CJ32" i="9"/>
  <c r="FN32" i="9" s="1"/>
  <c r="CI32" i="9"/>
  <c r="FM32" i="9" s="1"/>
  <c r="CH32" i="9"/>
  <c r="FL32" i="9" s="1"/>
  <c r="CG32" i="9"/>
  <c r="FK32" i="9" s="1"/>
  <c r="CF32" i="9"/>
  <c r="FJ32" i="9" s="1"/>
  <c r="CE32" i="9"/>
  <c r="FI32" i="9" s="1"/>
  <c r="CD32" i="9"/>
  <c r="FH32" i="9" s="1"/>
  <c r="CC32" i="9"/>
  <c r="FG32" i="9" s="1"/>
  <c r="CB32" i="9"/>
  <c r="FF32" i="9" s="1"/>
  <c r="CA32" i="9"/>
  <c r="FE32" i="9" s="1"/>
  <c r="BZ32" i="9"/>
  <c r="FD32" i="9" s="1"/>
  <c r="BY32" i="9"/>
  <c r="FC32" i="9" s="1"/>
  <c r="BX32" i="9"/>
  <c r="FB32" i="9" s="1"/>
  <c r="BW32" i="9"/>
  <c r="FA32" i="9" s="1"/>
  <c r="BV32" i="9"/>
  <c r="EZ32" i="9" s="1"/>
  <c r="BU32" i="9"/>
  <c r="EY32" i="9" s="1"/>
  <c r="BT32" i="9"/>
  <c r="EX32" i="9" s="1"/>
  <c r="BS32" i="9"/>
  <c r="EW32" i="9" s="1"/>
  <c r="BR32" i="9"/>
  <c r="EV32" i="9" s="1"/>
  <c r="BQ32" i="9"/>
  <c r="EU32" i="9" s="1"/>
  <c r="BP32" i="9"/>
  <c r="ET32" i="9" s="1"/>
  <c r="BO32" i="9"/>
  <c r="ES32" i="9" s="1"/>
  <c r="BN32" i="9"/>
  <c r="ER32" i="9" s="1"/>
  <c r="BM32" i="9"/>
  <c r="EQ32" i="9" s="1"/>
  <c r="BL32" i="9"/>
  <c r="EP32" i="9" s="1"/>
  <c r="BK32" i="9"/>
  <c r="EO32" i="9" s="1"/>
  <c r="BJ32" i="9"/>
  <c r="EN32" i="9" s="1"/>
  <c r="BI32" i="9"/>
  <c r="EM32" i="9" s="1"/>
  <c r="BH32" i="9"/>
  <c r="EL32" i="9" s="1"/>
  <c r="BG32" i="9"/>
  <c r="EK32" i="9" s="1"/>
  <c r="BF32" i="9"/>
  <c r="EJ32" i="9" s="1"/>
  <c r="BE32" i="9"/>
  <c r="EI32" i="9" s="1"/>
  <c r="BD32" i="9"/>
  <c r="EH32" i="9" s="1"/>
  <c r="BC32" i="9"/>
  <c r="EG32" i="9" s="1"/>
  <c r="BB32" i="9"/>
  <c r="EF32" i="9" s="1"/>
  <c r="BA32" i="9"/>
  <c r="EE32" i="9" s="1"/>
  <c r="AZ32" i="9"/>
  <c r="ED32" i="9" s="1"/>
  <c r="AY32" i="9"/>
  <c r="EC32" i="9" s="1"/>
  <c r="AX32" i="9"/>
  <c r="EB32" i="9" s="1"/>
  <c r="AW32" i="9"/>
  <c r="EA32" i="9" s="1"/>
  <c r="AV32" i="9"/>
  <c r="DZ32" i="9" s="1"/>
  <c r="AU32" i="9"/>
  <c r="DY32" i="9" s="1"/>
  <c r="AT32" i="9"/>
  <c r="DX32" i="9" s="1"/>
  <c r="DU31" i="9"/>
  <c r="GY31" i="9" s="1"/>
  <c r="DT31" i="9"/>
  <c r="GX31" i="9" s="1"/>
  <c r="DS31" i="9"/>
  <c r="GW31" i="9" s="1"/>
  <c r="DR31" i="9"/>
  <c r="GV31" i="9" s="1"/>
  <c r="DQ31" i="9"/>
  <c r="GU31" i="9" s="1"/>
  <c r="DP31" i="9"/>
  <c r="GT31" i="9" s="1"/>
  <c r="DO31" i="9"/>
  <c r="GS31" i="9" s="1"/>
  <c r="DN31" i="9"/>
  <c r="GR31" i="9" s="1"/>
  <c r="DM31" i="9"/>
  <c r="GQ31" i="9" s="1"/>
  <c r="DL31" i="9"/>
  <c r="GP31" i="9" s="1"/>
  <c r="DK31" i="9"/>
  <c r="GO31" i="9" s="1"/>
  <c r="DJ31" i="9"/>
  <c r="GN31" i="9" s="1"/>
  <c r="DI31" i="9"/>
  <c r="GM31" i="9" s="1"/>
  <c r="DH31" i="9"/>
  <c r="GL31" i="9" s="1"/>
  <c r="DG31" i="9"/>
  <c r="GK31" i="9" s="1"/>
  <c r="DF31" i="9"/>
  <c r="GJ31" i="9" s="1"/>
  <c r="DE31" i="9"/>
  <c r="GI31" i="9" s="1"/>
  <c r="DD31" i="9"/>
  <c r="GH31" i="9" s="1"/>
  <c r="DC31" i="9"/>
  <c r="GG31" i="9" s="1"/>
  <c r="DB31" i="9"/>
  <c r="GF31" i="9" s="1"/>
  <c r="DA31" i="9"/>
  <c r="GE31" i="9" s="1"/>
  <c r="CZ31" i="9"/>
  <c r="GD31" i="9" s="1"/>
  <c r="CY31" i="9"/>
  <c r="GC31" i="9" s="1"/>
  <c r="CX31" i="9"/>
  <c r="GB31" i="9" s="1"/>
  <c r="CW31" i="9"/>
  <c r="GA31" i="9" s="1"/>
  <c r="CV31" i="9"/>
  <c r="FZ31" i="9" s="1"/>
  <c r="CU31" i="9"/>
  <c r="FY31" i="9" s="1"/>
  <c r="CT31" i="9"/>
  <c r="FX31" i="9" s="1"/>
  <c r="CS31" i="9"/>
  <c r="FW31" i="9" s="1"/>
  <c r="CR31" i="9"/>
  <c r="FV31" i="9" s="1"/>
  <c r="CQ31" i="9"/>
  <c r="FU31" i="9" s="1"/>
  <c r="CP31" i="9"/>
  <c r="FT31" i="9" s="1"/>
  <c r="CO31" i="9"/>
  <c r="FS31" i="9" s="1"/>
  <c r="CN31" i="9"/>
  <c r="FR31" i="9" s="1"/>
  <c r="CM31" i="9"/>
  <c r="FQ31" i="9" s="1"/>
  <c r="CL31" i="9"/>
  <c r="FP31" i="9" s="1"/>
  <c r="CK31" i="9"/>
  <c r="FO31" i="9" s="1"/>
  <c r="CJ31" i="9"/>
  <c r="FN31" i="9" s="1"/>
  <c r="CI31" i="9"/>
  <c r="FM31" i="9" s="1"/>
  <c r="CH31" i="9"/>
  <c r="FL31" i="9" s="1"/>
  <c r="CG31" i="9"/>
  <c r="FK31" i="9" s="1"/>
  <c r="CF31" i="9"/>
  <c r="FJ31" i="9" s="1"/>
  <c r="CE31" i="9"/>
  <c r="FI31" i="9" s="1"/>
  <c r="CD31" i="9"/>
  <c r="FH31" i="9" s="1"/>
  <c r="CC31" i="9"/>
  <c r="FG31" i="9" s="1"/>
  <c r="CB31" i="9"/>
  <c r="FF31" i="9" s="1"/>
  <c r="CA31" i="9"/>
  <c r="FE31" i="9" s="1"/>
  <c r="BZ31" i="9"/>
  <c r="FD31" i="9" s="1"/>
  <c r="BY31" i="9"/>
  <c r="FC31" i="9" s="1"/>
  <c r="BX31" i="9"/>
  <c r="FB31" i="9" s="1"/>
  <c r="BW31" i="9"/>
  <c r="FA31" i="9" s="1"/>
  <c r="BV31" i="9"/>
  <c r="EZ31" i="9" s="1"/>
  <c r="BU31" i="9"/>
  <c r="EY31" i="9" s="1"/>
  <c r="BT31" i="9"/>
  <c r="EX31" i="9" s="1"/>
  <c r="BS31" i="9"/>
  <c r="EW31" i="9" s="1"/>
  <c r="BR31" i="9"/>
  <c r="EV31" i="9" s="1"/>
  <c r="BQ31" i="9"/>
  <c r="EU31" i="9" s="1"/>
  <c r="BP31" i="9"/>
  <c r="ET31" i="9" s="1"/>
  <c r="BO31" i="9"/>
  <c r="ES31" i="9" s="1"/>
  <c r="BN31" i="9"/>
  <c r="ER31" i="9" s="1"/>
  <c r="BM31" i="9"/>
  <c r="EQ31" i="9" s="1"/>
  <c r="BL31" i="9"/>
  <c r="EP31" i="9" s="1"/>
  <c r="BK31" i="9"/>
  <c r="EO31" i="9" s="1"/>
  <c r="BJ31" i="9"/>
  <c r="EN31" i="9" s="1"/>
  <c r="BI31" i="9"/>
  <c r="EM31" i="9" s="1"/>
  <c r="BH31" i="9"/>
  <c r="EL31" i="9" s="1"/>
  <c r="BG31" i="9"/>
  <c r="EK31" i="9" s="1"/>
  <c r="BF31" i="9"/>
  <c r="EJ31" i="9" s="1"/>
  <c r="BE31" i="9"/>
  <c r="EI31" i="9" s="1"/>
  <c r="BD31" i="9"/>
  <c r="EH31" i="9" s="1"/>
  <c r="BC31" i="9"/>
  <c r="EG31" i="9" s="1"/>
  <c r="BB31" i="9"/>
  <c r="EF31" i="9" s="1"/>
  <c r="BA31" i="9"/>
  <c r="EE31" i="9" s="1"/>
  <c r="AZ31" i="9"/>
  <c r="ED31" i="9" s="1"/>
  <c r="AY31" i="9"/>
  <c r="EC31" i="9" s="1"/>
  <c r="AX31" i="9"/>
  <c r="EB31" i="9" s="1"/>
  <c r="AW31" i="9"/>
  <c r="EA31" i="9" s="1"/>
  <c r="AV31" i="9"/>
  <c r="DZ31" i="9" s="1"/>
  <c r="AU31" i="9"/>
  <c r="DY31" i="9" s="1"/>
  <c r="AT31" i="9"/>
  <c r="DU30" i="9"/>
  <c r="GY30" i="9" s="1"/>
  <c r="DT30" i="9"/>
  <c r="GX30" i="9" s="1"/>
  <c r="DS30" i="9"/>
  <c r="GW30" i="9" s="1"/>
  <c r="DR30" i="9"/>
  <c r="GV30" i="9" s="1"/>
  <c r="DQ30" i="9"/>
  <c r="GU30" i="9" s="1"/>
  <c r="DP30" i="9"/>
  <c r="GT30" i="9" s="1"/>
  <c r="DO30" i="9"/>
  <c r="GS30" i="9" s="1"/>
  <c r="DN30" i="9"/>
  <c r="GR30" i="9" s="1"/>
  <c r="DM30" i="9"/>
  <c r="GQ30" i="9" s="1"/>
  <c r="DL30" i="9"/>
  <c r="GP30" i="9" s="1"/>
  <c r="DK30" i="9"/>
  <c r="GO30" i="9" s="1"/>
  <c r="DJ30" i="9"/>
  <c r="GN30" i="9" s="1"/>
  <c r="DI30" i="9"/>
  <c r="GM30" i="9" s="1"/>
  <c r="DH30" i="9"/>
  <c r="GL30" i="9" s="1"/>
  <c r="DG30" i="9"/>
  <c r="GK30" i="9" s="1"/>
  <c r="DF30" i="9"/>
  <c r="GJ30" i="9" s="1"/>
  <c r="DE30" i="9"/>
  <c r="GI30" i="9" s="1"/>
  <c r="DD30" i="9"/>
  <c r="GH30" i="9" s="1"/>
  <c r="DC30" i="9"/>
  <c r="GG30" i="9" s="1"/>
  <c r="DB30" i="9"/>
  <c r="GF30" i="9" s="1"/>
  <c r="DA30" i="9"/>
  <c r="GE30" i="9" s="1"/>
  <c r="CZ30" i="9"/>
  <c r="GD30" i="9" s="1"/>
  <c r="CY30" i="9"/>
  <c r="GC30" i="9" s="1"/>
  <c r="CX30" i="9"/>
  <c r="GB30" i="9" s="1"/>
  <c r="CW30" i="9"/>
  <c r="GA30" i="9" s="1"/>
  <c r="CV30" i="9"/>
  <c r="FZ30" i="9" s="1"/>
  <c r="CU30" i="9"/>
  <c r="FY30" i="9" s="1"/>
  <c r="CT30" i="9"/>
  <c r="FX30" i="9" s="1"/>
  <c r="CS30" i="9"/>
  <c r="FW30" i="9" s="1"/>
  <c r="CR30" i="9"/>
  <c r="FV30" i="9" s="1"/>
  <c r="CQ30" i="9"/>
  <c r="FU30" i="9" s="1"/>
  <c r="CP30" i="9"/>
  <c r="FT30" i="9" s="1"/>
  <c r="CO30" i="9"/>
  <c r="FS30" i="9" s="1"/>
  <c r="CN30" i="9"/>
  <c r="FR30" i="9" s="1"/>
  <c r="CM30" i="9"/>
  <c r="FQ30" i="9" s="1"/>
  <c r="CL30" i="9"/>
  <c r="FP30" i="9" s="1"/>
  <c r="CK30" i="9"/>
  <c r="FO30" i="9" s="1"/>
  <c r="CJ30" i="9"/>
  <c r="FN30" i="9" s="1"/>
  <c r="CI30" i="9"/>
  <c r="FM30" i="9" s="1"/>
  <c r="CH30" i="9"/>
  <c r="FL30" i="9" s="1"/>
  <c r="CG30" i="9"/>
  <c r="FK30" i="9" s="1"/>
  <c r="CF30" i="9"/>
  <c r="FJ30" i="9" s="1"/>
  <c r="CE30" i="9"/>
  <c r="FI30" i="9" s="1"/>
  <c r="CD30" i="9"/>
  <c r="FH30" i="9" s="1"/>
  <c r="CC30" i="9"/>
  <c r="FG30" i="9" s="1"/>
  <c r="CB30" i="9"/>
  <c r="FF30" i="9" s="1"/>
  <c r="CA30" i="9"/>
  <c r="FE30" i="9" s="1"/>
  <c r="BZ30" i="9"/>
  <c r="FD30" i="9" s="1"/>
  <c r="BY30" i="9"/>
  <c r="FC30" i="9" s="1"/>
  <c r="BX30" i="9"/>
  <c r="FB30" i="9" s="1"/>
  <c r="BW30" i="9"/>
  <c r="FA30" i="9" s="1"/>
  <c r="BV30" i="9"/>
  <c r="EZ30" i="9" s="1"/>
  <c r="BU30" i="9"/>
  <c r="EY30" i="9" s="1"/>
  <c r="BT30" i="9"/>
  <c r="EX30" i="9" s="1"/>
  <c r="BS30" i="9"/>
  <c r="EW30" i="9" s="1"/>
  <c r="BR30" i="9"/>
  <c r="EV30" i="9" s="1"/>
  <c r="BQ30" i="9"/>
  <c r="EU30" i="9" s="1"/>
  <c r="BP30" i="9"/>
  <c r="ET30" i="9" s="1"/>
  <c r="BO30" i="9"/>
  <c r="ES30" i="9" s="1"/>
  <c r="BN30" i="9"/>
  <c r="ER30" i="9" s="1"/>
  <c r="BM30" i="9"/>
  <c r="EQ30" i="9" s="1"/>
  <c r="BL30" i="9"/>
  <c r="EP30" i="9" s="1"/>
  <c r="BK30" i="9"/>
  <c r="EO30" i="9" s="1"/>
  <c r="BJ30" i="9"/>
  <c r="EN30" i="9" s="1"/>
  <c r="BI30" i="9"/>
  <c r="EM30" i="9" s="1"/>
  <c r="BH30" i="9"/>
  <c r="EL30" i="9" s="1"/>
  <c r="BG30" i="9"/>
  <c r="EK30" i="9" s="1"/>
  <c r="BF30" i="9"/>
  <c r="EJ30" i="9" s="1"/>
  <c r="BE30" i="9"/>
  <c r="EI30" i="9" s="1"/>
  <c r="BD30" i="9"/>
  <c r="EH30" i="9" s="1"/>
  <c r="BC30" i="9"/>
  <c r="EG30" i="9" s="1"/>
  <c r="BB30" i="9"/>
  <c r="EF30" i="9" s="1"/>
  <c r="BA30" i="9"/>
  <c r="EE30" i="9" s="1"/>
  <c r="AZ30" i="9"/>
  <c r="ED30" i="9" s="1"/>
  <c r="AY30" i="9"/>
  <c r="EC30" i="9" s="1"/>
  <c r="AX30" i="9"/>
  <c r="EB30" i="9" s="1"/>
  <c r="AW30" i="9"/>
  <c r="EA30" i="9" s="1"/>
  <c r="AV30" i="9"/>
  <c r="DZ30" i="9" s="1"/>
  <c r="AU30" i="9"/>
  <c r="DY30" i="9" s="1"/>
  <c r="AT30" i="9"/>
  <c r="DU29" i="9"/>
  <c r="GY29" i="9" s="1"/>
  <c r="DT29" i="9"/>
  <c r="GX29" i="9" s="1"/>
  <c r="DS29" i="9"/>
  <c r="GW29" i="9" s="1"/>
  <c r="DR29" i="9"/>
  <c r="GV29" i="9" s="1"/>
  <c r="DQ29" i="9"/>
  <c r="GU29" i="9" s="1"/>
  <c r="DP29" i="9"/>
  <c r="GT29" i="9" s="1"/>
  <c r="DO29" i="9"/>
  <c r="GS29" i="9" s="1"/>
  <c r="DN29" i="9"/>
  <c r="GR29" i="9" s="1"/>
  <c r="DM29" i="9"/>
  <c r="GQ29" i="9" s="1"/>
  <c r="DL29" i="9"/>
  <c r="GP29" i="9" s="1"/>
  <c r="DK29" i="9"/>
  <c r="GO29" i="9" s="1"/>
  <c r="DJ29" i="9"/>
  <c r="GN29" i="9" s="1"/>
  <c r="DI29" i="9"/>
  <c r="GM29" i="9" s="1"/>
  <c r="DH29" i="9"/>
  <c r="GL29" i="9" s="1"/>
  <c r="DG29" i="9"/>
  <c r="GK29" i="9" s="1"/>
  <c r="DF29" i="9"/>
  <c r="GJ29" i="9" s="1"/>
  <c r="DE29" i="9"/>
  <c r="GI29" i="9" s="1"/>
  <c r="DD29" i="9"/>
  <c r="GH29" i="9" s="1"/>
  <c r="DC29" i="9"/>
  <c r="GG29" i="9" s="1"/>
  <c r="DB29" i="9"/>
  <c r="GF29" i="9" s="1"/>
  <c r="DA29" i="9"/>
  <c r="GE29" i="9" s="1"/>
  <c r="CZ29" i="9"/>
  <c r="GD29" i="9" s="1"/>
  <c r="CY29" i="9"/>
  <c r="GC29" i="9" s="1"/>
  <c r="CX29" i="9"/>
  <c r="GB29" i="9" s="1"/>
  <c r="CW29" i="9"/>
  <c r="GA29" i="9" s="1"/>
  <c r="CV29" i="9"/>
  <c r="FZ29" i="9" s="1"/>
  <c r="CU29" i="9"/>
  <c r="FY29" i="9" s="1"/>
  <c r="CT29" i="9"/>
  <c r="FX29" i="9" s="1"/>
  <c r="CS29" i="9"/>
  <c r="FW29" i="9" s="1"/>
  <c r="CR29" i="9"/>
  <c r="FV29" i="9" s="1"/>
  <c r="CQ29" i="9"/>
  <c r="FU29" i="9" s="1"/>
  <c r="CP29" i="9"/>
  <c r="FT29" i="9" s="1"/>
  <c r="CO29" i="9"/>
  <c r="FS29" i="9" s="1"/>
  <c r="CN29" i="9"/>
  <c r="FR29" i="9" s="1"/>
  <c r="CM29" i="9"/>
  <c r="FQ29" i="9" s="1"/>
  <c r="CL29" i="9"/>
  <c r="FP29" i="9" s="1"/>
  <c r="CK29" i="9"/>
  <c r="FO29" i="9" s="1"/>
  <c r="CJ29" i="9"/>
  <c r="FN29" i="9" s="1"/>
  <c r="CI29" i="9"/>
  <c r="FM29" i="9" s="1"/>
  <c r="CH29" i="9"/>
  <c r="FL29" i="9" s="1"/>
  <c r="CG29" i="9"/>
  <c r="FK29" i="9" s="1"/>
  <c r="CF29" i="9"/>
  <c r="FJ29" i="9" s="1"/>
  <c r="CE29" i="9"/>
  <c r="FI29" i="9" s="1"/>
  <c r="CD29" i="9"/>
  <c r="FH29" i="9" s="1"/>
  <c r="CC29" i="9"/>
  <c r="FG29" i="9" s="1"/>
  <c r="CB29" i="9"/>
  <c r="FF29" i="9" s="1"/>
  <c r="CA29" i="9"/>
  <c r="FE29" i="9" s="1"/>
  <c r="BZ29" i="9"/>
  <c r="FD29" i="9" s="1"/>
  <c r="BY29" i="9"/>
  <c r="FC29" i="9" s="1"/>
  <c r="BX29" i="9"/>
  <c r="FB29" i="9" s="1"/>
  <c r="BW29" i="9"/>
  <c r="FA29" i="9" s="1"/>
  <c r="BV29" i="9"/>
  <c r="EZ29" i="9" s="1"/>
  <c r="BU29" i="9"/>
  <c r="EY29" i="9" s="1"/>
  <c r="BT29" i="9"/>
  <c r="EX29" i="9" s="1"/>
  <c r="BS29" i="9"/>
  <c r="EW29" i="9" s="1"/>
  <c r="BR29" i="9"/>
  <c r="EV29" i="9" s="1"/>
  <c r="BQ29" i="9"/>
  <c r="EU29" i="9" s="1"/>
  <c r="BP29" i="9"/>
  <c r="ET29" i="9" s="1"/>
  <c r="BO29" i="9"/>
  <c r="ES29" i="9" s="1"/>
  <c r="BN29" i="9"/>
  <c r="ER29" i="9" s="1"/>
  <c r="BM29" i="9"/>
  <c r="EQ29" i="9" s="1"/>
  <c r="BL29" i="9"/>
  <c r="EP29" i="9" s="1"/>
  <c r="BK29" i="9"/>
  <c r="EO29" i="9" s="1"/>
  <c r="BJ29" i="9"/>
  <c r="EN29" i="9" s="1"/>
  <c r="BI29" i="9"/>
  <c r="EM29" i="9" s="1"/>
  <c r="BH29" i="9"/>
  <c r="EL29" i="9" s="1"/>
  <c r="BG29" i="9"/>
  <c r="EK29" i="9" s="1"/>
  <c r="BF29" i="9"/>
  <c r="EJ29" i="9" s="1"/>
  <c r="BE29" i="9"/>
  <c r="EI29" i="9" s="1"/>
  <c r="BD29" i="9"/>
  <c r="EH29" i="9" s="1"/>
  <c r="BC29" i="9"/>
  <c r="EG29" i="9" s="1"/>
  <c r="BB29" i="9"/>
  <c r="EF29" i="9" s="1"/>
  <c r="BA29" i="9"/>
  <c r="EE29" i="9" s="1"/>
  <c r="AZ29" i="9"/>
  <c r="ED29" i="9" s="1"/>
  <c r="AY29" i="9"/>
  <c r="EC29" i="9" s="1"/>
  <c r="AX29" i="9"/>
  <c r="EB29" i="9" s="1"/>
  <c r="AW29" i="9"/>
  <c r="EA29" i="9" s="1"/>
  <c r="AV29" i="9"/>
  <c r="DZ29" i="9" s="1"/>
  <c r="AU29" i="9"/>
  <c r="DY29" i="9" s="1"/>
  <c r="AT29" i="9"/>
  <c r="DU28" i="9"/>
  <c r="GY28" i="9" s="1"/>
  <c r="DT28" i="9"/>
  <c r="GX28" i="9" s="1"/>
  <c r="DS28" i="9"/>
  <c r="GW28" i="9" s="1"/>
  <c r="DR28" i="9"/>
  <c r="GV28" i="9" s="1"/>
  <c r="DQ28" i="9"/>
  <c r="GU28" i="9" s="1"/>
  <c r="DP28" i="9"/>
  <c r="GT28" i="9" s="1"/>
  <c r="DO28" i="9"/>
  <c r="GS28" i="9" s="1"/>
  <c r="DN28" i="9"/>
  <c r="GR28" i="9" s="1"/>
  <c r="DM28" i="9"/>
  <c r="GQ28" i="9" s="1"/>
  <c r="DL28" i="9"/>
  <c r="GP28" i="9" s="1"/>
  <c r="DK28" i="9"/>
  <c r="GO28" i="9" s="1"/>
  <c r="DJ28" i="9"/>
  <c r="GN28" i="9" s="1"/>
  <c r="DI28" i="9"/>
  <c r="GM28" i="9" s="1"/>
  <c r="DH28" i="9"/>
  <c r="GL28" i="9" s="1"/>
  <c r="DG28" i="9"/>
  <c r="GK28" i="9" s="1"/>
  <c r="DF28" i="9"/>
  <c r="GJ28" i="9" s="1"/>
  <c r="DE28" i="9"/>
  <c r="GI28" i="9" s="1"/>
  <c r="DD28" i="9"/>
  <c r="GH28" i="9" s="1"/>
  <c r="DC28" i="9"/>
  <c r="GG28" i="9" s="1"/>
  <c r="DB28" i="9"/>
  <c r="GF28" i="9" s="1"/>
  <c r="DA28" i="9"/>
  <c r="GE28" i="9" s="1"/>
  <c r="CZ28" i="9"/>
  <c r="GD28" i="9" s="1"/>
  <c r="CY28" i="9"/>
  <c r="GC28" i="9" s="1"/>
  <c r="CX28" i="9"/>
  <c r="GB28" i="9" s="1"/>
  <c r="CW28" i="9"/>
  <c r="GA28" i="9" s="1"/>
  <c r="CV28" i="9"/>
  <c r="FZ28" i="9" s="1"/>
  <c r="CU28" i="9"/>
  <c r="FY28" i="9" s="1"/>
  <c r="CT28" i="9"/>
  <c r="FX28" i="9" s="1"/>
  <c r="CS28" i="9"/>
  <c r="FW28" i="9" s="1"/>
  <c r="CR28" i="9"/>
  <c r="FV28" i="9" s="1"/>
  <c r="CQ28" i="9"/>
  <c r="FU28" i="9" s="1"/>
  <c r="CP28" i="9"/>
  <c r="FT28" i="9" s="1"/>
  <c r="CO28" i="9"/>
  <c r="FS28" i="9" s="1"/>
  <c r="CN28" i="9"/>
  <c r="FR28" i="9" s="1"/>
  <c r="CM28" i="9"/>
  <c r="FQ28" i="9" s="1"/>
  <c r="CL28" i="9"/>
  <c r="FP28" i="9" s="1"/>
  <c r="CK28" i="9"/>
  <c r="FO28" i="9" s="1"/>
  <c r="CJ28" i="9"/>
  <c r="FN28" i="9" s="1"/>
  <c r="CI28" i="9"/>
  <c r="FM28" i="9" s="1"/>
  <c r="CH28" i="9"/>
  <c r="FL28" i="9" s="1"/>
  <c r="CG28" i="9"/>
  <c r="FK28" i="9" s="1"/>
  <c r="CF28" i="9"/>
  <c r="FJ28" i="9" s="1"/>
  <c r="CE28" i="9"/>
  <c r="FI28" i="9" s="1"/>
  <c r="CD28" i="9"/>
  <c r="FH28" i="9" s="1"/>
  <c r="CC28" i="9"/>
  <c r="FG28" i="9" s="1"/>
  <c r="CB28" i="9"/>
  <c r="FF28" i="9" s="1"/>
  <c r="CA28" i="9"/>
  <c r="FE28" i="9" s="1"/>
  <c r="BZ28" i="9"/>
  <c r="FD28" i="9" s="1"/>
  <c r="BY28" i="9"/>
  <c r="FC28" i="9" s="1"/>
  <c r="BX28" i="9"/>
  <c r="FB28" i="9" s="1"/>
  <c r="BW28" i="9"/>
  <c r="FA28" i="9" s="1"/>
  <c r="BV28" i="9"/>
  <c r="EZ28" i="9" s="1"/>
  <c r="BU28" i="9"/>
  <c r="EY28" i="9" s="1"/>
  <c r="BT28" i="9"/>
  <c r="EX28" i="9" s="1"/>
  <c r="BS28" i="9"/>
  <c r="EW28" i="9" s="1"/>
  <c r="BR28" i="9"/>
  <c r="EV28" i="9" s="1"/>
  <c r="BQ28" i="9"/>
  <c r="EU28" i="9" s="1"/>
  <c r="BP28" i="9"/>
  <c r="ET28" i="9" s="1"/>
  <c r="BO28" i="9"/>
  <c r="ES28" i="9" s="1"/>
  <c r="BN28" i="9"/>
  <c r="ER28" i="9" s="1"/>
  <c r="BM28" i="9"/>
  <c r="EQ28" i="9" s="1"/>
  <c r="BL28" i="9"/>
  <c r="EP28" i="9" s="1"/>
  <c r="BK28" i="9"/>
  <c r="EO28" i="9" s="1"/>
  <c r="BJ28" i="9"/>
  <c r="EN28" i="9" s="1"/>
  <c r="BI28" i="9"/>
  <c r="EM28" i="9" s="1"/>
  <c r="BH28" i="9"/>
  <c r="EL28" i="9" s="1"/>
  <c r="BG28" i="9"/>
  <c r="EK28" i="9" s="1"/>
  <c r="BF28" i="9"/>
  <c r="EJ28" i="9" s="1"/>
  <c r="BE28" i="9"/>
  <c r="EI28" i="9" s="1"/>
  <c r="BD28" i="9"/>
  <c r="EH28" i="9" s="1"/>
  <c r="BC28" i="9"/>
  <c r="EG28" i="9" s="1"/>
  <c r="BB28" i="9"/>
  <c r="EF28" i="9" s="1"/>
  <c r="BA28" i="9"/>
  <c r="EE28" i="9" s="1"/>
  <c r="AZ28" i="9"/>
  <c r="ED28" i="9" s="1"/>
  <c r="AY28" i="9"/>
  <c r="EC28" i="9" s="1"/>
  <c r="AX28" i="9"/>
  <c r="EB28" i="9" s="1"/>
  <c r="AW28" i="9"/>
  <c r="EA28" i="9" s="1"/>
  <c r="AV28" i="9"/>
  <c r="DZ28" i="9" s="1"/>
  <c r="AU28" i="9"/>
  <c r="DY28" i="9" s="1"/>
  <c r="AT28" i="9"/>
  <c r="DU27" i="9"/>
  <c r="GY27" i="9" s="1"/>
  <c r="DT27" i="9"/>
  <c r="GX27" i="9" s="1"/>
  <c r="DS27" i="9"/>
  <c r="GW27" i="9" s="1"/>
  <c r="DR27" i="9"/>
  <c r="GV27" i="9" s="1"/>
  <c r="DQ27" i="9"/>
  <c r="GU27" i="9" s="1"/>
  <c r="DP27" i="9"/>
  <c r="GT27" i="9" s="1"/>
  <c r="DO27" i="9"/>
  <c r="GS27" i="9" s="1"/>
  <c r="DN27" i="9"/>
  <c r="GR27" i="9" s="1"/>
  <c r="DM27" i="9"/>
  <c r="GQ27" i="9" s="1"/>
  <c r="DL27" i="9"/>
  <c r="GP27" i="9" s="1"/>
  <c r="DK27" i="9"/>
  <c r="GO27" i="9" s="1"/>
  <c r="DJ27" i="9"/>
  <c r="GN27" i="9" s="1"/>
  <c r="DI27" i="9"/>
  <c r="GM27" i="9" s="1"/>
  <c r="DH27" i="9"/>
  <c r="GL27" i="9" s="1"/>
  <c r="DG27" i="9"/>
  <c r="GK27" i="9" s="1"/>
  <c r="DF27" i="9"/>
  <c r="GJ27" i="9" s="1"/>
  <c r="DE27" i="9"/>
  <c r="GI27" i="9" s="1"/>
  <c r="DD27" i="9"/>
  <c r="GH27" i="9" s="1"/>
  <c r="DC27" i="9"/>
  <c r="GG27" i="9" s="1"/>
  <c r="DB27" i="9"/>
  <c r="GF27" i="9" s="1"/>
  <c r="DA27" i="9"/>
  <c r="GE27" i="9" s="1"/>
  <c r="CZ27" i="9"/>
  <c r="GD27" i="9" s="1"/>
  <c r="CY27" i="9"/>
  <c r="GC27" i="9" s="1"/>
  <c r="CX27" i="9"/>
  <c r="GB27" i="9" s="1"/>
  <c r="CW27" i="9"/>
  <c r="GA27" i="9" s="1"/>
  <c r="CV27" i="9"/>
  <c r="FZ27" i="9" s="1"/>
  <c r="CU27" i="9"/>
  <c r="FY27" i="9" s="1"/>
  <c r="CT27" i="9"/>
  <c r="FX27" i="9" s="1"/>
  <c r="CS27" i="9"/>
  <c r="FW27" i="9" s="1"/>
  <c r="CR27" i="9"/>
  <c r="FV27" i="9" s="1"/>
  <c r="CQ27" i="9"/>
  <c r="FU27" i="9" s="1"/>
  <c r="CP27" i="9"/>
  <c r="FT27" i="9" s="1"/>
  <c r="CO27" i="9"/>
  <c r="FS27" i="9" s="1"/>
  <c r="CN27" i="9"/>
  <c r="FR27" i="9" s="1"/>
  <c r="CM27" i="9"/>
  <c r="FQ27" i="9" s="1"/>
  <c r="CL27" i="9"/>
  <c r="FP27" i="9" s="1"/>
  <c r="CK27" i="9"/>
  <c r="FO27" i="9" s="1"/>
  <c r="CJ27" i="9"/>
  <c r="FN27" i="9" s="1"/>
  <c r="CI27" i="9"/>
  <c r="FM27" i="9" s="1"/>
  <c r="CH27" i="9"/>
  <c r="FL27" i="9" s="1"/>
  <c r="CG27" i="9"/>
  <c r="FK27" i="9" s="1"/>
  <c r="CF27" i="9"/>
  <c r="FJ27" i="9" s="1"/>
  <c r="CE27" i="9"/>
  <c r="FI27" i="9" s="1"/>
  <c r="CD27" i="9"/>
  <c r="FH27" i="9" s="1"/>
  <c r="CC27" i="9"/>
  <c r="FG27" i="9" s="1"/>
  <c r="CB27" i="9"/>
  <c r="FF27" i="9" s="1"/>
  <c r="CA27" i="9"/>
  <c r="FE27" i="9" s="1"/>
  <c r="BZ27" i="9"/>
  <c r="FD27" i="9" s="1"/>
  <c r="BY27" i="9"/>
  <c r="FC27" i="9" s="1"/>
  <c r="BX27" i="9"/>
  <c r="FB27" i="9" s="1"/>
  <c r="BW27" i="9"/>
  <c r="FA27" i="9" s="1"/>
  <c r="BV27" i="9"/>
  <c r="EZ27" i="9" s="1"/>
  <c r="BU27" i="9"/>
  <c r="EY27" i="9" s="1"/>
  <c r="BT27" i="9"/>
  <c r="EX27" i="9" s="1"/>
  <c r="BS27" i="9"/>
  <c r="EW27" i="9" s="1"/>
  <c r="BR27" i="9"/>
  <c r="EV27" i="9" s="1"/>
  <c r="BQ27" i="9"/>
  <c r="EU27" i="9" s="1"/>
  <c r="BP27" i="9"/>
  <c r="ET27" i="9" s="1"/>
  <c r="BO27" i="9"/>
  <c r="ES27" i="9" s="1"/>
  <c r="BN27" i="9"/>
  <c r="ER27" i="9" s="1"/>
  <c r="BM27" i="9"/>
  <c r="EQ27" i="9" s="1"/>
  <c r="BL27" i="9"/>
  <c r="EP27" i="9" s="1"/>
  <c r="BK27" i="9"/>
  <c r="EO27" i="9" s="1"/>
  <c r="BJ27" i="9"/>
  <c r="EN27" i="9" s="1"/>
  <c r="BI27" i="9"/>
  <c r="EM27" i="9" s="1"/>
  <c r="BH27" i="9"/>
  <c r="EL27" i="9" s="1"/>
  <c r="BG27" i="9"/>
  <c r="EK27" i="9" s="1"/>
  <c r="BF27" i="9"/>
  <c r="EJ27" i="9" s="1"/>
  <c r="BE27" i="9"/>
  <c r="EI27" i="9" s="1"/>
  <c r="BD27" i="9"/>
  <c r="EH27" i="9" s="1"/>
  <c r="BC27" i="9"/>
  <c r="EG27" i="9" s="1"/>
  <c r="BB27" i="9"/>
  <c r="EF27" i="9" s="1"/>
  <c r="BA27" i="9"/>
  <c r="EE27" i="9" s="1"/>
  <c r="AZ27" i="9"/>
  <c r="ED27" i="9" s="1"/>
  <c r="AY27" i="9"/>
  <c r="EC27" i="9" s="1"/>
  <c r="AX27" i="9"/>
  <c r="EB27" i="9" s="1"/>
  <c r="AW27" i="9"/>
  <c r="EA27" i="9" s="1"/>
  <c r="AV27" i="9"/>
  <c r="DZ27" i="9" s="1"/>
  <c r="AU27" i="9"/>
  <c r="DY27" i="9" s="1"/>
  <c r="AT27" i="9"/>
  <c r="DU26" i="9"/>
  <c r="GY26" i="9" s="1"/>
  <c r="DT26" i="9"/>
  <c r="GX26" i="9" s="1"/>
  <c r="DS26" i="9"/>
  <c r="GW26" i="9" s="1"/>
  <c r="DR26" i="9"/>
  <c r="GV26" i="9" s="1"/>
  <c r="DQ26" i="9"/>
  <c r="GU26" i="9" s="1"/>
  <c r="DP26" i="9"/>
  <c r="GT26" i="9" s="1"/>
  <c r="DO26" i="9"/>
  <c r="GS26" i="9" s="1"/>
  <c r="DN26" i="9"/>
  <c r="GR26" i="9" s="1"/>
  <c r="DM26" i="9"/>
  <c r="GQ26" i="9" s="1"/>
  <c r="DL26" i="9"/>
  <c r="GP26" i="9" s="1"/>
  <c r="DK26" i="9"/>
  <c r="GO26" i="9" s="1"/>
  <c r="DJ26" i="9"/>
  <c r="GN26" i="9" s="1"/>
  <c r="DI26" i="9"/>
  <c r="GM26" i="9" s="1"/>
  <c r="DH26" i="9"/>
  <c r="GL26" i="9" s="1"/>
  <c r="DG26" i="9"/>
  <c r="GK26" i="9" s="1"/>
  <c r="DF26" i="9"/>
  <c r="GJ26" i="9" s="1"/>
  <c r="DE26" i="9"/>
  <c r="GI26" i="9" s="1"/>
  <c r="DD26" i="9"/>
  <c r="GH26" i="9" s="1"/>
  <c r="DC26" i="9"/>
  <c r="GG26" i="9" s="1"/>
  <c r="DB26" i="9"/>
  <c r="GF26" i="9" s="1"/>
  <c r="DA26" i="9"/>
  <c r="GE26" i="9" s="1"/>
  <c r="CZ26" i="9"/>
  <c r="GD26" i="9" s="1"/>
  <c r="CY26" i="9"/>
  <c r="GC26" i="9" s="1"/>
  <c r="CX26" i="9"/>
  <c r="GB26" i="9" s="1"/>
  <c r="CW26" i="9"/>
  <c r="GA26" i="9" s="1"/>
  <c r="CV26" i="9"/>
  <c r="FZ26" i="9" s="1"/>
  <c r="CU26" i="9"/>
  <c r="FY26" i="9" s="1"/>
  <c r="CT26" i="9"/>
  <c r="FX26" i="9" s="1"/>
  <c r="CS26" i="9"/>
  <c r="FW26" i="9" s="1"/>
  <c r="CR26" i="9"/>
  <c r="FV26" i="9" s="1"/>
  <c r="CQ26" i="9"/>
  <c r="FU26" i="9" s="1"/>
  <c r="CP26" i="9"/>
  <c r="FT26" i="9" s="1"/>
  <c r="CO26" i="9"/>
  <c r="FS26" i="9" s="1"/>
  <c r="CN26" i="9"/>
  <c r="FR26" i="9" s="1"/>
  <c r="CM26" i="9"/>
  <c r="FQ26" i="9" s="1"/>
  <c r="CL26" i="9"/>
  <c r="FP26" i="9" s="1"/>
  <c r="CK26" i="9"/>
  <c r="FO26" i="9" s="1"/>
  <c r="CJ26" i="9"/>
  <c r="FN26" i="9" s="1"/>
  <c r="CI26" i="9"/>
  <c r="FM26" i="9" s="1"/>
  <c r="CH26" i="9"/>
  <c r="FL26" i="9" s="1"/>
  <c r="CG26" i="9"/>
  <c r="FK26" i="9" s="1"/>
  <c r="CF26" i="9"/>
  <c r="FJ26" i="9" s="1"/>
  <c r="CE26" i="9"/>
  <c r="FI26" i="9" s="1"/>
  <c r="CD26" i="9"/>
  <c r="FH26" i="9" s="1"/>
  <c r="CC26" i="9"/>
  <c r="FG26" i="9" s="1"/>
  <c r="CB26" i="9"/>
  <c r="FF26" i="9" s="1"/>
  <c r="CA26" i="9"/>
  <c r="FE26" i="9" s="1"/>
  <c r="BZ26" i="9"/>
  <c r="FD26" i="9" s="1"/>
  <c r="BY26" i="9"/>
  <c r="FC26" i="9" s="1"/>
  <c r="BX26" i="9"/>
  <c r="FB26" i="9" s="1"/>
  <c r="BW26" i="9"/>
  <c r="FA26" i="9" s="1"/>
  <c r="BV26" i="9"/>
  <c r="EZ26" i="9" s="1"/>
  <c r="BU26" i="9"/>
  <c r="EY26" i="9" s="1"/>
  <c r="BT26" i="9"/>
  <c r="EX26" i="9" s="1"/>
  <c r="BS26" i="9"/>
  <c r="EW26" i="9" s="1"/>
  <c r="BR26" i="9"/>
  <c r="EV26" i="9" s="1"/>
  <c r="BQ26" i="9"/>
  <c r="EU26" i="9" s="1"/>
  <c r="BP26" i="9"/>
  <c r="ET26" i="9" s="1"/>
  <c r="BO26" i="9"/>
  <c r="ES26" i="9" s="1"/>
  <c r="BN26" i="9"/>
  <c r="ER26" i="9" s="1"/>
  <c r="BM26" i="9"/>
  <c r="EQ26" i="9" s="1"/>
  <c r="BL26" i="9"/>
  <c r="EP26" i="9" s="1"/>
  <c r="BK26" i="9"/>
  <c r="EO26" i="9" s="1"/>
  <c r="BJ26" i="9"/>
  <c r="EN26" i="9" s="1"/>
  <c r="BI26" i="9"/>
  <c r="EM26" i="9" s="1"/>
  <c r="BH26" i="9"/>
  <c r="EL26" i="9" s="1"/>
  <c r="BG26" i="9"/>
  <c r="EK26" i="9" s="1"/>
  <c r="BF26" i="9"/>
  <c r="EJ26" i="9" s="1"/>
  <c r="BE26" i="9"/>
  <c r="EI26" i="9" s="1"/>
  <c r="BD26" i="9"/>
  <c r="EH26" i="9" s="1"/>
  <c r="BC26" i="9"/>
  <c r="EG26" i="9" s="1"/>
  <c r="BB26" i="9"/>
  <c r="EF26" i="9" s="1"/>
  <c r="BA26" i="9"/>
  <c r="EE26" i="9" s="1"/>
  <c r="AZ26" i="9"/>
  <c r="ED26" i="9" s="1"/>
  <c r="AY26" i="9"/>
  <c r="EC26" i="9" s="1"/>
  <c r="AX26" i="9"/>
  <c r="EB26" i="9" s="1"/>
  <c r="AW26" i="9"/>
  <c r="EA26" i="9" s="1"/>
  <c r="AV26" i="9"/>
  <c r="DZ26" i="9" s="1"/>
  <c r="AU26" i="9"/>
  <c r="DY26" i="9" s="1"/>
  <c r="AT26" i="9"/>
  <c r="DU25" i="9"/>
  <c r="GY25" i="9" s="1"/>
  <c r="DT25" i="9"/>
  <c r="GX25" i="9" s="1"/>
  <c r="DS25" i="9"/>
  <c r="GW25" i="9" s="1"/>
  <c r="DR25" i="9"/>
  <c r="GV25" i="9" s="1"/>
  <c r="DQ25" i="9"/>
  <c r="GU25" i="9" s="1"/>
  <c r="DP25" i="9"/>
  <c r="GT25" i="9" s="1"/>
  <c r="DO25" i="9"/>
  <c r="GS25" i="9" s="1"/>
  <c r="DN25" i="9"/>
  <c r="GR25" i="9" s="1"/>
  <c r="DM25" i="9"/>
  <c r="GQ25" i="9" s="1"/>
  <c r="DL25" i="9"/>
  <c r="GP25" i="9" s="1"/>
  <c r="DK25" i="9"/>
  <c r="GO25" i="9" s="1"/>
  <c r="DJ25" i="9"/>
  <c r="GN25" i="9" s="1"/>
  <c r="DI25" i="9"/>
  <c r="GM25" i="9" s="1"/>
  <c r="DH25" i="9"/>
  <c r="GL25" i="9" s="1"/>
  <c r="DG25" i="9"/>
  <c r="GK25" i="9" s="1"/>
  <c r="DF25" i="9"/>
  <c r="GJ25" i="9" s="1"/>
  <c r="DE25" i="9"/>
  <c r="GI25" i="9" s="1"/>
  <c r="DD25" i="9"/>
  <c r="GH25" i="9" s="1"/>
  <c r="DC25" i="9"/>
  <c r="GG25" i="9" s="1"/>
  <c r="DB25" i="9"/>
  <c r="GF25" i="9" s="1"/>
  <c r="DA25" i="9"/>
  <c r="GE25" i="9" s="1"/>
  <c r="CZ25" i="9"/>
  <c r="GD25" i="9" s="1"/>
  <c r="CY25" i="9"/>
  <c r="GC25" i="9" s="1"/>
  <c r="CX25" i="9"/>
  <c r="GB25" i="9" s="1"/>
  <c r="CW25" i="9"/>
  <c r="GA25" i="9" s="1"/>
  <c r="CV25" i="9"/>
  <c r="FZ25" i="9" s="1"/>
  <c r="CU25" i="9"/>
  <c r="FY25" i="9" s="1"/>
  <c r="CT25" i="9"/>
  <c r="FX25" i="9" s="1"/>
  <c r="CS25" i="9"/>
  <c r="FW25" i="9" s="1"/>
  <c r="CR25" i="9"/>
  <c r="FV25" i="9" s="1"/>
  <c r="CQ25" i="9"/>
  <c r="FU25" i="9" s="1"/>
  <c r="CP25" i="9"/>
  <c r="FT25" i="9" s="1"/>
  <c r="CO25" i="9"/>
  <c r="FS25" i="9" s="1"/>
  <c r="CN25" i="9"/>
  <c r="FR25" i="9" s="1"/>
  <c r="CM25" i="9"/>
  <c r="FQ25" i="9" s="1"/>
  <c r="CL25" i="9"/>
  <c r="FP25" i="9" s="1"/>
  <c r="CK25" i="9"/>
  <c r="FO25" i="9" s="1"/>
  <c r="CJ25" i="9"/>
  <c r="FN25" i="9" s="1"/>
  <c r="CI25" i="9"/>
  <c r="FM25" i="9" s="1"/>
  <c r="CH25" i="9"/>
  <c r="FL25" i="9" s="1"/>
  <c r="CG25" i="9"/>
  <c r="FK25" i="9" s="1"/>
  <c r="CF25" i="9"/>
  <c r="FJ25" i="9" s="1"/>
  <c r="CE25" i="9"/>
  <c r="FI25" i="9" s="1"/>
  <c r="CD25" i="9"/>
  <c r="FH25" i="9" s="1"/>
  <c r="CC25" i="9"/>
  <c r="FG25" i="9" s="1"/>
  <c r="CB25" i="9"/>
  <c r="FF25" i="9" s="1"/>
  <c r="CA25" i="9"/>
  <c r="FE25" i="9" s="1"/>
  <c r="BZ25" i="9"/>
  <c r="FD25" i="9" s="1"/>
  <c r="BY25" i="9"/>
  <c r="FC25" i="9" s="1"/>
  <c r="BX25" i="9"/>
  <c r="FB25" i="9" s="1"/>
  <c r="BW25" i="9"/>
  <c r="FA25" i="9" s="1"/>
  <c r="BV25" i="9"/>
  <c r="EZ25" i="9" s="1"/>
  <c r="BU25" i="9"/>
  <c r="EY25" i="9" s="1"/>
  <c r="BT25" i="9"/>
  <c r="EX25" i="9" s="1"/>
  <c r="BS25" i="9"/>
  <c r="EW25" i="9" s="1"/>
  <c r="BR25" i="9"/>
  <c r="EV25" i="9" s="1"/>
  <c r="BQ25" i="9"/>
  <c r="EU25" i="9" s="1"/>
  <c r="BP25" i="9"/>
  <c r="ET25" i="9" s="1"/>
  <c r="BO25" i="9"/>
  <c r="ES25" i="9" s="1"/>
  <c r="BN25" i="9"/>
  <c r="ER25" i="9" s="1"/>
  <c r="BM25" i="9"/>
  <c r="EQ25" i="9" s="1"/>
  <c r="BL25" i="9"/>
  <c r="EP25" i="9" s="1"/>
  <c r="BK25" i="9"/>
  <c r="EO25" i="9" s="1"/>
  <c r="BJ25" i="9"/>
  <c r="EN25" i="9" s="1"/>
  <c r="BI25" i="9"/>
  <c r="EM25" i="9" s="1"/>
  <c r="BH25" i="9"/>
  <c r="EL25" i="9" s="1"/>
  <c r="BG25" i="9"/>
  <c r="EK25" i="9" s="1"/>
  <c r="BF25" i="9"/>
  <c r="EJ25" i="9" s="1"/>
  <c r="BE25" i="9"/>
  <c r="EI25" i="9" s="1"/>
  <c r="BD25" i="9"/>
  <c r="EH25" i="9" s="1"/>
  <c r="BC25" i="9"/>
  <c r="EG25" i="9" s="1"/>
  <c r="BB25" i="9"/>
  <c r="EF25" i="9" s="1"/>
  <c r="BA25" i="9"/>
  <c r="EE25" i="9" s="1"/>
  <c r="AZ25" i="9"/>
  <c r="ED25" i="9" s="1"/>
  <c r="AY25" i="9"/>
  <c r="EC25" i="9" s="1"/>
  <c r="AX25" i="9"/>
  <c r="EB25" i="9" s="1"/>
  <c r="AW25" i="9"/>
  <c r="EA25" i="9" s="1"/>
  <c r="AV25" i="9"/>
  <c r="DZ25" i="9" s="1"/>
  <c r="AU25" i="9"/>
  <c r="DY25" i="9" s="1"/>
  <c r="AT25" i="9"/>
  <c r="DX25" i="9" s="1"/>
  <c r="DU24" i="9"/>
  <c r="GY24" i="9" s="1"/>
  <c r="DT24" i="9"/>
  <c r="GX24" i="9" s="1"/>
  <c r="DS24" i="9"/>
  <c r="GW24" i="9" s="1"/>
  <c r="DR24" i="9"/>
  <c r="GV24" i="9" s="1"/>
  <c r="DQ24" i="9"/>
  <c r="GU24" i="9" s="1"/>
  <c r="DP24" i="9"/>
  <c r="GT24" i="9" s="1"/>
  <c r="DO24" i="9"/>
  <c r="GS24" i="9" s="1"/>
  <c r="DN24" i="9"/>
  <c r="GR24" i="9" s="1"/>
  <c r="DM24" i="9"/>
  <c r="GQ24" i="9" s="1"/>
  <c r="DL24" i="9"/>
  <c r="GP24" i="9" s="1"/>
  <c r="DK24" i="9"/>
  <c r="GO24" i="9" s="1"/>
  <c r="DJ24" i="9"/>
  <c r="GN24" i="9" s="1"/>
  <c r="DI24" i="9"/>
  <c r="GM24" i="9" s="1"/>
  <c r="DH24" i="9"/>
  <c r="GL24" i="9" s="1"/>
  <c r="DG24" i="9"/>
  <c r="GK24" i="9" s="1"/>
  <c r="DF24" i="9"/>
  <c r="GJ24" i="9" s="1"/>
  <c r="DE24" i="9"/>
  <c r="GI24" i="9" s="1"/>
  <c r="DD24" i="9"/>
  <c r="GH24" i="9" s="1"/>
  <c r="DC24" i="9"/>
  <c r="GG24" i="9" s="1"/>
  <c r="DB24" i="9"/>
  <c r="GF24" i="9" s="1"/>
  <c r="DA24" i="9"/>
  <c r="GE24" i="9" s="1"/>
  <c r="CZ24" i="9"/>
  <c r="GD24" i="9" s="1"/>
  <c r="CY24" i="9"/>
  <c r="GC24" i="9" s="1"/>
  <c r="CX24" i="9"/>
  <c r="GB24" i="9" s="1"/>
  <c r="CW24" i="9"/>
  <c r="GA24" i="9" s="1"/>
  <c r="CV24" i="9"/>
  <c r="FZ24" i="9" s="1"/>
  <c r="CU24" i="9"/>
  <c r="FY24" i="9" s="1"/>
  <c r="CT24" i="9"/>
  <c r="FX24" i="9" s="1"/>
  <c r="CS24" i="9"/>
  <c r="FW24" i="9" s="1"/>
  <c r="CR24" i="9"/>
  <c r="FV24" i="9" s="1"/>
  <c r="CQ24" i="9"/>
  <c r="FU24" i="9" s="1"/>
  <c r="CP24" i="9"/>
  <c r="FT24" i="9" s="1"/>
  <c r="CO24" i="9"/>
  <c r="FS24" i="9" s="1"/>
  <c r="CN24" i="9"/>
  <c r="FR24" i="9" s="1"/>
  <c r="CM24" i="9"/>
  <c r="FQ24" i="9" s="1"/>
  <c r="CL24" i="9"/>
  <c r="FP24" i="9" s="1"/>
  <c r="CK24" i="9"/>
  <c r="FO24" i="9" s="1"/>
  <c r="CJ24" i="9"/>
  <c r="FN24" i="9" s="1"/>
  <c r="CI24" i="9"/>
  <c r="FM24" i="9" s="1"/>
  <c r="CH24" i="9"/>
  <c r="FL24" i="9" s="1"/>
  <c r="CG24" i="9"/>
  <c r="FK24" i="9" s="1"/>
  <c r="CF24" i="9"/>
  <c r="FJ24" i="9" s="1"/>
  <c r="CE24" i="9"/>
  <c r="FI24" i="9" s="1"/>
  <c r="CD24" i="9"/>
  <c r="FH24" i="9" s="1"/>
  <c r="CC24" i="9"/>
  <c r="FG24" i="9" s="1"/>
  <c r="CB24" i="9"/>
  <c r="FF24" i="9" s="1"/>
  <c r="CA24" i="9"/>
  <c r="FE24" i="9" s="1"/>
  <c r="BZ24" i="9"/>
  <c r="FD24" i="9" s="1"/>
  <c r="BY24" i="9"/>
  <c r="FC24" i="9" s="1"/>
  <c r="BX24" i="9"/>
  <c r="FB24" i="9" s="1"/>
  <c r="BW24" i="9"/>
  <c r="FA24" i="9" s="1"/>
  <c r="BV24" i="9"/>
  <c r="EZ24" i="9" s="1"/>
  <c r="BU24" i="9"/>
  <c r="EY24" i="9" s="1"/>
  <c r="BT24" i="9"/>
  <c r="EX24" i="9" s="1"/>
  <c r="BS24" i="9"/>
  <c r="EW24" i="9" s="1"/>
  <c r="BR24" i="9"/>
  <c r="EV24" i="9" s="1"/>
  <c r="BQ24" i="9"/>
  <c r="EU24" i="9" s="1"/>
  <c r="BP24" i="9"/>
  <c r="ET24" i="9" s="1"/>
  <c r="BO24" i="9"/>
  <c r="ES24" i="9" s="1"/>
  <c r="BN24" i="9"/>
  <c r="ER24" i="9" s="1"/>
  <c r="BM24" i="9"/>
  <c r="EQ24" i="9" s="1"/>
  <c r="BL24" i="9"/>
  <c r="EP24" i="9" s="1"/>
  <c r="BK24" i="9"/>
  <c r="EO24" i="9" s="1"/>
  <c r="BJ24" i="9"/>
  <c r="EN24" i="9" s="1"/>
  <c r="BI24" i="9"/>
  <c r="EM24" i="9" s="1"/>
  <c r="BH24" i="9"/>
  <c r="EL24" i="9" s="1"/>
  <c r="BG24" i="9"/>
  <c r="EK24" i="9" s="1"/>
  <c r="BF24" i="9"/>
  <c r="EJ24" i="9" s="1"/>
  <c r="BE24" i="9"/>
  <c r="EI24" i="9" s="1"/>
  <c r="BD24" i="9"/>
  <c r="EH24" i="9" s="1"/>
  <c r="BC24" i="9"/>
  <c r="EG24" i="9" s="1"/>
  <c r="BB24" i="9"/>
  <c r="EF24" i="9" s="1"/>
  <c r="BA24" i="9"/>
  <c r="EE24" i="9" s="1"/>
  <c r="AZ24" i="9"/>
  <c r="ED24" i="9" s="1"/>
  <c r="AY24" i="9"/>
  <c r="EC24" i="9" s="1"/>
  <c r="AX24" i="9"/>
  <c r="EB24" i="9" s="1"/>
  <c r="AW24" i="9"/>
  <c r="EA24" i="9" s="1"/>
  <c r="AV24" i="9"/>
  <c r="DZ24" i="9" s="1"/>
  <c r="AU24" i="9"/>
  <c r="DY24" i="9" s="1"/>
  <c r="AT24" i="9"/>
  <c r="DX24" i="9" s="1"/>
  <c r="DU23" i="9"/>
  <c r="GY23" i="9" s="1"/>
  <c r="DT23" i="9"/>
  <c r="GX23" i="9" s="1"/>
  <c r="DS23" i="9"/>
  <c r="GW23" i="9" s="1"/>
  <c r="DR23" i="9"/>
  <c r="GV23" i="9" s="1"/>
  <c r="DQ23" i="9"/>
  <c r="GU23" i="9" s="1"/>
  <c r="DP23" i="9"/>
  <c r="GT23" i="9" s="1"/>
  <c r="DO23" i="9"/>
  <c r="GS23" i="9" s="1"/>
  <c r="DN23" i="9"/>
  <c r="GR23" i="9" s="1"/>
  <c r="DM23" i="9"/>
  <c r="GQ23" i="9" s="1"/>
  <c r="DL23" i="9"/>
  <c r="GP23" i="9" s="1"/>
  <c r="DK23" i="9"/>
  <c r="GO23" i="9" s="1"/>
  <c r="DJ23" i="9"/>
  <c r="GN23" i="9" s="1"/>
  <c r="DI23" i="9"/>
  <c r="GM23" i="9" s="1"/>
  <c r="DH23" i="9"/>
  <c r="GL23" i="9" s="1"/>
  <c r="DG23" i="9"/>
  <c r="GK23" i="9" s="1"/>
  <c r="DF23" i="9"/>
  <c r="GJ23" i="9" s="1"/>
  <c r="DE23" i="9"/>
  <c r="GI23" i="9" s="1"/>
  <c r="DD23" i="9"/>
  <c r="GH23" i="9" s="1"/>
  <c r="DC23" i="9"/>
  <c r="GG23" i="9" s="1"/>
  <c r="DB23" i="9"/>
  <c r="GF23" i="9" s="1"/>
  <c r="DA23" i="9"/>
  <c r="GE23" i="9" s="1"/>
  <c r="CZ23" i="9"/>
  <c r="GD23" i="9" s="1"/>
  <c r="CY23" i="9"/>
  <c r="GC23" i="9" s="1"/>
  <c r="CX23" i="9"/>
  <c r="GB23" i="9" s="1"/>
  <c r="CW23" i="9"/>
  <c r="GA23" i="9" s="1"/>
  <c r="CV23" i="9"/>
  <c r="FZ23" i="9" s="1"/>
  <c r="CU23" i="9"/>
  <c r="FY23" i="9" s="1"/>
  <c r="CT23" i="9"/>
  <c r="FX23" i="9" s="1"/>
  <c r="CS23" i="9"/>
  <c r="FW23" i="9" s="1"/>
  <c r="CR23" i="9"/>
  <c r="FV23" i="9" s="1"/>
  <c r="CQ23" i="9"/>
  <c r="FU23" i="9" s="1"/>
  <c r="CP23" i="9"/>
  <c r="FT23" i="9" s="1"/>
  <c r="CO23" i="9"/>
  <c r="FS23" i="9" s="1"/>
  <c r="CN23" i="9"/>
  <c r="FR23" i="9" s="1"/>
  <c r="CM23" i="9"/>
  <c r="FQ23" i="9" s="1"/>
  <c r="CL23" i="9"/>
  <c r="FP23" i="9" s="1"/>
  <c r="CK23" i="9"/>
  <c r="FO23" i="9" s="1"/>
  <c r="CJ23" i="9"/>
  <c r="FN23" i="9" s="1"/>
  <c r="CI23" i="9"/>
  <c r="FM23" i="9" s="1"/>
  <c r="CH23" i="9"/>
  <c r="FL23" i="9" s="1"/>
  <c r="CG23" i="9"/>
  <c r="FK23" i="9" s="1"/>
  <c r="CF23" i="9"/>
  <c r="FJ23" i="9" s="1"/>
  <c r="CE23" i="9"/>
  <c r="FI23" i="9" s="1"/>
  <c r="CD23" i="9"/>
  <c r="FH23" i="9" s="1"/>
  <c r="CC23" i="9"/>
  <c r="FG23" i="9" s="1"/>
  <c r="CB23" i="9"/>
  <c r="FF23" i="9" s="1"/>
  <c r="CA23" i="9"/>
  <c r="FE23" i="9" s="1"/>
  <c r="BZ23" i="9"/>
  <c r="FD23" i="9" s="1"/>
  <c r="BY23" i="9"/>
  <c r="FC23" i="9" s="1"/>
  <c r="BX23" i="9"/>
  <c r="FB23" i="9" s="1"/>
  <c r="BW23" i="9"/>
  <c r="FA23" i="9" s="1"/>
  <c r="BV23" i="9"/>
  <c r="EZ23" i="9" s="1"/>
  <c r="BU23" i="9"/>
  <c r="EY23" i="9" s="1"/>
  <c r="BT23" i="9"/>
  <c r="EX23" i="9" s="1"/>
  <c r="BS23" i="9"/>
  <c r="EW23" i="9" s="1"/>
  <c r="BR23" i="9"/>
  <c r="EV23" i="9" s="1"/>
  <c r="BQ23" i="9"/>
  <c r="EU23" i="9" s="1"/>
  <c r="BP23" i="9"/>
  <c r="ET23" i="9" s="1"/>
  <c r="BO23" i="9"/>
  <c r="ES23" i="9" s="1"/>
  <c r="BN23" i="9"/>
  <c r="ER23" i="9" s="1"/>
  <c r="BM23" i="9"/>
  <c r="EQ23" i="9" s="1"/>
  <c r="BL23" i="9"/>
  <c r="EP23" i="9" s="1"/>
  <c r="BK23" i="9"/>
  <c r="EO23" i="9" s="1"/>
  <c r="BJ23" i="9"/>
  <c r="EN23" i="9" s="1"/>
  <c r="BI23" i="9"/>
  <c r="EM23" i="9" s="1"/>
  <c r="BH23" i="9"/>
  <c r="EL23" i="9" s="1"/>
  <c r="BG23" i="9"/>
  <c r="EK23" i="9" s="1"/>
  <c r="BF23" i="9"/>
  <c r="EJ23" i="9" s="1"/>
  <c r="BE23" i="9"/>
  <c r="EI23" i="9" s="1"/>
  <c r="BD23" i="9"/>
  <c r="EH23" i="9" s="1"/>
  <c r="BC23" i="9"/>
  <c r="EG23" i="9" s="1"/>
  <c r="BB23" i="9"/>
  <c r="EF23" i="9" s="1"/>
  <c r="BA23" i="9"/>
  <c r="EE23" i="9" s="1"/>
  <c r="AZ23" i="9"/>
  <c r="ED23" i="9" s="1"/>
  <c r="AY23" i="9"/>
  <c r="EC23" i="9" s="1"/>
  <c r="AX23" i="9"/>
  <c r="EB23" i="9" s="1"/>
  <c r="AW23" i="9"/>
  <c r="EA23" i="9" s="1"/>
  <c r="AV23" i="9"/>
  <c r="DZ23" i="9" s="1"/>
  <c r="AU23" i="9"/>
  <c r="DY23" i="9" s="1"/>
  <c r="AT23" i="9"/>
  <c r="DU22" i="9"/>
  <c r="GY22" i="9" s="1"/>
  <c r="DT22" i="9"/>
  <c r="GX22" i="9" s="1"/>
  <c r="DS22" i="9"/>
  <c r="GW22" i="9" s="1"/>
  <c r="DR22" i="9"/>
  <c r="GV22" i="9" s="1"/>
  <c r="DQ22" i="9"/>
  <c r="GU22" i="9" s="1"/>
  <c r="DP22" i="9"/>
  <c r="GT22" i="9" s="1"/>
  <c r="DO22" i="9"/>
  <c r="GS22" i="9" s="1"/>
  <c r="DN22" i="9"/>
  <c r="GR22" i="9" s="1"/>
  <c r="DM22" i="9"/>
  <c r="GQ22" i="9" s="1"/>
  <c r="DL22" i="9"/>
  <c r="GP22" i="9" s="1"/>
  <c r="DK22" i="9"/>
  <c r="GO22" i="9" s="1"/>
  <c r="DJ22" i="9"/>
  <c r="GN22" i="9" s="1"/>
  <c r="DI22" i="9"/>
  <c r="GM22" i="9" s="1"/>
  <c r="DH22" i="9"/>
  <c r="GL22" i="9" s="1"/>
  <c r="DG22" i="9"/>
  <c r="GK22" i="9" s="1"/>
  <c r="DF22" i="9"/>
  <c r="GJ22" i="9" s="1"/>
  <c r="DE22" i="9"/>
  <c r="GI22" i="9" s="1"/>
  <c r="DD22" i="9"/>
  <c r="GH22" i="9" s="1"/>
  <c r="DC22" i="9"/>
  <c r="GG22" i="9" s="1"/>
  <c r="DB22" i="9"/>
  <c r="GF22" i="9" s="1"/>
  <c r="DA22" i="9"/>
  <c r="GE22" i="9" s="1"/>
  <c r="CZ22" i="9"/>
  <c r="GD22" i="9" s="1"/>
  <c r="CY22" i="9"/>
  <c r="GC22" i="9" s="1"/>
  <c r="CX22" i="9"/>
  <c r="GB22" i="9" s="1"/>
  <c r="CW22" i="9"/>
  <c r="GA22" i="9" s="1"/>
  <c r="CV22" i="9"/>
  <c r="FZ22" i="9" s="1"/>
  <c r="CU22" i="9"/>
  <c r="FY22" i="9" s="1"/>
  <c r="CT22" i="9"/>
  <c r="FX22" i="9" s="1"/>
  <c r="CS22" i="9"/>
  <c r="FW22" i="9" s="1"/>
  <c r="CR22" i="9"/>
  <c r="FV22" i="9" s="1"/>
  <c r="CQ22" i="9"/>
  <c r="FU22" i="9" s="1"/>
  <c r="CP22" i="9"/>
  <c r="FT22" i="9" s="1"/>
  <c r="CO22" i="9"/>
  <c r="FS22" i="9" s="1"/>
  <c r="CN22" i="9"/>
  <c r="FR22" i="9" s="1"/>
  <c r="CM22" i="9"/>
  <c r="FQ22" i="9" s="1"/>
  <c r="CL22" i="9"/>
  <c r="FP22" i="9" s="1"/>
  <c r="CK22" i="9"/>
  <c r="FO22" i="9" s="1"/>
  <c r="CJ22" i="9"/>
  <c r="FN22" i="9" s="1"/>
  <c r="CI22" i="9"/>
  <c r="FM22" i="9" s="1"/>
  <c r="CH22" i="9"/>
  <c r="FL22" i="9" s="1"/>
  <c r="CG22" i="9"/>
  <c r="FK22" i="9" s="1"/>
  <c r="CF22" i="9"/>
  <c r="FJ22" i="9" s="1"/>
  <c r="CE22" i="9"/>
  <c r="FI22" i="9" s="1"/>
  <c r="CD22" i="9"/>
  <c r="FH22" i="9" s="1"/>
  <c r="CC22" i="9"/>
  <c r="FG22" i="9" s="1"/>
  <c r="CB22" i="9"/>
  <c r="FF22" i="9" s="1"/>
  <c r="CA22" i="9"/>
  <c r="FE22" i="9" s="1"/>
  <c r="BZ22" i="9"/>
  <c r="FD22" i="9" s="1"/>
  <c r="BY22" i="9"/>
  <c r="FC22" i="9" s="1"/>
  <c r="BX22" i="9"/>
  <c r="FB22" i="9" s="1"/>
  <c r="BW22" i="9"/>
  <c r="FA22" i="9" s="1"/>
  <c r="BV22" i="9"/>
  <c r="EZ22" i="9" s="1"/>
  <c r="BU22" i="9"/>
  <c r="EY22" i="9" s="1"/>
  <c r="BT22" i="9"/>
  <c r="EX22" i="9" s="1"/>
  <c r="BS22" i="9"/>
  <c r="EW22" i="9" s="1"/>
  <c r="BR22" i="9"/>
  <c r="EV22" i="9" s="1"/>
  <c r="BQ22" i="9"/>
  <c r="EU22" i="9" s="1"/>
  <c r="BP22" i="9"/>
  <c r="ET22" i="9" s="1"/>
  <c r="BO22" i="9"/>
  <c r="ES22" i="9" s="1"/>
  <c r="BN22" i="9"/>
  <c r="ER22" i="9" s="1"/>
  <c r="BM22" i="9"/>
  <c r="EQ22" i="9" s="1"/>
  <c r="BL22" i="9"/>
  <c r="EP22" i="9" s="1"/>
  <c r="BK22" i="9"/>
  <c r="EO22" i="9" s="1"/>
  <c r="BJ22" i="9"/>
  <c r="EN22" i="9" s="1"/>
  <c r="BI22" i="9"/>
  <c r="EM22" i="9" s="1"/>
  <c r="BH22" i="9"/>
  <c r="EL22" i="9" s="1"/>
  <c r="BG22" i="9"/>
  <c r="EK22" i="9" s="1"/>
  <c r="BF22" i="9"/>
  <c r="EJ22" i="9" s="1"/>
  <c r="BE22" i="9"/>
  <c r="EI22" i="9" s="1"/>
  <c r="BD22" i="9"/>
  <c r="EH22" i="9" s="1"/>
  <c r="BC22" i="9"/>
  <c r="EG22" i="9" s="1"/>
  <c r="BB22" i="9"/>
  <c r="EF22" i="9" s="1"/>
  <c r="BA22" i="9"/>
  <c r="EE22" i="9" s="1"/>
  <c r="AZ22" i="9"/>
  <c r="ED22" i="9" s="1"/>
  <c r="AY22" i="9"/>
  <c r="EC22" i="9" s="1"/>
  <c r="AX22" i="9"/>
  <c r="EB22" i="9" s="1"/>
  <c r="AW22" i="9"/>
  <c r="EA22" i="9" s="1"/>
  <c r="AV22" i="9"/>
  <c r="DZ22" i="9" s="1"/>
  <c r="AU22" i="9"/>
  <c r="DY22" i="9" s="1"/>
  <c r="AT22" i="9"/>
  <c r="DU21" i="9"/>
  <c r="GY21" i="9" s="1"/>
  <c r="DT21" i="9"/>
  <c r="GX21" i="9" s="1"/>
  <c r="DS21" i="9"/>
  <c r="GW21" i="9" s="1"/>
  <c r="DR21" i="9"/>
  <c r="GV21" i="9" s="1"/>
  <c r="DQ21" i="9"/>
  <c r="GU21" i="9" s="1"/>
  <c r="DP21" i="9"/>
  <c r="GT21" i="9" s="1"/>
  <c r="DO21" i="9"/>
  <c r="GS21" i="9" s="1"/>
  <c r="DN21" i="9"/>
  <c r="GR21" i="9" s="1"/>
  <c r="DM21" i="9"/>
  <c r="GQ21" i="9" s="1"/>
  <c r="DL21" i="9"/>
  <c r="GP21" i="9" s="1"/>
  <c r="DK21" i="9"/>
  <c r="GO21" i="9" s="1"/>
  <c r="DJ21" i="9"/>
  <c r="GN21" i="9" s="1"/>
  <c r="DI21" i="9"/>
  <c r="GM21" i="9" s="1"/>
  <c r="DH21" i="9"/>
  <c r="GL21" i="9" s="1"/>
  <c r="DG21" i="9"/>
  <c r="GK21" i="9" s="1"/>
  <c r="DF21" i="9"/>
  <c r="GJ21" i="9" s="1"/>
  <c r="DE21" i="9"/>
  <c r="GI21" i="9" s="1"/>
  <c r="DD21" i="9"/>
  <c r="GH21" i="9" s="1"/>
  <c r="DC21" i="9"/>
  <c r="GG21" i="9" s="1"/>
  <c r="DB21" i="9"/>
  <c r="GF21" i="9" s="1"/>
  <c r="DA21" i="9"/>
  <c r="GE21" i="9" s="1"/>
  <c r="CZ21" i="9"/>
  <c r="GD21" i="9" s="1"/>
  <c r="CY21" i="9"/>
  <c r="GC21" i="9" s="1"/>
  <c r="CX21" i="9"/>
  <c r="GB21" i="9" s="1"/>
  <c r="CW21" i="9"/>
  <c r="GA21" i="9" s="1"/>
  <c r="CV21" i="9"/>
  <c r="FZ21" i="9" s="1"/>
  <c r="CU21" i="9"/>
  <c r="FY21" i="9" s="1"/>
  <c r="CT21" i="9"/>
  <c r="FX21" i="9" s="1"/>
  <c r="CS21" i="9"/>
  <c r="FW21" i="9" s="1"/>
  <c r="CR21" i="9"/>
  <c r="FV21" i="9" s="1"/>
  <c r="CQ21" i="9"/>
  <c r="FU21" i="9" s="1"/>
  <c r="CP21" i="9"/>
  <c r="FT21" i="9" s="1"/>
  <c r="CO21" i="9"/>
  <c r="FS21" i="9" s="1"/>
  <c r="CN21" i="9"/>
  <c r="FR21" i="9" s="1"/>
  <c r="CM21" i="9"/>
  <c r="FQ21" i="9" s="1"/>
  <c r="CL21" i="9"/>
  <c r="FP21" i="9" s="1"/>
  <c r="CK21" i="9"/>
  <c r="FO21" i="9" s="1"/>
  <c r="CJ21" i="9"/>
  <c r="FN21" i="9" s="1"/>
  <c r="CI21" i="9"/>
  <c r="FM21" i="9" s="1"/>
  <c r="CH21" i="9"/>
  <c r="FL21" i="9" s="1"/>
  <c r="CG21" i="9"/>
  <c r="FK21" i="9" s="1"/>
  <c r="CF21" i="9"/>
  <c r="FJ21" i="9" s="1"/>
  <c r="CE21" i="9"/>
  <c r="FI21" i="9" s="1"/>
  <c r="CD21" i="9"/>
  <c r="FH21" i="9" s="1"/>
  <c r="CC21" i="9"/>
  <c r="FG21" i="9" s="1"/>
  <c r="CB21" i="9"/>
  <c r="FF21" i="9" s="1"/>
  <c r="CA21" i="9"/>
  <c r="FE21" i="9" s="1"/>
  <c r="BZ21" i="9"/>
  <c r="FD21" i="9" s="1"/>
  <c r="BY21" i="9"/>
  <c r="FC21" i="9" s="1"/>
  <c r="BX21" i="9"/>
  <c r="FB21" i="9" s="1"/>
  <c r="BW21" i="9"/>
  <c r="FA21" i="9" s="1"/>
  <c r="BV21" i="9"/>
  <c r="EZ21" i="9" s="1"/>
  <c r="BU21" i="9"/>
  <c r="EY21" i="9" s="1"/>
  <c r="BT21" i="9"/>
  <c r="EX21" i="9" s="1"/>
  <c r="BS21" i="9"/>
  <c r="EW21" i="9" s="1"/>
  <c r="BR21" i="9"/>
  <c r="EV21" i="9" s="1"/>
  <c r="BQ21" i="9"/>
  <c r="EU21" i="9" s="1"/>
  <c r="BP21" i="9"/>
  <c r="ET21" i="9" s="1"/>
  <c r="BO21" i="9"/>
  <c r="ES21" i="9" s="1"/>
  <c r="BN21" i="9"/>
  <c r="ER21" i="9" s="1"/>
  <c r="BM21" i="9"/>
  <c r="EQ21" i="9" s="1"/>
  <c r="BL21" i="9"/>
  <c r="EP21" i="9" s="1"/>
  <c r="BK21" i="9"/>
  <c r="EO21" i="9" s="1"/>
  <c r="BJ21" i="9"/>
  <c r="EN21" i="9" s="1"/>
  <c r="BI21" i="9"/>
  <c r="EM21" i="9" s="1"/>
  <c r="BH21" i="9"/>
  <c r="EL21" i="9" s="1"/>
  <c r="BG21" i="9"/>
  <c r="EK21" i="9" s="1"/>
  <c r="BF21" i="9"/>
  <c r="EJ21" i="9" s="1"/>
  <c r="BE21" i="9"/>
  <c r="EI21" i="9" s="1"/>
  <c r="BD21" i="9"/>
  <c r="EH21" i="9" s="1"/>
  <c r="BC21" i="9"/>
  <c r="EG21" i="9" s="1"/>
  <c r="BB21" i="9"/>
  <c r="EF21" i="9" s="1"/>
  <c r="BA21" i="9"/>
  <c r="EE21" i="9" s="1"/>
  <c r="AZ21" i="9"/>
  <c r="ED21" i="9" s="1"/>
  <c r="AY21" i="9"/>
  <c r="EC21" i="9" s="1"/>
  <c r="AX21" i="9"/>
  <c r="EB21" i="9" s="1"/>
  <c r="AW21" i="9"/>
  <c r="EA21" i="9" s="1"/>
  <c r="AV21" i="9"/>
  <c r="DZ21" i="9" s="1"/>
  <c r="AU21" i="9"/>
  <c r="DY21" i="9" s="1"/>
  <c r="AT21" i="9"/>
  <c r="DX21" i="9" s="1"/>
  <c r="DU20" i="9"/>
  <c r="GY20" i="9" s="1"/>
  <c r="DT20" i="9"/>
  <c r="GX20" i="9" s="1"/>
  <c r="DS20" i="9"/>
  <c r="GW20" i="9" s="1"/>
  <c r="DR20" i="9"/>
  <c r="GV20" i="9" s="1"/>
  <c r="DQ20" i="9"/>
  <c r="GU20" i="9" s="1"/>
  <c r="DP20" i="9"/>
  <c r="GT20" i="9" s="1"/>
  <c r="DO20" i="9"/>
  <c r="GS20" i="9" s="1"/>
  <c r="DN20" i="9"/>
  <c r="GR20" i="9" s="1"/>
  <c r="DM20" i="9"/>
  <c r="GQ20" i="9" s="1"/>
  <c r="DL20" i="9"/>
  <c r="GP20" i="9" s="1"/>
  <c r="DK20" i="9"/>
  <c r="GO20" i="9" s="1"/>
  <c r="DJ20" i="9"/>
  <c r="GN20" i="9" s="1"/>
  <c r="DI20" i="9"/>
  <c r="GM20" i="9" s="1"/>
  <c r="DH20" i="9"/>
  <c r="GL20" i="9" s="1"/>
  <c r="DG20" i="9"/>
  <c r="GK20" i="9" s="1"/>
  <c r="DF20" i="9"/>
  <c r="GJ20" i="9" s="1"/>
  <c r="DE20" i="9"/>
  <c r="GI20" i="9" s="1"/>
  <c r="DD20" i="9"/>
  <c r="GH20" i="9" s="1"/>
  <c r="DC20" i="9"/>
  <c r="GG20" i="9" s="1"/>
  <c r="DB20" i="9"/>
  <c r="GF20" i="9" s="1"/>
  <c r="DA20" i="9"/>
  <c r="GE20" i="9" s="1"/>
  <c r="CZ20" i="9"/>
  <c r="GD20" i="9" s="1"/>
  <c r="CY20" i="9"/>
  <c r="GC20" i="9" s="1"/>
  <c r="CX20" i="9"/>
  <c r="GB20" i="9" s="1"/>
  <c r="CW20" i="9"/>
  <c r="GA20" i="9" s="1"/>
  <c r="CV20" i="9"/>
  <c r="FZ20" i="9" s="1"/>
  <c r="CU20" i="9"/>
  <c r="FY20" i="9" s="1"/>
  <c r="CT20" i="9"/>
  <c r="FX20" i="9" s="1"/>
  <c r="CS20" i="9"/>
  <c r="FW20" i="9" s="1"/>
  <c r="CR20" i="9"/>
  <c r="FV20" i="9" s="1"/>
  <c r="CQ20" i="9"/>
  <c r="FU20" i="9" s="1"/>
  <c r="CP20" i="9"/>
  <c r="FT20" i="9" s="1"/>
  <c r="CO20" i="9"/>
  <c r="FS20" i="9" s="1"/>
  <c r="CN20" i="9"/>
  <c r="FR20" i="9" s="1"/>
  <c r="CM20" i="9"/>
  <c r="FQ20" i="9" s="1"/>
  <c r="CL20" i="9"/>
  <c r="FP20" i="9" s="1"/>
  <c r="CK20" i="9"/>
  <c r="FO20" i="9" s="1"/>
  <c r="CJ20" i="9"/>
  <c r="FN20" i="9" s="1"/>
  <c r="CI20" i="9"/>
  <c r="FM20" i="9" s="1"/>
  <c r="CH20" i="9"/>
  <c r="FL20" i="9" s="1"/>
  <c r="CG20" i="9"/>
  <c r="FK20" i="9" s="1"/>
  <c r="CF20" i="9"/>
  <c r="FJ20" i="9" s="1"/>
  <c r="CE20" i="9"/>
  <c r="FI20" i="9" s="1"/>
  <c r="CD20" i="9"/>
  <c r="FH20" i="9" s="1"/>
  <c r="CC20" i="9"/>
  <c r="FG20" i="9" s="1"/>
  <c r="CB20" i="9"/>
  <c r="FF20" i="9" s="1"/>
  <c r="CA20" i="9"/>
  <c r="FE20" i="9" s="1"/>
  <c r="BZ20" i="9"/>
  <c r="FD20" i="9" s="1"/>
  <c r="BY20" i="9"/>
  <c r="FC20" i="9" s="1"/>
  <c r="BX20" i="9"/>
  <c r="FB20" i="9" s="1"/>
  <c r="BW20" i="9"/>
  <c r="FA20" i="9" s="1"/>
  <c r="BV20" i="9"/>
  <c r="EZ20" i="9" s="1"/>
  <c r="BU20" i="9"/>
  <c r="EY20" i="9" s="1"/>
  <c r="BT20" i="9"/>
  <c r="EX20" i="9" s="1"/>
  <c r="BS20" i="9"/>
  <c r="EW20" i="9" s="1"/>
  <c r="BR20" i="9"/>
  <c r="EV20" i="9" s="1"/>
  <c r="BQ20" i="9"/>
  <c r="EU20" i="9" s="1"/>
  <c r="BP20" i="9"/>
  <c r="ET20" i="9" s="1"/>
  <c r="BO20" i="9"/>
  <c r="ES20" i="9" s="1"/>
  <c r="BN20" i="9"/>
  <c r="ER20" i="9" s="1"/>
  <c r="BM20" i="9"/>
  <c r="EQ20" i="9" s="1"/>
  <c r="BL20" i="9"/>
  <c r="EP20" i="9" s="1"/>
  <c r="BK20" i="9"/>
  <c r="EO20" i="9" s="1"/>
  <c r="BJ20" i="9"/>
  <c r="EN20" i="9" s="1"/>
  <c r="BI20" i="9"/>
  <c r="EM20" i="9" s="1"/>
  <c r="BH20" i="9"/>
  <c r="EL20" i="9" s="1"/>
  <c r="BG20" i="9"/>
  <c r="EK20" i="9" s="1"/>
  <c r="BF20" i="9"/>
  <c r="EJ20" i="9" s="1"/>
  <c r="BE20" i="9"/>
  <c r="EI20" i="9" s="1"/>
  <c r="BD20" i="9"/>
  <c r="EH20" i="9" s="1"/>
  <c r="BC20" i="9"/>
  <c r="EG20" i="9" s="1"/>
  <c r="BB20" i="9"/>
  <c r="EF20" i="9" s="1"/>
  <c r="BA20" i="9"/>
  <c r="EE20" i="9" s="1"/>
  <c r="AZ20" i="9"/>
  <c r="ED20" i="9" s="1"/>
  <c r="AY20" i="9"/>
  <c r="EC20" i="9" s="1"/>
  <c r="AX20" i="9"/>
  <c r="EB20" i="9" s="1"/>
  <c r="AW20" i="9"/>
  <c r="EA20" i="9" s="1"/>
  <c r="AV20" i="9"/>
  <c r="DZ20" i="9" s="1"/>
  <c r="AU20" i="9"/>
  <c r="DY20" i="9" s="1"/>
  <c r="AT20" i="9"/>
  <c r="DX20" i="9" s="1"/>
  <c r="DU19" i="9"/>
  <c r="GY19" i="9" s="1"/>
  <c r="DT19" i="9"/>
  <c r="GX19" i="9" s="1"/>
  <c r="DS19" i="9"/>
  <c r="GW19" i="9" s="1"/>
  <c r="DR19" i="9"/>
  <c r="GV19" i="9" s="1"/>
  <c r="DQ19" i="9"/>
  <c r="GU19" i="9" s="1"/>
  <c r="DP19" i="9"/>
  <c r="GT19" i="9" s="1"/>
  <c r="DO19" i="9"/>
  <c r="GS19" i="9" s="1"/>
  <c r="DN19" i="9"/>
  <c r="GR19" i="9" s="1"/>
  <c r="DM19" i="9"/>
  <c r="GQ19" i="9" s="1"/>
  <c r="DL19" i="9"/>
  <c r="GP19" i="9" s="1"/>
  <c r="DK19" i="9"/>
  <c r="GO19" i="9" s="1"/>
  <c r="DJ19" i="9"/>
  <c r="GN19" i="9" s="1"/>
  <c r="DI19" i="9"/>
  <c r="GM19" i="9" s="1"/>
  <c r="DH19" i="9"/>
  <c r="GL19" i="9" s="1"/>
  <c r="DG19" i="9"/>
  <c r="GK19" i="9" s="1"/>
  <c r="DF19" i="9"/>
  <c r="GJ19" i="9" s="1"/>
  <c r="DE19" i="9"/>
  <c r="GI19" i="9" s="1"/>
  <c r="DD19" i="9"/>
  <c r="GH19" i="9" s="1"/>
  <c r="DC19" i="9"/>
  <c r="GG19" i="9" s="1"/>
  <c r="DB19" i="9"/>
  <c r="GF19" i="9" s="1"/>
  <c r="DA19" i="9"/>
  <c r="GE19" i="9" s="1"/>
  <c r="CZ19" i="9"/>
  <c r="GD19" i="9" s="1"/>
  <c r="CY19" i="9"/>
  <c r="GC19" i="9" s="1"/>
  <c r="CX19" i="9"/>
  <c r="GB19" i="9" s="1"/>
  <c r="CW19" i="9"/>
  <c r="GA19" i="9" s="1"/>
  <c r="CV19" i="9"/>
  <c r="FZ19" i="9" s="1"/>
  <c r="CU19" i="9"/>
  <c r="FY19" i="9" s="1"/>
  <c r="CT19" i="9"/>
  <c r="FX19" i="9" s="1"/>
  <c r="CS19" i="9"/>
  <c r="FW19" i="9" s="1"/>
  <c r="CR19" i="9"/>
  <c r="FV19" i="9" s="1"/>
  <c r="CQ19" i="9"/>
  <c r="FU19" i="9" s="1"/>
  <c r="CP19" i="9"/>
  <c r="FT19" i="9" s="1"/>
  <c r="CO19" i="9"/>
  <c r="FS19" i="9" s="1"/>
  <c r="CN19" i="9"/>
  <c r="FR19" i="9" s="1"/>
  <c r="CM19" i="9"/>
  <c r="FQ19" i="9" s="1"/>
  <c r="CL19" i="9"/>
  <c r="FP19" i="9" s="1"/>
  <c r="CK19" i="9"/>
  <c r="FO19" i="9" s="1"/>
  <c r="CJ19" i="9"/>
  <c r="FN19" i="9" s="1"/>
  <c r="CI19" i="9"/>
  <c r="FM19" i="9" s="1"/>
  <c r="CH19" i="9"/>
  <c r="FL19" i="9" s="1"/>
  <c r="CG19" i="9"/>
  <c r="FK19" i="9" s="1"/>
  <c r="CF19" i="9"/>
  <c r="FJ19" i="9" s="1"/>
  <c r="CE19" i="9"/>
  <c r="FI19" i="9" s="1"/>
  <c r="CD19" i="9"/>
  <c r="FH19" i="9" s="1"/>
  <c r="CC19" i="9"/>
  <c r="FG19" i="9" s="1"/>
  <c r="CB19" i="9"/>
  <c r="FF19" i="9" s="1"/>
  <c r="CA19" i="9"/>
  <c r="FE19" i="9" s="1"/>
  <c r="BZ19" i="9"/>
  <c r="FD19" i="9" s="1"/>
  <c r="BY19" i="9"/>
  <c r="FC19" i="9" s="1"/>
  <c r="BX19" i="9"/>
  <c r="FB19" i="9" s="1"/>
  <c r="BW19" i="9"/>
  <c r="FA19" i="9" s="1"/>
  <c r="BV19" i="9"/>
  <c r="EZ19" i="9" s="1"/>
  <c r="BU19" i="9"/>
  <c r="EY19" i="9" s="1"/>
  <c r="BT19" i="9"/>
  <c r="EX19" i="9" s="1"/>
  <c r="BS19" i="9"/>
  <c r="EW19" i="9" s="1"/>
  <c r="BR19" i="9"/>
  <c r="EV19" i="9" s="1"/>
  <c r="BQ19" i="9"/>
  <c r="EU19" i="9" s="1"/>
  <c r="BP19" i="9"/>
  <c r="ET19" i="9" s="1"/>
  <c r="BO19" i="9"/>
  <c r="ES19" i="9" s="1"/>
  <c r="BN19" i="9"/>
  <c r="ER19" i="9" s="1"/>
  <c r="BM19" i="9"/>
  <c r="EQ19" i="9" s="1"/>
  <c r="BL19" i="9"/>
  <c r="EP19" i="9" s="1"/>
  <c r="BK19" i="9"/>
  <c r="EO19" i="9" s="1"/>
  <c r="BJ19" i="9"/>
  <c r="EN19" i="9" s="1"/>
  <c r="BI19" i="9"/>
  <c r="EM19" i="9" s="1"/>
  <c r="BH19" i="9"/>
  <c r="EL19" i="9" s="1"/>
  <c r="BG19" i="9"/>
  <c r="EK19" i="9" s="1"/>
  <c r="BF19" i="9"/>
  <c r="EJ19" i="9" s="1"/>
  <c r="BE19" i="9"/>
  <c r="EI19" i="9" s="1"/>
  <c r="BD19" i="9"/>
  <c r="EH19" i="9" s="1"/>
  <c r="BC19" i="9"/>
  <c r="EG19" i="9" s="1"/>
  <c r="BB19" i="9"/>
  <c r="EF19" i="9" s="1"/>
  <c r="BA19" i="9"/>
  <c r="EE19" i="9" s="1"/>
  <c r="AZ19" i="9"/>
  <c r="ED19" i="9" s="1"/>
  <c r="AY19" i="9"/>
  <c r="EC19" i="9" s="1"/>
  <c r="AX19" i="9"/>
  <c r="EB19" i="9" s="1"/>
  <c r="AW19" i="9"/>
  <c r="EA19" i="9" s="1"/>
  <c r="AV19" i="9"/>
  <c r="DZ19" i="9" s="1"/>
  <c r="AU19" i="9"/>
  <c r="DY19" i="9" s="1"/>
  <c r="AT19" i="9"/>
  <c r="DX19" i="9" s="1"/>
  <c r="DU18" i="9"/>
  <c r="GY18" i="9" s="1"/>
  <c r="DT18" i="9"/>
  <c r="GX18" i="9" s="1"/>
  <c r="DS18" i="9"/>
  <c r="GW18" i="9" s="1"/>
  <c r="DR18" i="9"/>
  <c r="GV18" i="9" s="1"/>
  <c r="DQ18" i="9"/>
  <c r="GU18" i="9" s="1"/>
  <c r="DP18" i="9"/>
  <c r="GT18" i="9" s="1"/>
  <c r="DO18" i="9"/>
  <c r="GS18" i="9" s="1"/>
  <c r="DN18" i="9"/>
  <c r="GR18" i="9" s="1"/>
  <c r="DM18" i="9"/>
  <c r="GQ18" i="9" s="1"/>
  <c r="DL18" i="9"/>
  <c r="GP18" i="9" s="1"/>
  <c r="DK18" i="9"/>
  <c r="GO18" i="9" s="1"/>
  <c r="DJ18" i="9"/>
  <c r="GN18" i="9" s="1"/>
  <c r="DI18" i="9"/>
  <c r="GM18" i="9" s="1"/>
  <c r="DH18" i="9"/>
  <c r="GL18" i="9" s="1"/>
  <c r="DG18" i="9"/>
  <c r="GK18" i="9" s="1"/>
  <c r="DF18" i="9"/>
  <c r="GJ18" i="9" s="1"/>
  <c r="DE18" i="9"/>
  <c r="GI18" i="9" s="1"/>
  <c r="DD18" i="9"/>
  <c r="GH18" i="9" s="1"/>
  <c r="DC18" i="9"/>
  <c r="GG18" i="9" s="1"/>
  <c r="DB18" i="9"/>
  <c r="GF18" i="9" s="1"/>
  <c r="DA18" i="9"/>
  <c r="GE18" i="9" s="1"/>
  <c r="CZ18" i="9"/>
  <c r="GD18" i="9" s="1"/>
  <c r="CY18" i="9"/>
  <c r="GC18" i="9" s="1"/>
  <c r="CX18" i="9"/>
  <c r="GB18" i="9" s="1"/>
  <c r="CW18" i="9"/>
  <c r="GA18" i="9" s="1"/>
  <c r="CV18" i="9"/>
  <c r="FZ18" i="9" s="1"/>
  <c r="CU18" i="9"/>
  <c r="FY18" i="9" s="1"/>
  <c r="CT18" i="9"/>
  <c r="FX18" i="9" s="1"/>
  <c r="CS18" i="9"/>
  <c r="FW18" i="9" s="1"/>
  <c r="CR18" i="9"/>
  <c r="FV18" i="9" s="1"/>
  <c r="CQ18" i="9"/>
  <c r="FU18" i="9" s="1"/>
  <c r="CP18" i="9"/>
  <c r="FT18" i="9" s="1"/>
  <c r="CO18" i="9"/>
  <c r="FS18" i="9" s="1"/>
  <c r="CN18" i="9"/>
  <c r="FR18" i="9" s="1"/>
  <c r="CM18" i="9"/>
  <c r="FQ18" i="9" s="1"/>
  <c r="CL18" i="9"/>
  <c r="FP18" i="9" s="1"/>
  <c r="CK18" i="9"/>
  <c r="FO18" i="9" s="1"/>
  <c r="CJ18" i="9"/>
  <c r="FN18" i="9" s="1"/>
  <c r="CI18" i="9"/>
  <c r="FM18" i="9" s="1"/>
  <c r="CH18" i="9"/>
  <c r="FL18" i="9" s="1"/>
  <c r="CG18" i="9"/>
  <c r="FK18" i="9" s="1"/>
  <c r="CF18" i="9"/>
  <c r="FJ18" i="9" s="1"/>
  <c r="CE18" i="9"/>
  <c r="FI18" i="9" s="1"/>
  <c r="CD18" i="9"/>
  <c r="FH18" i="9" s="1"/>
  <c r="CC18" i="9"/>
  <c r="FG18" i="9" s="1"/>
  <c r="CB18" i="9"/>
  <c r="FF18" i="9" s="1"/>
  <c r="CA18" i="9"/>
  <c r="FE18" i="9" s="1"/>
  <c r="BZ18" i="9"/>
  <c r="FD18" i="9" s="1"/>
  <c r="BY18" i="9"/>
  <c r="FC18" i="9" s="1"/>
  <c r="BX18" i="9"/>
  <c r="FB18" i="9" s="1"/>
  <c r="BW18" i="9"/>
  <c r="FA18" i="9" s="1"/>
  <c r="BV18" i="9"/>
  <c r="EZ18" i="9" s="1"/>
  <c r="BU18" i="9"/>
  <c r="EY18" i="9" s="1"/>
  <c r="BT18" i="9"/>
  <c r="EX18" i="9" s="1"/>
  <c r="BS18" i="9"/>
  <c r="EW18" i="9" s="1"/>
  <c r="BR18" i="9"/>
  <c r="EV18" i="9" s="1"/>
  <c r="BQ18" i="9"/>
  <c r="EU18" i="9" s="1"/>
  <c r="BP18" i="9"/>
  <c r="ET18" i="9" s="1"/>
  <c r="BO18" i="9"/>
  <c r="ES18" i="9" s="1"/>
  <c r="BN18" i="9"/>
  <c r="ER18" i="9" s="1"/>
  <c r="BM18" i="9"/>
  <c r="EQ18" i="9" s="1"/>
  <c r="BL18" i="9"/>
  <c r="EP18" i="9" s="1"/>
  <c r="BK18" i="9"/>
  <c r="EO18" i="9" s="1"/>
  <c r="BJ18" i="9"/>
  <c r="EN18" i="9" s="1"/>
  <c r="BI18" i="9"/>
  <c r="EM18" i="9" s="1"/>
  <c r="BH18" i="9"/>
  <c r="EL18" i="9" s="1"/>
  <c r="BG18" i="9"/>
  <c r="EK18" i="9" s="1"/>
  <c r="BF18" i="9"/>
  <c r="EJ18" i="9" s="1"/>
  <c r="BE18" i="9"/>
  <c r="EI18" i="9" s="1"/>
  <c r="BD18" i="9"/>
  <c r="EH18" i="9" s="1"/>
  <c r="BC18" i="9"/>
  <c r="EG18" i="9" s="1"/>
  <c r="BB18" i="9"/>
  <c r="EF18" i="9" s="1"/>
  <c r="BA18" i="9"/>
  <c r="EE18" i="9" s="1"/>
  <c r="AZ18" i="9"/>
  <c r="ED18" i="9" s="1"/>
  <c r="AY18" i="9"/>
  <c r="EC18" i="9" s="1"/>
  <c r="AX18" i="9"/>
  <c r="EB18" i="9" s="1"/>
  <c r="AW18" i="9"/>
  <c r="EA18" i="9" s="1"/>
  <c r="AV18" i="9"/>
  <c r="DZ18" i="9" s="1"/>
  <c r="AU18" i="9"/>
  <c r="DY18" i="9" s="1"/>
  <c r="AT18" i="9"/>
  <c r="DX18" i="9" s="1"/>
  <c r="DU17" i="9"/>
  <c r="GY17" i="9" s="1"/>
  <c r="DT17" i="9"/>
  <c r="GX17" i="9" s="1"/>
  <c r="DS17" i="9"/>
  <c r="GW17" i="9" s="1"/>
  <c r="DR17" i="9"/>
  <c r="GV17" i="9" s="1"/>
  <c r="DQ17" i="9"/>
  <c r="GU17" i="9" s="1"/>
  <c r="DP17" i="9"/>
  <c r="GT17" i="9" s="1"/>
  <c r="DO17" i="9"/>
  <c r="GS17" i="9" s="1"/>
  <c r="DN17" i="9"/>
  <c r="GR17" i="9" s="1"/>
  <c r="DM17" i="9"/>
  <c r="GQ17" i="9" s="1"/>
  <c r="DL17" i="9"/>
  <c r="GP17" i="9" s="1"/>
  <c r="DK17" i="9"/>
  <c r="GO17" i="9" s="1"/>
  <c r="DJ17" i="9"/>
  <c r="GN17" i="9" s="1"/>
  <c r="DI17" i="9"/>
  <c r="GM17" i="9" s="1"/>
  <c r="DH17" i="9"/>
  <c r="GL17" i="9" s="1"/>
  <c r="DG17" i="9"/>
  <c r="GK17" i="9" s="1"/>
  <c r="DF17" i="9"/>
  <c r="GJ17" i="9" s="1"/>
  <c r="DE17" i="9"/>
  <c r="GI17" i="9" s="1"/>
  <c r="DD17" i="9"/>
  <c r="GH17" i="9" s="1"/>
  <c r="DC17" i="9"/>
  <c r="GG17" i="9" s="1"/>
  <c r="DB17" i="9"/>
  <c r="GF17" i="9" s="1"/>
  <c r="DA17" i="9"/>
  <c r="GE17" i="9" s="1"/>
  <c r="CZ17" i="9"/>
  <c r="GD17" i="9" s="1"/>
  <c r="CY17" i="9"/>
  <c r="GC17" i="9" s="1"/>
  <c r="CX17" i="9"/>
  <c r="GB17" i="9" s="1"/>
  <c r="CW17" i="9"/>
  <c r="GA17" i="9" s="1"/>
  <c r="CV17" i="9"/>
  <c r="FZ17" i="9" s="1"/>
  <c r="CU17" i="9"/>
  <c r="FY17" i="9" s="1"/>
  <c r="CT17" i="9"/>
  <c r="FX17" i="9" s="1"/>
  <c r="CS17" i="9"/>
  <c r="FW17" i="9" s="1"/>
  <c r="CR17" i="9"/>
  <c r="FV17" i="9" s="1"/>
  <c r="CQ17" i="9"/>
  <c r="FU17" i="9" s="1"/>
  <c r="CP17" i="9"/>
  <c r="FT17" i="9" s="1"/>
  <c r="CO17" i="9"/>
  <c r="FS17" i="9" s="1"/>
  <c r="CN17" i="9"/>
  <c r="FR17" i="9" s="1"/>
  <c r="CM17" i="9"/>
  <c r="FQ17" i="9" s="1"/>
  <c r="CL17" i="9"/>
  <c r="FP17" i="9" s="1"/>
  <c r="CK17" i="9"/>
  <c r="FO17" i="9" s="1"/>
  <c r="CJ17" i="9"/>
  <c r="FN17" i="9" s="1"/>
  <c r="CI17" i="9"/>
  <c r="FM17" i="9" s="1"/>
  <c r="CH17" i="9"/>
  <c r="FL17" i="9" s="1"/>
  <c r="CG17" i="9"/>
  <c r="FK17" i="9" s="1"/>
  <c r="CF17" i="9"/>
  <c r="FJ17" i="9" s="1"/>
  <c r="CE17" i="9"/>
  <c r="FI17" i="9" s="1"/>
  <c r="CD17" i="9"/>
  <c r="FH17" i="9" s="1"/>
  <c r="CC17" i="9"/>
  <c r="FG17" i="9" s="1"/>
  <c r="CB17" i="9"/>
  <c r="FF17" i="9" s="1"/>
  <c r="CA17" i="9"/>
  <c r="FE17" i="9" s="1"/>
  <c r="BZ17" i="9"/>
  <c r="FD17" i="9" s="1"/>
  <c r="BY17" i="9"/>
  <c r="FC17" i="9" s="1"/>
  <c r="BX17" i="9"/>
  <c r="FB17" i="9" s="1"/>
  <c r="BW17" i="9"/>
  <c r="FA17" i="9" s="1"/>
  <c r="BV17" i="9"/>
  <c r="EZ17" i="9" s="1"/>
  <c r="BU17" i="9"/>
  <c r="EY17" i="9" s="1"/>
  <c r="BT17" i="9"/>
  <c r="EX17" i="9" s="1"/>
  <c r="BS17" i="9"/>
  <c r="EW17" i="9" s="1"/>
  <c r="BR17" i="9"/>
  <c r="EV17" i="9" s="1"/>
  <c r="BQ17" i="9"/>
  <c r="EU17" i="9" s="1"/>
  <c r="BP17" i="9"/>
  <c r="ET17" i="9" s="1"/>
  <c r="BO17" i="9"/>
  <c r="ES17" i="9" s="1"/>
  <c r="BN17" i="9"/>
  <c r="ER17" i="9" s="1"/>
  <c r="BM17" i="9"/>
  <c r="EQ17" i="9" s="1"/>
  <c r="BL17" i="9"/>
  <c r="EP17" i="9" s="1"/>
  <c r="BK17" i="9"/>
  <c r="EO17" i="9" s="1"/>
  <c r="BJ17" i="9"/>
  <c r="EN17" i="9" s="1"/>
  <c r="BI17" i="9"/>
  <c r="EM17" i="9" s="1"/>
  <c r="BH17" i="9"/>
  <c r="EL17" i="9" s="1"/>
  <c r="BG17" i="9"/>
  <c r="EK17" i="9" s="1"/>
  <c r="BF17" i="9"/>
  <c r="EJ17" i="9" s="1"/>
  <c r="BE17" i="9"/>
  <c r="EI17" i="9" s="1"/>
  <c r="BD17" i="9"/>
  <c r="EH17" i="9" s="1"/>
  <c r="BC17" i="9"/>
  <c r="EG17" i="9" s="1"/>
  <c r="BB17" i="9"/>
  <c r="EF17" i="9" s="1"/>
  <c r="BA17" i="9"/>
  <c r="EE17" i="9" s="1"/>
  <c r="AZ17" i="9"/>
  <c r="ED17" i="9" s="1"/>
  <c r="AY17" i="9"/>
  <c r="EC17" i="9" s="1"/>
  <c r="AX17" i="9"/>
  <c r="EB17" i="9" s="1"/>
  <c r="AW17" i="9"/>
  <c r="EA17" i="9" s="1"/>
  <c r="AV17" i="9"/>
  <c r="DZ17" i="9" s="1"/>
  <c r="AU17" i="9"/>
  <c r="DY17" i="9" s="1"/>
  <c r="AT17" i="9"/>
  <c r="DX17" i="9" s="1"/>
  <c r="DU16" i="9"/>
  <c r="GY16" i="9" s="1"/>
  <c r="DT16" i="9"/>
  <c r="GX16" i="9" s="1"/>
  <c r="DS16" i="9"/>
  <c r="GW16" i="9" s="1"/>
  <c r="DR16" i="9"/>
  <c r="GV16" i="9" s="1"/>
  <c r="DQ16" i="9"/>
  <c r="GU16" i="9" s="1"/>
  <c r="DP16" i="9"/>
  <c r="GT16" i="9" s="1"/>
  <c r="DO16" i="9"/>
  <c r="GS16" i="9" s="1"/>
  <c r="DN16" i="9"/>
  <c r="GR16" i="9" s="1"/>
  <c r="DM16" i="9"/>
  <c r="GQ16" i="9" s="1"/>
  <c r="DL16" i="9"/>
  <c r="GP16" i="9" s="1"/>
  <c r="DK16" i="9"/>
  <c r="GO16" i="9" s="1"/>
  <c r="DJ16" i="9"/>
  <c r="GN16" i="9" s="1"/>
  <c r="DI16" i="9"/>
  <c r="GM16" i="9" s="1"/>
  <c r="DH16" i="9"/>
  <c r="GL16" i="9" s="1"/>
  <c r="DG16" i="9"/>
  <c r="GK16" i="9" s="1"/>
  <c r="DF16" i="9"/>
  <c r="GJ16" i="9" s="1"/>
  <c r="DE16" i="9"/>
  <c r="GI16" i="9" s="1"/>
  <c r="DD16" i="9"/>
  <c r="GH16" i="9" s="1"/>
  <c r="DC16" i="9"/>
  <c r="GG16" i="9" s="1"/>
  <c r="DB16" i="9"/>
  <c r="GF16" i="9" s="1"/>
  <c r="DA16" i="9"/>
  <c r="GE16" i="9" s="1"/>
  <c r="CZ16" i="9"/>
  <c r="GD16" i="9" s="1"/>
  <c r="CY16" i="9"/>
  <c r="GC16" i="9" s="1"/>
  <c r="CX16" i="9"/>
  <c r="GB16" i="9" s="1"/>
  <c r="CW16" i="9"/>
  <c r="GA16" i="9" s="1"/>
  <c r="CV16" i="9"/>
  <c r="FZ16" i="9" s="1"/>
  <c r="CU16" i="9"/>
  <c r="FY16" i="9" s="1"/>
  <c r="CT16" i="9"/>
  <c r="FX16" i="9" s="1"/>
  <c r="CS16" i="9"/>
  <c r="FW16" i="9" s="1"/>
  <c r="CR16" i="9"/>
  <c r="FV16" i="9" s="1"/>
  <c r="CQ16" i="9"/>
  <c r="FU16" i="9" s="1"/>
  <c r="CP16" i="9"/>
  <c r="FT16" i="9" s="1"/>
  <c r="CO16" i="9"/>
  <c r="FS16" i="9" s="1"/>
  <c r="CN16" i="9"/>
  <c r="FR16" i="9" s="1"/>
  <c r="CM16" i="9"/>
  <c r="FQ16" i="9" s="1"/>
  <c r="CL16" i="9"/>
  <c r="FP16" i="9" s="1"/>
  <c r="CK16" i="9"/>
  <c r="FO16" i="9" s="1"/>
  <c r="CJ16" i="9"/>
  <c r="FN16" i="9" s="1"/>
  <c r="CI16" i="9"/>
  <c r="FM16" i="9" s="1"/>
  <c r="CH16" i="9"/>
  <c r="FL16" i="9" s="1"/>
  <c r="CG16" i="9"/>
  <c r="FK16" i="9" s="1"/>
  <c r="CF16" i="9"/>
  <c r="FJ16" i="9" s="1"/>
  <c r="CE16" i="9"/>
  <c r="FI16" i="9" s="1"/>
  <c r="CD16" i="9"/>
  <c r="FH16" i="9" s="1"/>
  <c r="CC16" i="9"/>
  <c r="FG16" i="9" s="1"/>
  <c r="CB16" i="9"/>
  <c r="FF16" i="9" s="1"/>
  <c r="CA16" i="9"/>
  <c r="FE16" i="9" s="1"/>
  <c r="BZ16" i="9"/>
  <c r="FD16" i="9" s="1"/>
  <c r="BY16" i="9"/>
  <c r="FC16" i="9" s="1"/>
  <c r="BX16" i="9"/>
  <c r="FB16" i="9" s="1"/>
  <c r="BW16" i="9"/>
  <c r="FA16" i="9" s="1"/>
  <c r="BV16" i="9"/>
  <c r="EZ16" i="9" s="1"/>
  <c r="BU16" i="9"/>
  <c r="EY16" i="9" s="1"/>
  <c r="BT16" i="9"/>
  <c r="EX16" i="9" s="1"/>
  <c r="BS16" i="9"/>
  <c r="EW16" i="9" s="1"/>
  <c r="BR16" i="9"/>
  <c r="EV16" i="9" s="1"/>
  <c r="BQ16" i="9"/>
  <c r="EU16" i="9" s="1"/>
  <c r="BP16" i="9"/>
  <c r="ET16" i="9" s="1"/>
  <c r="BO16" i="9"/>
  <c r="ES16" i="9" s="1"/>
  <c r="BN16" i="9"/>
  <c r="ER16" i="9" s="1"/>
  <c r="BM16" i="9"/>
  <c r="EQ16" i="9" s="1"/>
  <c r="BL16" i="9"/>
  <c r="EP16" i="9" s="1"/>
  <c r="BK16" i="9"/>
  <c r="EO16" i="9" s="1"/>
  <c r="BJ16" i="9"/>
  <c r="EN16" i="9" s="1"/>
  <c r="BI16" i="9"/>
  <c r="EM16" i="9" s="1"/>
  <c r="BH16" i="9"/>
  <c r="EL16" i="9" s="1"/>
  <c r="BG16" i="9"/>
  <c r="EK16" i="9" s="1"/>
  <c r="BF16" i="9"/>
  <c r="EJ16" i="9" s="1"/>
  <c r="BE16" i="9"/>
  <c r="EI16" i="9" s="1"/>
  <c r="BD16" i="9"/>
  <c r="EH16" i="9" s="1"/>
  <c r="BC16" i="9"/>
  <c r="EG16" i="9" s="1"/>
  <c r="BB16" i="9"/>
  <c r="EF16" i="9" s="1"/>
  <c r="BA16" i="9"/>
  <c r="EE16" i="9" s="1"/>
  <c r="AZ16" i="9"/>
  <c r="ED16" i="9" s="1"/>
  <c r="AY16" i="9"/>
  <c r="EC16" i="9" s="1"/>
  <c r="AX16" i="9"/>
  <c r="EB16" i="9" s="1"/>
  <c r="AW16" i="9"/>
  <c r="EA16" i="9" s="1"/>
  <c r="AV16" i="9"/>
  <c r="DZ16" i="9" s="1"/>
  <c r="AU16" i="9"/>
  <c r="DY16" i="9" s="1"/>
  <c r="AT16" i="9"/>
  <c r="DU15" i="9"/>
  <c r="GY15" i="9" s="1"/>
  <c r="DT15" i="9"/>
  <c r="GX15" i="9" s="1"/>
  <c r="DS15" i="9"/>
  <c r="GW15" i="9" s="1"/>
  <c r="DR15" i="9"/>
  <c r="GV15" i="9" s="1"/>
  <c r="DQ15" i="9"/>
  <c r="GU15" i="9" s="1"/>
  <c r="DP15" i="9"/>
  <c r="GT15" i="9" s="1"/>
  <c r="DO15" i="9"/>
  <c r="GS15" i="9" s="1"/>
  <c r="DN15" i="9"/>
  <c r="GR15" i="9" s="1"/>
  <c r="DM15" i="9"/>
  <c r="GQ15" i="9" s="1"/>
  <c r="DL15" i="9"/>
  <c r="GP15" i="9" s="1"/>
  <c r="DK15" i="9"/>
  <c r="GO15" i="9" s="1"/>
  <c r="DJ15" i="9"/>
  <c r="GN15" i="9" s="1"/>
  <c r="DI15" i="9"/>
  <c r="GM15" i="9" s="1"/>
  <c r="DH15" i="9"/>
  <c r="GL15" i="9" s="1"/>
  <c r="DG15" i="9"/>
  <c r="GK15" i="9" s="1"/>
  <c r="DF15" i="9"/>
  <c r="GJ15" i="9" s="1"/>
  <c r="DE15" i="9"/>
  <c r="GI15" i="9" s="1"/>
  <c r="DD15" i="9"/>
  <c r="GH15" i="9" s="1"/>
  <c r="DC15" i="9"/>
  <c r="GG15" i="9" s="1"/>
  <c r="DB15" i="9"/>
  <c r="GF15" i="9" s="1"/>
  <c r="DA15" i="9"/>
  <c r="GE15" i="9" s="1"/>
  <c r="CZ15" i="9"/>
  <c r="GD15" i="9" s="1"/>
  <c r="CY15" i="9"/>
  <c r="GC15" i="9" s="1"/>
  <c r="CX15" i="9"/>
  <c r="GB15" i="9" s="1"/>
  <c r="CW15" i="9"/>
  <c r="GA15" i="9" s="1"/>
  <c r="CV15" i="9"/>
  <c r="FZ15" i="9" s="1"/>
  <c r="CU15" i="9"/>
  <c r="FY15" i="9" s="1"/>
  <c r="CT15" i="9"/>
  <c r="FX15" i="9" s="1"/>
  <c r="CS15" i="9"/>
  <c r="FW15" i="9" s="1"/>
  <c r="CR15" i="9"/>
  <c r="FV15" i="9" s="1"/>
  <c r="CQ15" i="9"/>
  <c r="FU15" i="9" s="1"/>
  <c r="CP15" i="9"/>
  <c r="FT15" i="9" s="1"/>
  <c r="CO15" i="9"/>
  <c r="FS15" i="9" s="1"/>
  <c r="CN15" i="9"/>
  <c r="FR15" i="9" s="1"/>
  <c r="CM15" i="9"/>
  <c r="FQ15" i="9" s="1"/>
  <c r="CL15" i="9"/>
  <c r="FP15" i="9" s="1"/>
  <c r="CK15" i="9"/>
  <c r="FO15" i="9" s="1"/>
  <c r="CJ15" i="9"/>
  <c r="FN15" i="9" s="1"/>
  <c r="CI15" i="9"/>
  <c r="FM15" i="9" s="1"/>
  <c r="CH15" i="9"/>
  <c r="FL15" i="9" s="1"/>
  <c r="CG15" i="9"/>
  <c r="FK15" i="9" s="1"/>
  <c r="CF15" i="9"/>
  <c r="FJ15" i="9" s="1"/>
  <c r="CE15" i="9"/>
  <c r="FI15" i="9" s="1"/>
  <c r="CD15" i="9"/>
  <c r="FH15" i="9" s="1"/>
  <c r="CC15" i="9"/>
  <c r="FG15" i="9" s="1"/>
  <c r="CB15" i="9"/>
  <c r="FF15" i="9" s="1"/>
  <c r="CA15" i="9"/>
  <c r="FE15" i="9" s="1"/>
  <c r="BZ15" i="9"/>
  <c r="FD15" i="9" s="1"/>
  <c r="BY15" i="9"/>
  <c r="FC15" i="9" s="1"/>
  <c r="BX15" i="9"/>
  <c r="FB15" i="9" s="1"/>
  <c r="BW15" i="9"/>
  <c r="FA15" i="9" s="1"/>
  <c r="BV15" i="9"/>
  <c r="EZ15" i="9" s="1"/>
  <c r="BU15" i="9"/>
  <c r="EY15" i="9" s="1"/>
  <c r="BT15" i="9"/>
  <c r="EX15" i="9" s="1"/>
  <c r="BS15" i="9"/>
  <c r="EW15" i="9" s="1"/>
  <c r="BR15" i="9"/>
  <c r="EV15" i="9" s="1"/>
  <c r="BQ15" i="9"/>
  <c r="EU15" i="9" s="1"/>
  <c r="BP15" i="9"/>
  <c r="ET15" i="9" s="1"/>
  <c r="BO15" i="9"/>
  <c r="ES15" i="9" s="1"/>
  <c r="BN15" i="9"/>
  <c r="ER15" i="9" s="1"/>
  <c r="BM15" i="9"/>
  <c r="EQ15" i="9" s="1"/>
  <c r="BL15" i="9"/>
  <c r="EP15" i="9" s="1"/>
  <c r="BK15" i="9"/>
  <c r="EO15" i="9" s="1"/>
  <c r="BJ15" i="9"/>
  <c r="EN15" i="9" s="1"/>
  <c r="BI15" i="9"/>
  <c r="EM15" i="9" s="1"/>
  <c r="BH15" i="9"/>
  <c r="EL15" i="9" s="1"/>
  <c r="BG15" i="9"/>
  <c r="EK15" i="9" s="1"/>
  <c r="BF15" i="9"/>
  <c r="EJ15" i="9" s="1"/>
  <c r="BE15" i="9"/>
  <c r="EI15" i="9" s="1"/>
  <c r="BD15" i="9"/>
  <c r="EH15" i="9" s="1"/>
  <c r="BC15" i="9"/>
  <c r="EG15" i="9" s="1"/>
  <c r="BB15" i="9"/>
  <c r="EF15" i="9" s="1"/>
  <c r="BA15" i="9"/>
  <c r="EE15" i="9" s="1"/>
  <c r="AZ15" i="9"/>
  <c r="ED15" i="9" s="1"/>
  <c r="AY15" i="9"/>
  <c r="EC15" i="9" s="1"/>
  <c r="AX15" i="9"/>
  <c r="EB15" i="9" s="1"/>
  <c r="AW15" i="9"/>
  <c r="EA15" i="9" s="1"/>
  <c r="AV15" i="9"/>
  <c r="DZ15" i="9" s="1"/>
  <c r="AU15" i="9"/>
  <c r="DY15" i="9" s="1"/>
  <c r="AT15" i="9"/>
  <c r="DU14" i="9"/>
  <c r="GY14" i="9" s="1"/>
  <c r="DT14" i="9"/>
  <c r="GX14" i="9" s="1"/>
  <c r="DS14" i="9"/>
  <c r="GW14" i="9" s="1"/>
  <c r="DR14" i="9"/>
  <c r="GV14" i="9" s="1"/>
  <c r="DQ14" i="9"/>
  <c r="GU14" i="9" s="1"/>
  <c r="DP14" i="9"/>
  <c r="GT14" i="9" s="1"/>
  <c r="DO14" i="9"/>
  <c r="GS14" i="9" s="1"/>
  <c r="DN14" i="9"/>
  <c r="GR14" i="9" s="1"/>
  <c r="DM14" i="9"/>
  <c r="GQ14" i="9" s="1"/>
  <c r="DL14" i="9"/>
  <c r="GP14" i="9" s="1"/>
  <c r="DK14" i="9"/>
  <c r="GO14" i="9" s="1"/>
  <c r="DJ14" i="9"/>
  <c r="GN14" i="9" s="1"/>
  <c r="DI14" i="9"/>
  <c r="GM14" i="9" s="1"/>
  <c r="DH14" i="9"/>
  <c r="GL14" i="9" s="1"/>
  <c r="DG14" i="9"/>
  <c r="GK14" i="9" s="1"/>
  <c r="DF14" i="9"/>
  <c r="GJ14" i="9" s="1"/>
  <c r="DE14" i="9"/>
  <c r="GI14" i="9" s="1"/>
  <c r="DD14" i="9"/>
  <c r="GH14" i="9" s="1"/>
  <c r="DC14" i="9"/>
  <c r="GG14" i="9" s="1"/>
  <c r="DB14" i="9"/>
  <c r="GF14" i="9" s="1"/>
  <c r="DA14" i="9"/>
  <c r="GE14" i="9" s="1"/>
  <c r="CZ14" i="9"/>
  <c r="GD14" i="9" s="1"/>
  <c r="CY14" i="9"/>
  <c r="GC14" i="9" s="1"/>
  <c r="CX14" i="9"/>
  <c r="GB14" i="9" s="1"/>
  <c r="CW14" i="9"/>
  <c r="GA14" i="9" s="1"/>
  <c r="CV14" i="9"/>
  <c r="FZ14" i="9" s="1"/>
  <c r="CU14" i="9"/>
  <c r="FY14" i="9" s="1"/>
  <c r="CT14" i="9"/>
  <c r="FX14" i="9" s="1"/>
  <c r="CS14" i="9"/>
  <c r="FW14" i="9" s="1"/>
  <c r="CR14" i="9"/>
  <c r="FV14" i="9" s="1"/>
  <c r="CQ14" i="9"/>
  <c r="FU14" i="9" s="1"/>
  <c r="CP14" i="9"/>
  <c r="FT14" i="9" s="1"/>
  <c r="CO14" i="9"/>
  <c r="FS14" i="9" s="1"/>
  <c r="CN14" i="9"/>
  <c r="FR14" i="9" s="1"/>
  <c r="CM14" i="9"/>
  <c r="FQ14" i="9" s="1"/>
  <c r="CL14" i="9"/>
  <c r="FP14" i="9" s="1"/>
  <c r="CK14" i="9"/>
  <c r="FO14" i="9" s="1"/>
  <c r="CJ14" i="9"/>
  <c r="FN14" i="9" s="1"/>
  <c r="CI14" i="9"/>
  <c r="FM14" i="9" s="1"/>
  <c r="CH14" i="9"/>
  <c r="FL14" i="9" s="1"/>
  <c r="CG14" i="9"/>
  <c r="FK14" i="9" s="1"/>
  <c r="CF14" i="9"/>
  <c r="FJ14" i="9" s="1"/>
  <c r="CE14" i="9"/>
  <c r="FI14" i="9" s="1"/>
  <c r="CD14" i="9"/>
  <c r="FH14" i="9" s="1"/>
  <c r="CC14" i="9"/>
  <c r="FG14" i="9" s="1"/>
  <c r="CB14" i="9"/>
  <c r="FF14" i="9" s="1"/>
  <c r="CA14" i="9"/>
  <c r="FE14" i="9" s="1"/>
  <c r="BZ14" i="9"/>
  <c r="FD14" i="9" s="1"/>
  <c r="BY14" i="9"/>
  <c r="FC14" i="9" s="1"/>
  <c r="BX14" i="9"/>
  <c r="FB14" i="9" s="1"/>
  <c r="BW14" i="9"/>
  <c r="FA14" i="9" s="1"/>
  <c r="BV14" i="9"/>
  <c r="EZ14" i="9" s="1"/>
  <c r="BU14" i="9"/>
  <c r="EY14" i="9" s="1"/>
  <c r="BT14" i="9"/>
  <c r="EX14" i="9" s="1"/>
  <c r="BS14" i="9"/>
  <c r="EW14" i="9" s="1"/>
  <c r="BR14" i="9"/>
  <c r="EV14" i="9" s="1"/>
  <c r="BQ14" i="9"/>
  <c r="EU14" i="9" s="1"/>
  <c r="BP14" i="9"/>
  <c r="ET14" i="9" s="1"/>
  <c r="BO14" i="9"/>
  <c r="ES14" i="9" s="1"/>
  <c r="BN14" i="9"/>
  <c r="ER14" i="9" s="1"/>
  <c r="BM14" i="9"/>
  <c r="EQ14" i="9" s="1"/>
  <c r="BL14" i="9"/>
  <c r="EP14" i="9" s="1"/>
  <c r="BK14" i="9"/>
  <c r="EO14" i="9" s="1"/>
  <c r="BJ14" i="9"/>
  <c r="EN14" i="9" s="1"/>
  <c r="BI14" i="9"/>
  <c r="EM14" i="9" s="1"/>
  <c r="BH14" i="9"/>
  <c r="EL14" i="9" s="1"/>
  <c r="BG14" i="9"/>
  <c r="EK14" i="9" s="1"/>
  <c r="BF14" i="9"/>
  <c r="EJ14" i="9" s="1"/>
  <c r="BE14" i="9"/>
  <c r="EI14" i="9" s="1"/>
  <c r="BD14" i="9"/>
  <c r="EH14" i="9" s="1"/>
  <c r="BC14" i="9"/>
  <c r="EG14" i="9" s="1"/>
  <c r="BB14" i="9"/>
  <c r="EF14" i="9" s="1"/>
  <c r="BA14" i="9"/>
  <c r="EE14" i="9" s="1"/>
  <c r="AZ14" i="9"/>
  <c r="ED14" i="9" s="1"/>
  <c r="AY14" i="9"/>
  <c r="EC14" i="9" s="1"/>
  <c r="AX14" i="9"/>
  <c r="EB14" i="9" s="1"/>
  <c r="AW14" i="9"/>
  <c r="EA14" i="9" s="1"/>
  <c r="AV14" i="9"/>
  <c r="DZ14" i="9" s="1"/>
  <c r="AU14" i="9"/>
  <c r="DY14" i="9" s="1"/>
  <c r="AT14" i="9"/>
  <c r="DU13" i="9"/>
  <c r="GY13" i="9" s="1"/>
  <c r="DT13" i="9"/>
  <c r="GX13" i="9" s="1"/>
  <c r="DS13" i="9"/>
  <c r="GW13" i="9" s="1"/>
  <c r="DR13" i="9"/>
  <c r="GV13" i="9" s="1"/>
  <c r="DQ13" i="9"/>
  <c r="GU13" i="9" s="1"/>
  <c r="DP13" i="9"/>
  <c r="GT13" i="9" s="1"/>
  <c r="DO13" i="9"/>
  <c r="GS13" i="9" s="1"/>
  <c r="DN13" i="9"/>
  <c r="GR13" i="9" s="1"/>
  <c r="DM13" i="9"/>
  <c r="GQ13" i="9" s="1"/>
  <c r="DL13" i="9"/>
  <c r="GP13" i="9" s="1"/>
  <c r="DK13" i="9"/>
  <c r="GO13" i="9" s="1"/>
  <c r="DJ13" i="9"/>
  <c r="GN13" i="9" s="1"/>
  <c r="DI13" i="9"/>
  <c r="GM13" i="9" s="1"/>
  <c r="DH13" i="9"/>
  <c r="GL13" i="9" s="1"/>
  <c r="DG13" i="9"/>
  <c r="GK13" i="9" s="1"/>
  <c r="DF13" i="9"/>
  <c r="GJ13" i="9" s="1"/>
  <c r="DE13" i="9"/>
  <c r="GI13" i="9" s="1"/>
  <c r="DD13" i="9"/>
  <c r="GH13" i="9" s="1"/>
  <c r="DC13" i="9"/>
  <c r="GG13" i="9" s="1"/>
  <c r="DB13" i="9"/>
  <c r="GF13" i="9" s="1"/>
  <c r="DA13" i="9"/>
  <c r="GE13" i="9" s="1"/>
  <c r="CZ13" i="9"/>
  <c r="GD13" i="9" s="1"/>
  <c r="CY13" i="9"/>
  <c r="GC13" i="9" s="1"/>
  <c r="CX13" i="9"/>
  <c r="GB13" i="9" s="1"/>
  <c r="CW13" i="9"/>
  <c r="GA13" i="9" s="1"/>
  <c r="CV13" i="9"/>
  <c r="FZ13" i="9" s="1"/>
  <c r="CU13" i="9"/>
  <c r="FY13" i="9" s="1"/>
  <c r="CT13" i="9"/>
  <c r="FX13" i="9" s="1"/>
  <c r="CS13" i="9"/>
  <c r="FW13" i="9" s="1"/>
  <c r="CR13" i="9"/>
  <c r="FV13" i="9" s="1"/>
  <c r="CQ13" i="9"/>
  <c r="FU13" i="9" s="1"/>
  <c r="CP13" i="9"/>
  <c r="FT13" i="9" s="1"/>
  <c r="CO13" i="9"/>
  <c r="FS13" i="9" s="1"/>
  <c r="CN13" i="9"/>
  <c r="FR13" i="9" s="1"/>
  <c r="CM13" i="9"/>
  <c r="FQ13" i="9" s="1"/>
  <c r="CL13" i="9"/>
  <c r="FP13" i="9" s="1"/>
  <c r="CK13" i="9"/>
  <c r="FO13" i="9" s="1"/>
  <c r="CJ13" i="9"/>
  <c r="FN13" i="9" s="1"/>
  <c r="CI13" i="9"/>
  <c r="FM13" i="9" s="1"/>
  <c r="CH13" i="9"/>
  <c r="FL13" i="9" s="1"/>
  <c r="CG13" i="9"/>
  <c r="FK13" i="9" s="1"/>
  <c r="CF13" i="9"/>
  <c r="FJ13" i="9" s="1"/>
  <c r="CE13" i="9"/>
  <c r="FI13" i="9" s="1"/>
  <c r="CD13" i="9"/>
  <c r="FH13" i="9" s="1"/>
  <c r="CC13" i="9"/>
  <c r="FG13" i="9" s="1"/>
  <c r="CB13" i="9"/>
  <c r="FF13" i="9" s="1"/>
  <c r="CA13" i="9"/>
  <c r="FE13" i="9" s="1"/>
  <c r="BZ13" i="9"/>
  <c r="FD13" i="9" s="1"/>
  <c r="BY13" i="9"/>
  <c r="FC13" i="9" s="1"/>
  <c r="BX13" i="9"/>
  <c r="FB13" i="9" s="1"/>
  <c r="BW13" i="9"/>
  <c r="FA13" i="9" s="1"/>
  <c r="BV13" i="9"/>
  <c r="EZ13" i="9" s="1"/>
  <c r="BU13" i="9"/>
  <c r="EY13" i="9" s="1"/>
  <c r="BT13" i="9"/>
  <c r="EX13" i="9" s="1"/>
  <c r="BS13" i="9"/>
  <c r="EW13" i="9" s="1"/>
  <c r="BR13" i="9"/>
  <c r="EV13" i="9" s="1"/>
  <c r="BQ13" i="9"/>
  <c r="EU13" i="9" s="1"/>
  <c r="BP13" i="9"/>
  <c r="ET13" i="9" s="1"/>
  <c r="BO13" i="9"/>
  <c r="ES13" i="9" s="1"/>
  <c r="BN13" i="9"/>
  <c r="ER13" i="9" s="1"/>
  <c r="BM13" i="9"/>
  <c r="EQ13" i="9" s="1"/>
  <c r="BL13" i="9"/>
  <c r="EP13" i="9" s="1"/>
  <c r="BK13" i="9"/>
  <c r="EO13" i="9" s="1"/>
  <c r="BJ13" i="9"/>
  <c r="EN13" i="9" s="1"/>
  <c r="BI13" i="9"/>
  <c r="EM13" i="9" s="1"/>
  <c r="BH13" i="9"/>
  <c r="EL13" i="9" s="1"/>
  <c r="BG13" i="9"/>
  <c r="EK13" i="9" s="1"/>
  <c r="BF13" i="9"/>
  <c r="EJ13" i="9" s="1"/>
  <c r="BE13" i="9"/>
  <c r="EI13" i="9" s="1"/>
  <c r="BD13" i="9"/>
  <c r="EH13" i="9" s="1"/>
  <c r="BC13" i="9"/>
  <c r="EG13" i="9" s="1"/>
  <c r="BB13" i="9"/>
  <c r="EF13" i="9" s="1"/>
  <c r="BA13" i="9"/>
  <c r="EE13" i="9" s="1"/>
  <c r="AZ13" i="9"/>
  <c r="ED13" i="9" s="1"/>
  <c r="AY13" i="9"/>
  <c r="EC13" i="9" s="1"/>
  <c r="AX13" i="9"/>
  <c r="EB13" i="9" s="1"/>
  <c r="AW13" i="9"/>
  <c r="EA13" i="9" s="1"/>
  <c r="AV13" i="9"/>
  <c r="DZ13" i="9" s="1"/>
  <c r="AU13" i="9"/>
  <c r="DY13" i="9" s="1"/>
  <c r="AT13" i="9"/>
  <c r="DX13" i="9" s="1"/>
  <c r="DU12" i="9"/>
  <c r="GY12" i="9" s="1"/>
  <c r="DT12" i="9"/>
  <c r="GX12" i="9" s="1"/>
  <c r="DS12" i="9"/>
  <c r="GW12" i="9" s="1"/>
  <c r="DR12" i="9"/>
  <c r="GV12" i="9" s="1"/>
  <c r="DQ12" i="9"/>
  <c r="GU12" i="9" s="1"/>
  <c r="DP12" i="9"/>
  <c r="GT12" i="9" s="1"/>
  <c r="DO12" i="9"/>
  <c r="GS12" i="9" s="1"/>
  <c r="DN12" i="9"/>
  <c r="GR12" i="9" s="1"/>
  <c r="DM12" i="9"/>
  <c r="GQ12" i="9" s="1"/>
  <c r="DL12" i="9"/>
  <c r="GP12" i="9" s="1"/>
  <c r="DK12" i="9"/>
  <c r="GO12" i="9" s="1"/>
  <c r="DJ12" i="9"/>
  <c r="GN12" i="9" s="1"/>
  <c r="DI12" i="9"/>
  <c r="GM12" i="9" s="1"/>
  <c r="DH12" i="9"/>
  <c r="GL12" i="9" s="1"/>
  <c r="DG12" i="9"/>
  <c r="GK12" i="9" s="1"/>
  <c r="DF12" i="9"/>
  <c r="GJ12" i="9" s="1"/>
  <c r="DE12" i="9"/>
  <c r="GI12" i="9" s="1"/>
  <c r="DD12" i="9"/>
  <c r="GH12" i="9" s="1"/>
  <c r="DC12" i="9"/>
  <c r="GG12" i="9" s="1"/>
  <c r="DB12" i="9"/>
  <c r="GF12" i="9" s="1"/>
  <c r="DA12" i="9"/>
  <c r="GE12" i="9" s="1"/>
  <c r="CZ12" i="9"/>
  <c r="GD12" i="9" s="1"/>
  <c r="CY12" i="9"/>
  <c r="GC12" i="9" s="1"/>
  <c r="CX12" i="9"/>
  <c r="GB12" i="9" s="1"/>
  <c r="CW12" i="9"/>
  <c r="GA12" i="9" s="1"/>
  <c r="CV12" i="9"/>
  <c r="FZ12" i="9" s="1"/>
  <c r="CU12" i="9"/>
  <c r="FY12" i="9" s="1"/>
  <c r="CT12" i="9"/>
  <c r="FX12" i="9" s="1"/>
  <c r="CS12" i="9"/>
  <c r="FW12" i="9" s="1"/>
  <c r="CR12" i="9"/>
  <c r="FV12" i="9" s="1"/>
  <c r="CQ12" i="9"/>
  <c r="FU12" i="9" s="1"/>
  <c r="CP12" i="9"/>
  <c r="FT12" i="9" s="1"/>
  <c r="CO12" i="9"/>
  <c r="FS12" i="9" s="1"/>
  <c r="CN12" i="9"/>
  <c r="FR12" i="9" s="1"/>
  <c r="CM12" i="9"/>
  <c r="FQ12" i="9" s="1"/>
  <c r="CL12" i="9"/>
  <c r="FP12" i="9" s="1"/>
  <c r="CK12" i="9"/>
  <c r="FO12" i="9" s="1"/>
  <c r="CJ12" i="9"/>
  <c r="FN12" i="9" s="1"/>
  <c r="CI12" i="9"/>
  <c r="FM12" i="9" s="1"/>
  <c r="CH12" i="9"/>
  <c r="FL12" i="9" s="1"/>
  <c r="CG12" i="9"/>
  <c r="FK12" i="9" s="1"/>
  <c r="CF12" i="9"/>
  <c r="FJ12" i="9" s="1"/>
  <c r="CE12" i="9"/>
  <c r="FI12" i="9" s="1"/>
  <c r="CD12" i="9"/>
  <c r="FH12" i="9" s="1"/>
  <c r="CC12" i="9"/>
  <c r="FG12" i="9" s="1"/>
  <c r="CB12" i="9"/>
  <c r="FF12" i="9" s="1"/>
  <c r="CA12" i="9"/>
  <c r="FE12" i="9" s="1"/>
  <c r="BZ12" i="9"/>
  <c r="FD12" i="9" s="1"/>
  <c r="BY12" i="9"/>
  <c r="FC12" i="9" s="1"/>
  <c r="BX12" i="9"/>
  <c r="FB12" i="9" s="1"/>
  <c r="BW12" i="9"/>
  <c r="FA12" i="9" s="1"/>
  <c r="BV12" i="9"/>
  <c r="EZ12" i="9" s="1"/>
  <c r="BU12" i="9"/>
  <c r="EY12" i="9" s="1"/>
  <c r="BT12" i="9"/>
  <c r="EX12" i="9" s="1"/>
  <c r="BS12" i="9"/>
  <c r="EW12" i="9" s="1"/>
  <c r="BR12" i="9"/>
  <c r="EV12" i="9" s="1"/>
  <c r="BQ12" i="9"/>
  <c r="EU12" i="9" s="1"/>
  <c r="BP12" i="9"/>
  <c r="ET12" i="9" s="1"/>
  <c r="BO12" i="9"/>
  <c r="ES12" i="9" s="1"/>
  <c r="BN12" i="9"/>
  <c r="ER12" i="9" s="1"/>
  <c r="BM12" i="9"/>
  <c r="EQ12" i="9" s="1"/>
  <c r="BL12" i="9"/>
  <c r="EP12" i="9" s="1"/>
  <c r="BK12" i="9"/>
  <c r="EO12" i="9" s="1"/>
  <c r="BJ12" i="9"/>
  <c r="EN12" i="9" s="1"/>
  <c r="BI12" i="9"/>
  <c r="EM12" i="9" s="1"/>
  <c r="BH12" i="9"/>
  <c r="EL12" i="9" s="1"/>
  <c r="BG12" i="9"/>
  <c r="EK12" i="9" s="1"/>
  <c r="BF12" i="9"/>
  <c r="EJ12" i="9" s="1"/>
  <c r="BE12" i="9"/>
  <c r="EI12" i="9" s="1"/>
  <c r="BD12" i="9"/>
  <c r="EH12" i="9" s="1"/>
  <c r="BC12" i="9"/>
  <c r="EG12" i="9" s="1"/>
  <c r="BB12" i="9"/>
  <c r="EF12" i="9" s="1"/>
  <c r="BA12" i="9"/>
  <c r="EE12" i="9" s="1"/>
  <c r="AZ12" i="9"/>
  <c r="ED12" i="9" s="1"/>
  <c r="AY12" i="9"/>
  <c r="EC12" i="9" s="1"/>
  <c r="AX12" i="9"/>
  <c r="EB12" i="9" s="1"/>
  <c r="AW12" i="9"/>
  <c r="EA12" i="9" s="1"/>
  <c r="AV12" i="9"/>
  <c r="DZ12" i="9" s="1"/>
  <c r="AU12" i="9"/>
  <c r="DY12" i="9" s="1"/>
  <c r="AT12" i="9"/>
  <c r="DU11" i="9"/>
  <c r="GY11" i="9" s="1"/>
  <c r="DT11" i="9"/>
  <c r="GX11" i="9" s="1"/>
  <c r="DS11" i="9"/>
  <c r="GW11" i="9" s="1"/>
  <c r="DR11" i="9"/>
  <c r="GV11" i="9" s="1"/>
  <c r="DQ11" i="9"/>
  <c r="GU11" i="9" s="1"/>
  <c r="DP11" i="9"/>
  <c r="GT11" i="9" s="1"/>
  <c r="DO11" i="9"/>
  <c r="GS11" i="9" s="1"/>
  <c r="DN11" i="9"/>
  <c r="GR11" i="9" s="1"/>
  <c r="DM11" i="9"/>
  <c r="GQ11" i="9" s="1"/>
  <c r="DL11" i="9"/>
  <c r="GP11" i="9" s="1"/>
  <c r="DK11" i="9"/>
  <c r="GO11" i="9" s="1"/>
  <c r="DJ11" i="9"/>
  <c r="GN11" i="9" s="1"/>
  <c r="DI11" i="9"/>
  <c r="GM11" i="9" s="1"/>
  <c r="DH11" i="9"/>
  <c r="GL11" i="9" s="1"/>
  <c r="DG11" i="9"/>
  <c r="GK11" i="9" s="1"/>
  <c r="DF11" i="9"/>
  <c r="GJ11" i="9" s="1"/>
  <c r="DE11" i="9"/>
  <c r="GI11" i="9" s="1"/>
  <c r="DD11" i="9"/>
  <c r="GH11" i="9" s="1"/>
  <c r="DC11" i="9"/>
  <c r="GG11" i="9" s="1"/>
  <c r="DB11" i="9"/>
  <c r="GF11" i="9" s="1"/>
  <c r="DA11" i="9"/>
  <c r="GE11" i="9" s="1"/>
  <c r="CZ11" i="9"/>
  <c r="GD11" i="9" s="1"/>
  <c r="CY11" i="9"/>
  <c r="GC11" i="9" s="1"/>
  <c r="CX11" i="9"/>
  <c r="GB11" i="9" s="1"/>
  <c r="CW11" i="9"/>
  <c r="GA11" i="9" s="1"/>
  <c r="CV11" i="9"/>
  <c r="FZ11" i="9" s="1"/>
  <c r="CU11" i="9"/>
  <c r="FY11" i="9" s="1"/>
  <c r="CT11" i="9"/>
  <c r="FX11" i="9" s="1"/>
  <c r="CS11" i="9"/>
  <c r="FW11" i="9" s="1"/>
  <c r="CR11" i="9"/>
  <c r="FV11" i="9" s="1"/>
  <c r="CQ11" i="9"/>
  <c r="FU11" i="9" s="1"/>
  <c r="CP11" i="9"/>
  <c r="FT11" i="9" s="1"/>
  <c r="CO11" i="9"/>
  <c r="FS11" i="9" s="1"/>
  <c r="CN11" i="9"/>
  <c r="FR11" i="9" s="1"/>
  <c r="CM11" i="9"/>
  <c r="FQ11" i="9" s="1"/>
  <c r="CL11" i="9"/>
  <c r="FP11" i="9" s="1"/>
  <c r="CK11" i="9"/>
  <c r="FO11" i="9" s="1"/>
  <c r="CJ11" i="9"/>
  <c r="FN11" i="9" s="1"/>
  <c r="CI11" i="9"/>
  <c r="FM11" i="9" s="1"/>
  <c r="CH11" i="9"/>
  <c r="FL11" i="9" s="1"/>
  <c r="CG11" i="9"/>
  <c r="FK11" i="9" s="1"/>
  <c r="CF11" i="9"/>
  <c r="FJ11" i="9" s="1"/>
  <c r="CE11" i="9"/>
  <c r="FI11" i="9" s="1"/>
  <c r="CD11" i="9"/>
  <c r="FH11" i="9" s="1"/>
  <c r="CC11" i="9"/>
  <c r="FG11" i="9" s="1"/>
  <c r="CB11" i="9"/>
  <c r="FF11" i="9" s="1"/>
  <c r="CA11" i="9"/>
  <c r="FE11" i="9" s="1"/>
  <c r="BZ11" i="9"/>
  <c r="FD11" i="9" s="1"/>
  <c r="BY11" i="9"/>
  <c r="FC11" i="9" s="1"/>
  <c r="BX11" i="9"/>
  <c r="FB11" i="9" s="1"/>
  <c r="BW11" i="9"/>
  <c r="FA11" i="9" s="1"/>
  <c r="BV11" i="9"/>
  <c r="EZ11" i="9" s="1"/>
  <c r="BU11" i="9"/>
  <c r="EY11" i="9" s="1"/>
  <c r="BT11" i="9"/>
  <c r="EX11" i="9" s="1"/>
  <c r="BS11" i="9"/>
  <c r="EW11" i="9" s="1"/>
  <c r="BR11" i="9"/>
  <c r="EV11" i="9" s="1"/>
  <c r="BQ11" i="9"/>
  <c r="EU11" i="9" s="1"/>
  <c r="BP11" i="9"/>
  <c r="ET11" i="9" s="1"/>
  <c r="BO11" i="9"/>
  <c r="ES11" i="9" s="1"/>
  <c r="BN11" i="9"/>
  <c r="ER11" i="9" s="1"/>
  <c r="BM11" i="9"/>
  <c r="EQ11" i="9" s="1"/>
  <c r="BL11" i="9"/>
  <c r="EP11" i="9" s="1"/>
  <c r="BK11" i="9"/>
  <c r="EO11" i="9" s="1"/>
  <c r="BJ11" i="9"/>
  <c r="EN11" i="9" s="1"/>
  <c r="BI11" i="9"/>
  <c r="EM11" i="9" s="1"/>
  <c r="BH11" i="9"/>
  <c r="EL11" i="9" s="1"/>
  <c r="BG11" i="9"/>
  <c r="EK11" i="9" s="1"/>
  <c r="BF11" i="9"/>
  <c r="EJ11" i="9" s="1"/>
  <c r="BE11" i="9"/>
  <c r="EI11" i="9" s="1"/>
  <c r="BD11" i="9"/>
  <c r="EH11" i="9" s="1"/>
  <c r="BC11" i="9"/>
  <c r="EG11" i="9" s="1"/>
  <c r="BB11" i="9"/>
  <c r="EF11" i="9" s="1"/>
  <c r="BA11" i="9"/>
  <c r="EE11" i="9" s="1"/>
  <c r="AZ11" i="9"/>
  <c r="ED11" i="9" s="1"/>
  <c r="AY11" i="9"/>
  <c r="EC11" i="9" s="1"/>
  <c r="AX11" i="9"/>
  <c r="EB11" i="9" s="1"/>
  <c r="AW11" i="9"/>
  <c r="EA11" i="9" s="1"/>
  <c r="AV11" i="9"/>
  <c r="DZ11" i="9" s="1"/>
  <c r="AU11" i="9"/>
  <c r="DY11" i="9" s="1"/>
  <c r="AT11" i="9"/>
  <c r="DX11" i="9" s="1"/>
  <c r="DU10" i="9"/>
  <c r="GY10" i="9" s="1"/>
  <c r="DT10" i="9"/>
  <c r="GX10" i="9" s="1"/>
  <c r="DS10" i="9"/>
  <c r="GW10" i="9" s="1"/>
  <c r="DR10" i="9"/>
  <c r="GV10" i="9" s="1"/>
  <c r="DQ10" i="9"/>
  <c r="GU10" i="9" s="1"/>
  <c r="DP10" i="9"/>
  <c r="GT10" i="9" s="1"/>
  <c r="DO10" i="9"/>
  <c r="GS10" i="9" s="1"/>
  <c r="DN10" i="9"/>
  <c r="GR10" i="9" s="1"/>
  <c r="DM10" i="9"/>
  <c r="GQ10" i="9" s="1"/>
  <c r="DL10" i="9"/>
  <c r="GP10" i="9" s="1"/>
  <c r="DK10" i="9"/>
  <c r="GO10" i="9" s="1"/>
  <c r="DJ10" i="9"/>
  <c r="GN10" i="9" s="1"/>
  <c r="DI10" i="9"/>
  <c r="GM10" i="9" s="1"/>
  <c r="DH10" i="9"/>
  <c r="GL10" i="9" s="1"/>
  <c r="DG10" i="9"/>
  <c r="GK10" i="9" s="1"/>
  <c r="DF10" i="9"/>
  <c r="GJ10" i="9" s="1"/>
  <c r="DE10" i="9"/>
  <c r="GI10" i="9" s="1"/>
  <c r="DD10" i="9"/>
  <c r="GH10" i="9" s="1"/>
  <c r="DC10" i="9"/>
  <c r="GG10" i="9" s="1"/>
  <c r="DB10" i="9"/>
  <c r="GF10" i="9" s="1"/>
  <c r="DA10" i="9"/>
  <c r="GE10" i="9" s="1"/>
  <c r="CZ10" i="9"/>
  <c r="GD10" i="9" s="1"/>
  <c r="CY10" i="9"/>
  <c r="GC10" i="9" s="1"/>
  <c r="CX10" i="9"/>
  <c r="GB10" i="9" s="1"/>
  <c r="CW10" i="9"/>
  <c r="GA10" i="9" s="1"/>
  <c r="CV10" i="9"/>
  <c r="FZ10" i="9" s="1"/>
  <c r="CU10" i="9"/>
  <c r="FY10" i="9" s="1"/>
  <c r="CT10" i="9"/>
  <c r="FX10" i="9" s="1"/>
  <c r="CS10" i="9"/>
  <c r="FW10" i="9" s="1"/>
  <c r="CR10" i="9"/>
  <c r="FV10" i="9" s="1"/>
  <c r="CQ10" i="9"/>
  <c r="FU10" i="9" s="1"/>
  <c r="CP10" i="9"/>
  <c r="FT10" i="9" s="1"/>
  <c r="CO10" i="9"/>
  <c r="FS10" i="9" s="1"/>
  <c r="CN10" i="9"/>
  <c r="FR10" i="9" s="1"/>
  <c r="CM10" i="9"/>
  <c r="FQ10" i="9" s="1"/>
  <c r="CL10" i="9"/>
  <c r="FP10" i="9" s="1"/>
  <c r="CK10" i="9"/>
  <c r="FO10" i="9" s="1"/>
  <c r="CJ10" i="9"/>
  <c r="FN10" i="9" s="1"/>
  <c r="CI10" i="9"/>
  <c r="FM10" i="9" s="1"/>
  <c r="CH10" i="9"/>
  <c r="FL10" i="9" s="1"/>
  <c r="CG10" i="9"/>
  <c r="FK10" i="9" s="1"/>
  <c r="CF10" i="9"/>
  <c r="FJ10" i="9" s="1"/>
  <c r="CE10" i="9"/>
  <c r="FI10" i="9" s="1"/>
  <c r="CD10" i="9"/>
  <c r="FH10" i="9" s="1"/>
  <c r="CC10" i="9"/>
  <c r="FG10" i="9" s="1"/>
  <c r="CB10" i="9"/>
  <c r="FF10" i="9" s="1"/>
  <c r="CA10" i="9"/>
  <c r="FE10" i="9" s="1"/>
  <c r="BZ10" i="9"/>
  <c r="FD10" i="9" s="1"/>
  <c r="BY10" i="9"/>
  <c r="FC10" i="9" s="1"/>
  <c r="BX10" i="9"/>
  <c r="FB10" i="9" s="1"/>
  <c r="BW10" i="9"/>
  <c r="FA10" i="9" s="1"/>
  <c r="BV10" i="9"/>
  <c r="EZ10" i="9" s="1"/>
  <c r="BU10" i="9"/>
  <c r="EY10" i="9" s="1"/>
  <c r="BT10" i="9"/>
  <c r="EX10" i="9" s="1"/>
  <c r="BS10" i="9"/>
  <c r="EW10" i="9" s="1"/>
  <c r="BR10" i="9"/>
  <c r="EV10" i="9" s="1"/>
  <c r="BQ10" i="9"/>
  <c r="EU10" i="9" s="1"/>
  <c r="BP10" i="9"/>
  <c r="ET10" i="9" s="1"/>
  <c r="BO10" i="9"/>
  <c r="ES10" i="9" s="1"/>
  <c r="BN10" i="9"/>
  <c r="ER10" i="9" s="1"/>
  <c r="BM10" i="9"/>
  <c r="EQ10" i="9" s="1"/>
  <c r="BL10" i="9"/>
  <c r="EP10" i="9" s="1"/>
  <c r="BK10" i="9"/>
  <c r="EO10" i="9" s="1"/>
  <c r="BJ10" i="9"/>
  <c r="EN10" i="9" s="1"/>
  <c r="BI10" i="9"/>
  <c r="EM10" i="9" s="1"/>
  <c r="BH10" i="9"/>
  <c r="EL10" i="9" s="1"/>
  <c r="BG10" i="9"/>
  <c r="EK10" i="9" s="1"/>
  <c r="BF10" i="9"/>
  <c r="EJ10" i="9" s="1"/>
  <c r="BE10" i="9"/>
  <c r="EI10" i="9" s="1"/>
  <c r="BD10" i="9"/>
  <c r="EH10" i="9" s="1"/>
  <c r="BC10" i="9"/>
  <c r="EG10" i="9" s="1"/>
  <c r="BB10" i="9"/>
  <c r="EF10" i="9" s="1"/>
  <c r="BA10" i="9"/>
  <c r="EE10" i="9" s="1"/>
  <c r="AZ10" i="9"/>
  <c r="ED10" i="9" s="1"/>
  <c r="AY10" i="9"/>
  <c r="EC10" i="9" s="1"/>
  <c r="AX10" i="9"/>
  <c r="EB10" i="9" s="1"/>
  <c r="AW10" i="9"/>
  <c r="EA10" i="9" s="1"/>
  <c r="AV10" i="9"/>
  <c r="DZ10" i="9" s="1"/>
  <c r="AU10" i="9"/>
  <c r="DY10" i="9" s="1"/>
  <c r="AT10" i="9"/>
  <c r="DU9" i="9"/>
  <c r="GY9" i="9" s="1"/>
  <c r="DT9" i="9"/>
  <c r="GX9" i="9" s="1"/>
  <c r="DS9" i="9"/>
  <c r="GW9" i="9" s="1"/>
  <c r="DR9" i="9"/>
  <c r="GV9" i="9" s="1"/>
  <c r="DQ9" i="9"/>
  <c r="GU9" i="9" s="1"/>
  <c r="DP9" i="9"/>
  <c r="GT9" i="9" s="1"/>
  <c r="DO9" i="9"/>
  <c r="GS9" i="9" s="1"/>
  <c r="DN9" i="9"/>
  <c r="GR9" i="9" s="1"/>
  <c r="DM9" i="9"/>
  <c r="GQ9" i="9" s="1"/>
  <c r="DL9" i="9"/>
  <c r="GP9" i="9" s="1"/>
  <c r="DK9" i="9"/>
  <c r="GO9" i="9" s="1"/>
  <c r="DJ9" i="9"/>
  <c r="GN9" i="9" s="1"/>
  <c r="DI9" i="9"/>
  <c r="GM9" i="9" s="1"/>
  <c r="DH9" i="9"/>
  <c r="GL9" i="9" s="1"/>
  <c r="DG9" i="9"/>
  <c r="GK9" i="9" s="1"/>
  <c r="DF9" i="9"/>
  <c r="GJ9" i="9" s="1"/>
  <c r="DE9" i="9"/>
  <c r="GI9" i="9" s="1"/>
  <c r="DD9" i="9"/>
  <c r="GH9" i="9" s="1"/>
  <c r="DC9" i="9"/>
  <c r="GG9" i="9" s="1"/>
  <c r="DB9" i="9"/>
  <c r="GF9" i="9" s="1"/>
  <c r="DA9" i="9"/>
  <c r="GE9" i="9" s="1"/>
  <c r="CZ9" i="9"/>
  <c r="GD9" i="9" s="1"/>
  <c r="CY9" i="9"/>
  <c r="GC9" i="9" s="1"/>
  <c r="CX9" i="9"/>
  <c r="GB9" i="9" s="1"/>
  <c r="CW9" i="9"/>
  <c r="GA9" i="9" s="1"/>
  <c r="CV9" i="9"/>
  <c r="FZ9" i="9" s="1"/>
  <c r="CU9" i="9"/>
  <c r="FY9" i="9" s="1"/>
  <c r="CT9" i="9"/>
  <c r="FX9" i="9" s="1"/>
  <c r="CS9" i="9"/>
  <c r="FW9" i="9" s="1"/>
  <c r="CR9" i="9"/>
  <c r="FV9" i="9" s="1"/>
  <c r="CQ9" i="9"/>
  <c r="FU9" i="9" s="1"/>
  <c r="CP9" i="9"/>
  <c r="FT9" i="9" s="1"/>
  <c r="CO9" i="9"/>
  <c r="FS9" i="9" s="1"/>
  <c r="CN9" i="9"/>
  <c r="FR9" i="9" s="1"/>
  <c r="CM9" i="9"/>
  <c r="FQ9" i="9" s="1"/>
  <c r="CL9" i="9"/>
  <c r="FP9" i="9" s="1"/>
  <c r="CK9" i="9"/>
  <c r="FO9" i="9" s="1"/>
  <c r="CJ9" i="9"/>
  <c r="FN9" i="9" s="1"/>
  <c r="CI9" i="9"/>
  <c r="FM9" i="9" s="1"/>
  <c r="CH9" i="9"/>
  <c r="FL9" i="9" s="1"/>
  <c r="CG9" i="9"/>
  <c r="FK9" i="9" s="1"/>
  <c r="CF9" i="9"/>
  <c r="FJ9" i="9" s="1"/>
  <c r="CE9" i="9"/>
  <c r="FI9" i="9" s="1"/>
  <c r="CD9" i="9"/>
  <c r="FH9" i="9" s="1"/>
  <c r="CC9" i="9"/>
  <c r="FG9" i="9" s="1"/>
  <c r="CB9" i="9"/>
  <c r="FF9" i="9" s="1"/>
  <c r="CA9" i="9"/>
  <c r="FE9" i="9" s="1"/>
  <c r="BZ9" i="9"/>
  <c r="FD9" i="9" s="1"/>
  <c r="BY9" i="9"/>
  <c r="FC9" i="9" s="1"/>
  <c r="BX9" i="9"/>
  <c r="FB9" i="9" s="1"/>
  <c r="BW9" i="9"/>
  <c r="FA9" i="9" s="1"/>
  <c r="BV9" i="9"/>
  <c r="EZ9" i="9" s="1"/>
  <c r="BU9" i="9"/>
  <c r="EY9" i="9" s="1"/>
  <c r="BT9" i="9"/>
  <c r="EX9" i="9" s="1"/>
  <c r="BS9" i="9"/>
  <c r="EW9" i="9" s="1"/>
  <c r="BR9" i="9"/>
  <c r="EV9" i="9" s="1"/>
  <c r="BQ9" i="9"/>
  <c r="EU9" i="9" s="1"/>
  <c r="BP9" i="9"/>
  <c r="ET9" i="9" s="1"/>
  <c r="BO9" i="9"/>
  <c r="ES9" i="9" s="1"/>
  <c r="BN9" i="9"/>
  <c r="ER9" i="9" s="1"/>
  <c r="BM9" i="9"/>
  <c r="EQ9" i="9" s="1"/>
  <c r="BL9" i="9"/>
  <c r="EP9" i="9" s="1"/>
  <c r="BK9" i="9"/>
  <c r="EO9" i="9" s="1"/>
  <c r="BJ9" i="9"/>
  <c r="EN9" i="9" s="1"/>
  <c r="BI9" i="9"/>
  <c r="EM9" i="9" s="1"/>
  <c r="BH9" i="9"/>
  <c r="EL9" i="9" s="1"/>
  <c r="BG9" i="9"/>
  <c r="EK9" i="9" s="1"/>
  <c r="BF9" i="9"/>
  <c r="EJ9" i="9" s="1"/>
  <c r="BE9" i="9"/>
  <c r="EI9" i="9" s="1"/>
  <c r="BD9" i="9"/>
  <c r="EH9" i="9" s="1"/>
  <c r="BC9" i="9"/>
  <c r="EG9" i="9" s="1"/>
  <c r="BB9" i="9"/>
  <c r="EF9" i="9" s="1"/>
  <c r="BA9" i="9"/>
  <c r="EE9" i="9" s="1"/>
  <c r="AZ9" i="9"/>
  <c r="ED9" i="9" s="1"/>
  <c r="AY9" i="9"/>
  <c r="EC9" i="9" s="1"/>
  <c r="AX9" i="9"/>
  <c r="EB9" i="9" s="1"/>
  <c r="AW9" i="9"/>
  <c r="EA9" i="9" s="1"/>
  <c r="AV9" i="9"/>
  <c r="DZ9" i="9" s="1"/>
  <c r="AU9" i="9"/>
  <c r="DY9" i="9" s="1"/>
  <c r="AT9" i="9"/>
  <c r="DX9" i="9" s="1"/>
  <c r="DU8" i="9"/>
  <c r="GY8" i="9" s="1"/>
  <c r="DT8" i="9"/>
  <c r="GX8" i="9" s="1"/>
  <c r="DS8" i="9"/>
  <c r="GW8" i="9" s="1"/>
  <c r="DR8" i="9"/>
  <c r="GV8" i="9" s="1"/>
  <c r="DQ8" i="9"/>
  <c r="GU8" i="9" s="1"/>
  <c r="DP8" i="9"/>
  <c r="GT8" i="9" s="1"/>
  <c r="DO8" i="9"/>
  <c r="GS8" i="9" s="1"/>
  <c r="DN8" i="9"/>
  <c r="GR8" i="9" s="1"/>
  <c r="DM8" i="9"/>
  <c r="GQ8" i="9" s="1"/>
  <c r="DL8" i="9"/>
  <c r="GP8" i="9" s="1"/>
  <c r="DK8" i="9"/>
  <c r="GO8" i="9" s="1"/>
  <c r="DJ8" i="9"/>
  <c r="GN8" i="9" s="1"/>
  <c r="DI8" i="9"/>
  <c r="GM8" i="9" s="1"/>
  <c r="DH8" i="9"/>
  <c r="GL8" i="9" s="1"/>
  <c r="DG8" i="9"/>
  <c r="GK8" i="9" s="1"/>
  <c r="DF8" i="9"/>
  <c r="GJ8" i="9" s="1"/>
  <c r="DE8" i="9"/>
  <c r="GI8" i="9" s="1"/>
  <c r="DD8" i="9"/>
  <c r="GH8" i="9" s="1"/>
  <c r="DC8" i="9"/>
  <c r="GG8" i="9" s="1"/>
  <c r="DB8" i="9"/>
  <c r="GF8" i="9" s="1"/>
  <c r="DA8" i="9"/>
  <c r="GE8" i="9" s="1"/>
  <c r="CZ8" i="9"/>
  <c r="GD8" i="9" s="1"/>
  <c r="CY8" i="9"/>
  <c r="GC8" i="9" s="1"/>
  <c r="CX8" i="9"/>
  <c r="GB8" i="9" s="1"/>
  <c r="CW8" i="9"/>
  <c r="GA8" i="9" s="1"/>
  <c r="CV8" i="9"/>
  <c r="FZ8" i="9" s="1"/>
  <c r="CU8" i="9"/>
  <c r="FY8" i="9" s="1"/>
  <c r="CT8" i="9"/>
  <c r="FX8" i="9" s="1"/>
  <c r="CS8" i="9"/>
  <c r="FW8" i="9" s="1"/>
  <c r="CR8" i="9"/>
  <c r="FV8" i="9" s="1"/>
  <c r="CQ8" i="9"/>
  <c r="FU8" i="9" s="1"/>
  <c r="CP8" i="9"/>
  <c r="FT8" i="9" s="1"/>
  <c r="CO8" i="9"/>
  <c r="FS8" i="9" s="1"/>
  <c r="CN8" i="9"/>
  <c r="FR8" i="9" s="1"/>
  <c r="CM8" i="9"/>
  <c r="FQ8" i="9" s="1"/>
  <c r="CL8" i="9"/>
  <c r="FP8" i="9" s="1"/>
  <c r="CK8" i="9"/>
  <c r="FO8" i="9" s="1"/>
  <c r="CJ8" i="9"/>
  <c r="FN8" i="9" s="1"/>
  <c r="CI8" i="9"/>
  <c r="FM8" i="9" s="1"/>
  <c r="CH8" i="9"/>
  <c r="FL8" i="9" s="1"/>
  <c r="CG8" i="9"/>
  <c r="FK8" i="9" s="1"/>
  <c r="CF8" i="9"/>
  <c r="FJ8" i="9" s="1"/>
  <c r="CE8" i="9"/>
  <c r="FI8" i="9" s="1"/>
  <c r="CD8" i="9"/>
  <c r="FH8" i="9" s="1"/>
  <c r="CC8" i="9"/>
  <c r="FG8" i="9" s="1"/>
  <c r="CB8" i="9"/>
  <c r="FF8" i="9" s="1"/>
  <c r="CA8" i="9"/>
  <c r="FE8" i="9" s="1"/>
  <c r="BZ8" i="9"/>
  <c r="FD8" i="9" s="1"/>
  <c r="BY8" i="9"/>
  <c r="FC8" i="9" s="1"/>
  <c r="BX8" i="9"/>
  <c r="FB8" i="9" s="1"/>
  <c r="BW8" i="9"/>
  <c r="FA8" i="9" s="1"/>
  <c r="BV8" i="9"/>
  <c r="EZ8" i="9" s="1"/>
  <c r="BU8" i="9"/>
  <c r="EY8" i="9" s="1"/>
  <c r="BT8" i="9"/>
  <c r="EX8" i="9" s="1"/>
  <c r="BS8" i="9"/>
  <c r="BR8" i="9"/>
  <c r="EV8" i="9" s="1"/>
  <c r="BQ8" i="9"/>
  <c r="EU8" i="9" s="1"/>
  <c r="BP8" i="9"/>
  <c r="ET8" i="9" s="1"/>
  <c r="BO8" i="9"/>
  <c r="ES8" i="9" s="1"/>
  <c r="BN8" i="9"/>
  <c r="ER8" i="9" s="1"/>
  <c r="BM8" i="9"/>
  <c r="EQ8" i="9" s="1"/>
  <c r="BL8" i="9"/>
  <c r="EP8" i="9" s="1"/>
  <c r="BK8" i="9"/>
  <c r="EO8" i="9" s="1"/>
  <c r="BJ8" i="9"/>
  <c r="EN8" i="9" s="1"/>
  <c r="BI8" i="9"/>
  <c r="EM8" i="9" s="1"/>
  <c r="BH8" i="9"/>
  <c r="EL8" i="9" s="1"/>
  <c r="BG8" i="9"/>
  <c r="EK8" i="9" s="1"/>
  <c r="BF8" i="9"/>
  <c r="EJ8" i="9" s="1"/>
  <c r="BE8" i="9"/>
  <c r="EI8" i="9" s="1"/>
  <c r="BD8" i="9"/>
  <c r="EH8" i="9" s="1"/>
  <c r="BC8" i="9"/>
  <c r="EG8" i="9" s="1"/>
  <c r="BB8" i="9"/>
  <c r="EF8" i="9" s="1"/>
  <c r="BA8" i="9"/>
  <c r="EE8" i="9" s="1"/>
  <c r="AZ8" i="9"/>
  <c r="ED8" i="9" s="1"/>
  <c r="AY8" i="9"/>
  <c r="EC8" i="9" s="1"/>
  <c r="AX8" i="9"/>
  <c r="EB8" i="9" s="1"/>
  <c r="AW8" i="9"/>
  <c r="EA8" i="9" s="1"/>
  <c r="AV8" i="9"/>
  <c r="DZ8" i="9" s="1"/>
  <c r="AU8" i="9"/>
  <c r="DY8" i="9" s="1"/>
  <c r="AT8" i="9"/>
  <c r="DV23" i="9" l="1"/>
  <c r="DV29" i="9"/>
  <c r="DV30" i="9"/>
  <c r="HA35" i="9"/>
  <c r="GZ40" i="9"/>
  <c r="HC40" i="9" s="1"/>
  <c r="HA40" i="9"/>
  <c r="HD40" i="9" s="1"/>
  <c r="GZ11" i="9"/>
  <c r="HA11" i="9"/>
  <c r="BS44" i="9"/>
  <c r="DV10" i="9"/>
  <c r="DX10" i="9"/>
  <c r="GZ10" i="9" s="1"/>
  <c r="DV12" i="9"/>
  <c r="DX12" i="9"/>
  <c r="DV8" i="9"/>
  <c r="DX8" i="9"/>
  <c r="DV14" i="9"/>
  <c r="DX14" i="9"/>
  <c r="GZ14" i="9" s="1"/>
  <c r="HA18" i="9"/>
  <c r="DV15" i="9"/>
  <c r="DX15" i="9"/>
  <c r="GZ15" i="9" s="1"/>
  <c r="DV16" i="9"/>
  <c r="DX16" i="9"/>
  <c r="GZ16" i="9" s="1"/>
  <c r="DV27" i="9"/>
  <c r="DX27" i="9"/>
  <c r="GZ27" i="9" s="1"/>
  <c r="GZ21" i="9"/>
  <c r="DV22" i="9"/>
  <c r="DX29" i="9"/>
  <c r="DX30" i="9"/>
  <c r="GZ30" i="9" s="1"/>
  <c r="GZ35" i="9"/>
  <c r="HA20" i="9"/>
  <c r="HA23" i="9"/>
  <c r="DX23" i="9"/>
  <c r="GZ23" i="9" s="1"/>
  <c r="DV28" i="9"/>
  <c r="DV43" i="9"/>
  <c r="GZ36" i="9"/>
  <c r="HA41" i="9"/>
  <c r="HD41" i="9" s="1"/>
  <c r="DV31" i="9"/>
  <c r="HA31" i="9"/>
  <c r="HD31" i="9" s="1"/>
  <c r="GZ9" i="9"/>
  <c r="GZ13" i="9"/>
  <c r="HA10" i="9"/>
  <c r="HA14" i="9"/>
  <c r="HA16" i="9"/>
  <c r="HA8" i="9"/>
  <c r="HD8" i="9" s="1"/>
  <c r="GZ12" i="9"/>
  <c r="HA12" i="9"/>
  <c r="HA9" i="9"/>
  <c r="HA13" i="9"/>
  <c r="GZ17" i="9"/>
  <c r="DV11" i="9"/>
  <c r="GZ20" i="9"/>
  <c r="HA24" i="9"/>
  <c r="EW8" i="9"/>
  <c r="GZ8" i="9" s="1"/>
  <c r="HA25" i="9"/>
  <c r="HA15" i="9"/>
  <c r="HA21" i="9"/>
  <c r="DV21" i="9"/>
  <c r="GZ24" i="9"/>
  <c r="DV9" i="9"/>
  <c r="DV13" i="9"/>
  <c r="DV17" i="9"/>
  <c r="HA17" i="9"/>
  <c r="GZ18" i="9"/>
  <c r="DV18" i="9"/>
  <c r="DV19" i="9"/>
  <c r="GZ19" i="9"/>
  <c r="HA19" i="9"/>
  <c r="DX22" i="9"/>
  <c r="GZ22" i="9" s="1"/>
  <c r="GZ25" i="9"/>
  <c r="DV25" i="9"/>
  <c r="DV20" i="9"/>
  <c r="HA22" i="9"/>
  <c r="DV24" i="9"/>
  <c r="DX26" i="9"/>
  <c r="GZ26" i="9" s="1"/>
  <c r="HC26" i="9" s="1"/>
  <c r="DV26" i="9"/>
  <c r="HA26" i="9"/>
  <c r="HA28" i="9"/>
  <c r="DX28" i="9"/>
  <c r="GZ28" i="9" s="1"/>
  <c r="HA27" i="9"/>
  <c r="HD27" i="9" s="1"/>
  <c r="GZ29" i="9"/>
  <c r="HC29" i="9" s="1"/>
  <c r="DX31" i="9"/>
  <c r="GZ31" i="9" s="1"/>
  <c r="HA30" i="9"/>
  <c r="HD30" i="9" s="1"/>
  <c r="HA32" i="9"/>
  <c r="HA29" i="9"/>
  <c r="HD29" i="9" s="1"/>
  <c r="DV32" i="9"/>
  <c r="GZ32" i="9"/>
  <c r="HA33" i="9"/>
  <c r="HD33" i="9" s="1"/>
  <c r="GZ34" i="9"/>
  <c r="HA34" i="9"/>
  <c r="DV34" i="9"/>
  <c r="DV35" i="9"/>
  <c r="GZ33" i="9"/>
  <c r="HC33" i="9" s="1"/>
  <c r="DV36" i="9"/>
  <c r="HA36" i="9"/>
  <c r="HD36" i="9" s="1"/>
  <c r="HA37" i="9"/>
  <c r="HD37" i="9" s="1"/>
  <c r="DV33" i="9"/>
  <c r="GZ38" i="9"/>
  <c r="HA38" i="9"/>
  <c r="DV38" i="9"/>
  <c r="GZ39" i="9"/>
  <c r="HA39" i="9"/>
  <c r="DV39" i="9"/>
  <c r="DX37" i="9"/>
  <c r="GZ37" i="9" s="1"/>
  <c r="HC37" i="9" s="1"/>
  <c r="DV37" i="9"/>
  <c r="HA43" i="9"/>
  <c r="DV40" i="9"/>
  <c r="GZ41" i="9"/>
  <c r="HC41" i="9" s="1"/>
  <c r="GZ42" i="9"/>
  <c r="HA42" i="9"/>
  <c r="DV42" i="9"/>
  <c r="DX43" i="9"/>
  <c r="GZ43" i="9" s="1"/>
  <c r="HC43" i="9" s="1"/>
  <c r="DV41" i="9"/>
  <c r="HD43" i="9" l="1"/>
  <c r="HE43" i="9" s="1"/>
  <c r="HD26" i="9"/>
  <c r="HE26" i="9" s="1"/>
  <c r="HD42" i="9"/>
  <c r="HD39" i="9"/>
  <c r="HD34" i="9"/>
  <c r="HD28" i="9"/>
  <c r="HD32" i="9"/>
  <c r="HD38" i="9"/>
  <c r="HC35" i="9"/>
  <c r="HE40" i="9"/>
  <c r="HD35" i="9"/>
  <c r="HC30" i="9"/>
  <c r="HE30" i="9" s="1"/>
  <c r="HC27" i="9"/>
  <c r="HE27" i="9" s="1"/>
  <c r="HC34" i="9"/>
  <c r="HC42" i="9"/>
  <c r="HC39" i="9"/>
  <c r="HC36" i="9"/>
  <c r="HE36" i="9" s="1"/>
  <c r="HC32" i="9"/>
  <c r="HC38" i="9"/>
  <c r="HC28" i="9"/>
  <c r="HC31" i="9"/>
  <c r="HE31" i="9" s="1"/>
  <c r="HE29" i="9"/>
  <c r="HE41" i="9"/>
  <c r="HE33" i="9"/>
  <c r="HE37" i="9"/>
  <c r="B7" i="8"/>
  <c r="HE39" i="9" l="1"/>
  <c r="HE42" i="9"/>
  <c r="HE28" i="9"/>
  <c r="HE34" i="9"/>
  <c r="HE38" i="9"/>
  <c r="HE32" i="9"/>
  <c r="HE35" i="9"/>
  <c r="C10" i="6" l="1"/>
  <c r="E10" i="6" s="1"/>
  <c r="C9" i="6"/>
  <c r="D14" i="6" l="1"/>
  <c r="E13" i="6"/>
  <c r="C14" i="6"/>
  <c r="E9" i="6"/>
  <c r="B4" i="6" l="1"/>
  <c r="B5" i="7" s="1"/>
  <c r="B6" i="6"/>
  <c r="D5" i="7" s="1"/>
  <c r="E12" i="6"/>
  <c r="DU44" i="1"/>
  <c r="GY44" i="1" s="1"/>
  <c r="DT44" i="1"/>
  <c r="GX44" i="1" s="1"/>
  <c r="DS44" i="1"/>
  <c r="GW44" i="1" s="1"/>
  <c r="DR44" i="1"/>
  <c r="GV44" i="1" s="1"/>
  <c r="DQ44" i="1"/>
  <c r="GU44" i="1" s="1"/>
  <c r="DP44" i="1"/>
  <c r="GT44" i="1" s="1"/>
  <c r="DO44" i="1"/>
  <c r="GS44" i="1" s="1"/>
  <c r="DN44" i="1"/>
  <c r="GR44" i="1" s="1"/>
  <c r="DM44" i="1"/>
  <c r="GQ44" i="1" s="1"/>
  <c r="DL44" i="1"/>
  <c r="GP44" i="1" s="1"/>
  <c r="DK44" i="1"/>
  <c r="GO44" i="1" s="1"/>
  <c r="DJ44" i="1"/>
  <c r="GN44" i="1" s="1"/>
  <c r="DI44" i="1"/>
  <c r="GM44" i="1" s="1"/>
  <c r="DH44" i="1"/>
  <c r="GL44" i="1" s="1"/>
  <c r="DG44" i="1"/>
  <c r="GK44" i="1" s="1"/>
  <c r="DF44" i="1"/>
  <c r="GJ44" i="1" s="1"/>
  <c r="DE44" i="1"/>
  <c r="GI44" i="1" s="1"/>
  <c r="DD44" i="1"/>
  <c r="GH44" i="1" s="1"/>
  <c r="DC44" i="1"/>
  <c r="GG44" i="1" s="1"/>
  <c r="DB44" i="1"/>
  <c r="GF44" i="1" s="1"/>
  <c r="DA44" i="1"/>
  <c r="GE44" i="1" s="1"/>
  <c r="CZ44" i="1"/>
  <c r="GD44" i="1" s="1"/>
  <c r="CY44" i="1"/>
  <c r="GC44" i="1" s="1"/>
  <c r="CX44" i="1"/>
  <c r="GB44" i="1" s="1"/>
  <c r="CW44" i="1"/>
  <c r="GA44" i="1" s="1"/>
  <c r="CV44" i="1"/>
  <c r="FZ44" i="1" s="1"/>
  <c r="CU44" i="1"/>
  <c r="FY44" i="1" s="1"/>
  <c r="CT44" i="1"/>
  <c r="FX44" i="1" s="1"/>
  <c r="CS44" i="1"/>
  <c r="FW44" i="1" s="1"/>
  <c r="CR44" i="1"/>
  <c r="FV44" i="1" s="1"/>
  <c r="CQ44" i="1"/>
  <c r="FU44" i="1" s="1"/>
  <c r="CP44" i="1"/>
  <c r="FT44" i="1" s="1"/>
  <c r="CO44" i="1"/>
  <c r="FS44" i="1" s="1"/>
  <c r="CN44" i="1"/>
  <c r="FR44" i="1" s="1"/>
  <c r="CM44" i="1"/>
  <c r="FQ44" i="1" s="1"/>
  <c r="CL44" i="1"/>
  <c r="FP44" i="1" s="1"/>
  <c r="CK44" i="1"/>
  <c r="FO44" i="1" s="1"/>
  <c r="CJ44" i="1"/>
  <c r="FN44" i="1" s="1"/>
  <c r="CI44" i="1"/>
  <c r="FM44" i="1" s="1"/>
  <c r="CH44" i="1"/>
  <c r="FL44" i="1" s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DU43" i="1"/>
  <c r="GY43" i="1" s="1"/>
  <c r="DT43" i="1"/>
  <c r="GX43" i="1" s="1"/>
  <c r="DS43" i="1"/>
  <c r="GW43" i="1" s="1"/>
  <c r="DR43" i="1"/>
  <c r="GV43" i="1" s="1"/>
  <c r="DQ43" i="1"/>
  <c r="GU43" i="1" s="1"/>
  <c r="DP43" i="1"/>
  <c r="GT43" i="1" s="1"/>
  <c r="DO43" i="1"/>
  <c r="GS43" i="1" s="1"/>
  <c r="DN43" i="1"/>
  <c r="GR43" i="1" s="1"/>
  <c r="DM43" i="1"/>
  <c r="GQ43" i="1" s="1"/>
  <c r="DL43" i="1"/>
  <c r="GP43" i="1" s="1"/>
  <c r="DK43" i="1"/>
  <c r="GO43" i="1" s="1"/>
  <c r="DJ43" i="1"/>
  <c r="GN43" i="1" s="1"/>
  <c r="DI43" i="1"/>
  <c r="GM43" i="1" s="1"/>
  <c r="DH43" i="1"/>
  <c r="GL43" i="1" s="1"/>
  <c r="DG43" i="1"/>
  <c r="GK43" i="1" s="1"/>
  <c r="DF43" i="1"/>
  <c r="GJ43" i="1" s="1"/>
  <c r="DE43" i="1"/>
  <c r="GI43" i="1" s="1"/>
  <c r="DD43" i="1"/>
  <c r="GH43" i="1" s="1"/>
  <c r="DC43" i="1"/>
  <c r="GG43" i="1" s="1"/>
  <c r="DB43" i="1"/>
  <c r="GF43" i="1" s="1"/>
  <c r="DA43" i="1"/>
  <c r="GE43" i="1" s="1"/>
  <c r="CZ43" i="1"/>
  <c r="GD43" i="1" s="1"/>
  <c r="CY43" i="1"/>
  <c r="GC43" i="1" s="1"/>
  <c r="CX43" i="1"/>
  <c r="GB43" i="1" s="1"/>
  <c r="CW43" i="1"/>
  <c r="GA43" i="1" s="1"/>
  <c r="CV43" i="1"/>
  <c r="FZ43" i="1" s="1"/>
  <c r="CU43" i="1"/>
  <c r="FY43" i="1" s="1"/>
  <c r="CT43" i="1"/>
  <c r="FX43" i="1" s="1"/>
  <c r="CS43" i="1"/>
  <c r="FW43" i="1" s="1"/>
  <c r="CR43" i="1"/>
  <c r="FV43" i="1" s="1"/>
  <c r="CQ43" i="1"/>
  <c r="FU43" i="1" s="1"/>
  <c r="CP43" i="1"/>
  <c r="FT43" i="1" s="1"/>
  <c r="CO43" i="1"/>
  <c r="FS43" i="1" s="1"/>
  <c r="CN43" i="1"/>
  <c r="FR43" i="1" s="1"/>
  <c r="CM43" i="1"/>
  <c r="FQ43" i="1" s="1"/>
  <c r="CL43" i="1"/>
  <c r="FP43" i="1" s="1"/>
  <c r="CK43" i="1"/>
  <c r="FO43" i="1" s="1"/>
  <c r="CJ43" i="1"/>
  <c r="FN43" i="1" s="1"/>
  <c r="CI43" i="1"/>
  <c r="FM43" i="1" s="1"/>
  <c r="CH43" i="1"/>
  <c r="FL43" i="1" s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DU42" i="1"/>
  <c r="GY42" i="1" s="1"/>
  <c r="DT42" i="1"/>
  <c r="GX42" i="1" s="1"/>
  <c r="DS42" i="1"/>
  <c r="GW42" i="1" s="1"/>
  <c r="DR42" i="1"/>
  <c r="GV42" i="1" s="1"/>
  <c r="DQ42" i="1"/>
  <c r="GU42" i="1" s="1"/>
  <c r="DP42" i="1"/>
  <c r="GT42" i="1" s="1"/>
  <c r="DO42" i="1"/>
  <c r="GS42" i="1" s="1"/>
  <c r="DN42" i="1"/>
  <c r="GR42" i="1" s="1"/>
  <c r="DM42" i="1"/>
  <c r="GQ42" i="1" s="1"/>
  <c r="DL42" i="1"/>
  <c r="GP42" i="1" s="1"/>
  <c r="DK42" i="1"/>
  <c r="GO42" i="1" s="1"/>
  <c r="DJ42" i="1"/>
  <c r="GN42" i="1" s="1"/>
  <c r="DI42" i="1"/>
  <c r="GM42" i="1" s="1"/>
  <c r="DH42" i="1"/>
  <c r="GL42" i="1" s="1"/>
  <c r="DG42" i="1"/>
  <c r="GK42" i="1" s="1"/>
  <c r="DF42" i="1"/>
  <c r="GJ42" i="1" s="1"/>
  <c r="DE42" i="1"/>
  <c r="GI42" i="1" s="1"/>
  <c r="DD42" i="1"/>
  <c r="GH42" i="1" s="1"/>
  <c r="DC42" i="1"/>
  <c r="GG42" i="1" s="1"/>
  <c r="DB42" i="1"/>
  <c r="GF42" i="1" s="1"/>
  <c r="DA42" i="1"/>
  <c r="GE42" i="1" s="1"/>
  <c r="CZ42" i="1"/>
  <c r="GD42" i="1" s="1"/>
  <c r="CY42" i="1"/>
  <c r="GC42" i="1" s="1"/>
  <c r="CX42" i="1"/>
  <c r="GB42" i="1" s="1"/>
  <c r="CW42" i="1"/>
  <c r="GA42" i="1" s="1"/>
  <c r="CV42" i="1"/>
  <c r="FZ42" i="1" s="1"/>
  <c r="CU42" i="1"/>
  <c r="FY42" i="1" s="1"/>
  <c r="CT42" i="1"/>
  <c r="FX42" i="1" s="1"/>
  <c r="CS42" i="1"/>
  <c r="FW42" i="1" s="1"/>
  <c r="CR42" i="1"/>
  <c r="FV42" i="1" s="1"/>
  <c r="CQ42" i="1"/>
  <c r="FU42" i="1" s="1"/>
  <c r="CP42" i="1"/>
  <c r="FT42" i="1" s="1"/>
  <c r="CO42" i="1"/>
  <c r="FS42" i="1" s="1"/>
  <c r="CN42" i="1"/>
  <c r="FR42" i="1" s="1"/>
  <c r="CM42" i="1"/>
  <c r="FQ42" i="1" s="1"/>
  <c r="CL42" i="1"/>
  <c r="FP42" i="1" s="1"/>
  <c r="CK42" i="1"/>
  <c r="FO42" i="1" s="1"/>
  <c r="CJ42" i="1"/>
  <c r="FN42" i="1" s="1"/>
  <c r="CI42" i="1"/>
  <c r="FM42" i="1" s="1"/>
  <c r="CH42" i="1"/>
  <c r="FL42" i="1" s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DU41" i="1"/>
  <c r="GY41" i="1" s="1"/>
  <c r="DT41" i="1"/>
  <c r="GX41" i="1" s="1"/>
  <c r="DS41" i="1"/>
  <c r="GW41" i="1" s="1"/>
  <c r="DR41" i="1"/>
  <c r="GV41" i="1" s="1"/>
  <c r="DQ41" i="1"/>
  <c r="GU41" i="1" s="1"/>
  <c r="DP41" i="1"/>
  <c r="GT41" i="1" s="1"/>
  <c r="DO41" i="1"/>
  <c r="GS41" i="1" s="1"/>
  <c r="DN41" i="1"/>
  <c r="GR41" i="1" s="1"/>
  <c r="DM41" i="1"/>
  <c r="GQ41" i="1" s="1"/>
  <c r="DL41" i="1"/>
  <c r="GP41" i="1" s="1"/>
  <c r="DK41" i="1"/>
  <c r="GO41" i="1" s="1"/>
  <c r="DJ41" i="1"/>
  <c r="GN41" i="1" s="1"/>
  <c r="DI41" i="1"/>
  <c r="GM41" i="1" s="1"/>
  <c r="DH41" i="1"/>
  <c r="GL41" i="1" s="1"/>
  <c r="DG41" i="1"/>
  <c r="GK41" i="1" s="1"/>
  <c r="DF41" i="1"/>
  <c r="GJ41" i="1" s="1"/>
  <c r="DE41" i="1"/>
  <c r="GI41" i="1" s="1"/>
  <c r="DD41" i="1"/>
  <c r="GH41" i="1" s="1"/>
  <c r="DC41" i="1"/>
  <c r="GG41" i="1" s="1"/>
  <c r="DB41" i="1"/>
  <c r="GF41" i="1" s="1"/>
  <c r="DA41" i="1"/>
  <c r="GE41" i="1" s="1"/>
  <c r="CZ41" i="1"/>
  <c r="GD41" i="1" s="1"/>
  <c r="CY41" i="1"/>
  <c r="GC41" i="1" s="1"/>
  <c r="CX41" i="1"/>
  <c r="GB41" i="1" s="1"/>
  <c r="CW41" i="1"/>
  <c r="GA41" i="1" s="1"/>
  <c r="CV41" i="1"/>
  <c r="FZ41" i="1" s="1"/>
  <c r="CU41" i="1"/>
  <c r="FY41" i="1" s="1"/>
  <c r="CT41" i="1"/>
  <c r="FX41" i="1" s="1"/>
  <c r="CS41" i="1"/>
  <c r="FW41" i="1" s="1"/>
  <c r="CR41" i="1"/>
  <c r="FV41" i="1" s="1"/>
  <c r="CQ41" i="1"/>
  <c r="FU41" i="1" s="1"/>
  <c r="CP41" i="1"/>
  <c r="FT41" i="1" s="1"/>
  <c r="CO41" i="1"/>
  <c r="FS41" i="1" s="1"/>
  <c r="CN41" i="1"/>
  <c r="FR41" i="1" s="1"/>
  <c r="CM41" i="1"/>
  <c r="FQ41" i="1" s="1"/>
  <c r="CL41" i="1"/>
  <c r="FP41" i="1" s="1"/>
  <c r="CK41" i="1"/>
  <c r="FO41" i="1" s="1"/>
  <c r="CJ41" i="1"/>
  <c r="FN41" i="1" s="1"/>
  <c r="CI41" i="1"/>
  <c r="FM41" i="1" s="1"/>
  <c r="CH41" i="1"/>
  <c r="FL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DU40" i="1"/>
  <c r="GY40" i="1" s="1"/>
  <c r="DT40" i="1"/>
  <c r="GX40" i="1" s="1"/>
  <c r="DS40" i="1"/>
  <c r="GW40" i="1" s="1"/>
  <c r="DR40" i="1"/>
  <c r="GV40" i="1" s="1"/>
  <c r="DQ40" i="1"/>
  <c r="GU40" i="1" s="1"/>
  <c r="DP40" i="1"/>
  <c r="GT40" i="1" s="1"/>
  <c r="DO40" i="1"/>
  <c r="GS40" i="1" s="1"/>
  <c r="DN40" i="1"/>
  <c r="GR40" i="1" s="1"/>
  <c r="DM40" i="1"/>
  <c r="GQ40" i="1" s="1"/>
  <c r="DL40" i="1"/>
  <c r="GP40" i="1" s="1"/>
  <c r="DK40" i="1"/>
  <c r="GO40" i="1" s="1"/>
  <c r="DJ40" i="1"/>
  <c r="GN40" i="1" s="1"/>
  <c r="DI40" i="1"/>
  <c r="GM40" i="1" s="1"/>
  <c r="DH40" i="1"/>
  <c r="GL40" i="1" s="1"/>
  <c r="DG40" i="1"/>
  <c r="GK40" i="1" s="1"/>
  <c r="DF40" i="1"/>
  <c r="GJ40" i="1" s="1"/>
  <c r="DE40" i="1"/>
  <c r="GI40" i="1" s="1"/>
  <c r="DD40" i="1"/>
  <c r="GH40" i="1" s="1"/>
  <c r="DC40" i="1"/>
  <c r="GG40" i="1" s="1"/>
  <c r="DB40" i="1"/>
  <c r="GF40" i="1" s="1"/>
  <c r="DA40" i="1"/>
  <c r="GE40" i="1" s="1"/>
  <c r="CZ40" i="1"/>
  <c r="GD40" i="1" s="1"/>
  <c r="CY40" i="1"/>
  <c r="GC40" i="1" s="1"/>
  <c r="CX40" i="1"/>
  <c r="GB40" i="1" s="1"/>
  <c r="CW40" i="1"/>
  <c r="GA40" i="1" s="1"/>
  <c r="CV40" i="1"/>
  <c r="FZ40" i="1" s="1"/>
  <c r="CU40" i="1"/>
  <c r="FY40" i="1" s="1"/>
  <c r="CT40" i="1"/>
  <c r="FX40" i="1" s="1"/>
  <c r="CS40" i="1"/>
  <c r="FW40" i="1" s="1"/>
  <c r="CR40" i="1"/>
  <c r="FV40" i="1" s="1"/>
  <c r="CQ40" i="1"/>
  <c r="FU40" i="1" s="1"/>
  <c r="CP40" i="1"/>
  <c r="FT40" i="1" s="1"/>
  <c r="CO40" i="1"/>
  <c r="FS40" i="1" s="1"/>
  <c r="CN40" i="1"/>
  <c r="FR40" i="1" s="1"/>
  <c r="CM40" i="1"/>
  <c r="FQ40" i="1" s="1"/>
  <c r="CL40" i="1"/>
  <c r="FP40" i="1" s="1"/>
  <c r="CK40" i="1"/>
  <c r="FO40" i="1" s="1"/>
  <c r="CJ40" i="1"/>
  <c r="FN40" i="1" s="1"/>
  <c r="CI40" i="1"/>
  <c r="FM40" i="1" s="1"/>
  <c r="CH40" i="1"/>
  <c r="FL40" i="1" s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DU39" i="1"/>
  <c r="GY39" i="1" s="1"/>
  <c r="DT39" i="1"/>
  <c r="GX39" i="1" s="1"/>
  <c r="DS39" i="1"/>
  <c r="GW39" i="1" s="1"/>
  <c r="DR39" i="1"/>
  <c r="GV39" i="1" s="1"/>
  <c r="DQ39" i="1"/>
  <c r="GU39" i="1" s="1"/>
  <c r="DP39" i="1"/>
  <c r="GT39" i="1" s="1"/>
  <c r="DO39" i="1"/>
  <c r="GS39" i="1" s="1"/>
  <c r="DN39" i="1"/>
  <c r="GR39" i="1" s="1"/>
  <c r="DM39" i="1"/>
  <c r="GQ39" i="1" s="1"/>
  <c r="DL39" i="1"/>
  <c r="GP39" i="1" s="1"/>
  <c r="DK39" i="1"/>
  <c r="GO39" i="1" s="1"/>
  <c r="DJ39" i="1"/>
  <c r="GN39" i="1" s="1"/>
  <c r="DI39" i="1"/>
  <c r="GM39" i="1" s="1"/>
  <c r="DH39" i="1"/>
  <c r="GL39" i="1" s="1"/>
  <c r="DG39" i="1"/>
  <c r="GK39" i="1" s="1"/>
  <c r="DF39" i="1"/>
  <c r="GJ39" i="1" s="1"/>
  <c r="DE39" i="1"/>
  <c r="GI39" i="1" s="1"/>
  <c r="DD39" i="1"/>
  <c r="GH39" i="1" s="1"/>
  <c r="DC39" i="1"/>
  <c r="GG39" i="1" s="1"/>
  <c r="DB39" i="1"/>
  <c r="GF39" i="1" s="1"/>
  <c r="DA39" i="1"/>
  <c r="GE39" i="1" s="1"/>
  <c r="CZ39" i="1"/>
  <c r="GD39" i="1" s="1"/>
  <c r="CY39" i="1"/>
  <c r="GC39" i="1" s="1"/>
  <c r="CX39" i="1"/>
  <c r="GB39" i="1" s="1"/>
  <c r="CW39" i="1"/>
  <c r="GA39" i="1" s="1"/>
  <c r="CV39" i="1"/>
  <c r="FZ39" i="1" s="1"/>
  <c r="CU39" i="1"/>
  <c r="FY39" i="1" s="1"/>
  <c r="CT39" i="1"/>
  <c r="FX39" i="1" s="1"/>
  <c r="CS39" i="1"/>
  <c r="FW39" i="1" s="1"/>
  <c r="CR39" i="1"/>
  <c r="FV39" i="1" s="1"/>
  <c r="CQ39" i="1"/>
  <c r="FU39" i="1" s="1"/>
  <c r="CP39" i="1"/>
  <c r="FT39" i="1" s="1"/>
  <c r="CO39" i="1"/>
  <c r="FS39" i="1" s="1"/>
  <c r="CN39" i="1"/>
  <c r="FR39" i="1" s="1"/>
  <c r="CM39" i="1"/>
  <c r="FQ39" i="1" s="1"/>
  <c r="CL39" i="1"/>
  <c r="FP39" i="1" s="1"/>
  <c r="CK39" i="1"/>
  <c r="FO39" i="1" s="1"/>
  <c r="CJ39" i="1"/>
  <c r="FN39" i="1" s="1"/>
  <c r="CI39" i="1"/>
  <c r="FM39" i="1" s="1"/>
  <c r="CH39" i="1"/>
  <c r="FL39" i="1" s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DU38" i="1"/>
  <c r="GY38" i="1" s="1"/>
  <c r="DT38" i="1"/>
  <c r="GX38" i="1" s="1"/>
  <c r="DS38" i="1"/>
  <c r="GW38" i="1" s="1"/>
  <c r="DR38" i="1"/>
  <c r="GV38" i="1" s="1"/>
  <c r="DQ38" i="1"/>
  <c r="GU38" i="1" s="1"/>
  <c r="DP38" i="1"/>
  <c r="GT38" i="1" s="1"/>
  <c r="DO38" i="1"/>
  <c r="GS38" i="1" s="1"/>
  <c r="DN38" i="1"/>
  <c r="GR38" i="1" s="1"/>
  <c r="DM38" i="1"/>
  <c r="GQ38" i="1" s="1"/>
  <c r="DL38" i="1"/>
  <c r="GP38" i="1" s="1"/>
  <c r="DK38" i="1"/>
  <c r="GO38" i="1" s="1"/>
  <c r="DJ38" i="1"/>
  <c r="GN38" i="1" s="1"/>
  <c r="DI38" i="1"/>
  <c r="GM38" i="1" s="1"/>
  <c r="DH38" i="1"/>
  <c r="GL38" i="1" s="1"/>
  <c r="DG38" i="1"/>
  <c r="GK38" i="1" s="1"/>
  <c r="DF38" i="1"/>
  <c r="GJ38" i="1" s="1"/>
  <c r="DE38" i="1"/>
  <c r="GI38" i="1" s="1"/>
  <c r="DD38" i="1"/>
  <c r="GH38" i="1" s="1"/>
  <c r="DC38" i="1"/>
  <c r="GG38" i="1" s="1"/>
  <c r="DB38" i="1"/>
  <c r="GF38" i="1" s="1"/>
  <c r="DA38" i="1"/>
  <c r="GE38" i="1" s="1"/>
  <c r="CZ38" i="1"/>
  <c r="GD38" i="1" s="1"/>
  <c r="CY38" i="1"/>
  <c r="GC38" i="1" s="1"/>
  <c r="CX38" i="1"/>
  <c r="GB38" i="1" s="1"/>
  <c r="CW38" i="1"/>
  <c r="GA38" i="1" s="1"/>
  <c r="CV38" i="1"/>
  <c r="FZ38" i="1" s="1"/>
  <c r="CU38" i="1"/>
  <c r="FY38" i="1" s="1"/>
  <c r="CT38" i="1"/>
  <c r="FX38" i="1" s="1"/>
  <c r="CS38" i="1"/>
  <c r="FW38" i="1" s="1"/>
  <c r="CR38" i="1"/>
  <c r="FV38" i="1" s="1"/>
  <c r="CQ38" i="1"/>
  <c r="FU38" i="1" s="1"/>
  <c r="CP38" i="1"/>
  <c r="FT38" i="1" s="1"/>
  <c r="CO38" i="1"/>
  <c r="FS38" i="1" s="1"/>
  <c r="CN38" i="1"/>
  <c r="FR38" i="1" s="1"/>
  <c r="CM38" i="1"/>
  <c r="FQ38" i="1" s="1"/>
  <c r="CL38" i="1"/>
  <c r="FP38" i="1" s="1"/>
  <c r="CK38" i="1"/>
  <c r="FO38" i="1" s="1"/>
  <c r="CJ38" i="1"/>
  <c r="FN38" i="1" s="1"/>
  <c r="CI38" i="1"/>
  <c r="FM38" i="1" s="1"/>
  <c r="CH38" i="1"/>
  <c r="FL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DU37" i="1"/>
  <c r="GY37" i="1" s="1"/>
  <c r="DT37" i="1"/>
  <c r="GX37" i="1" s="1"/>
  <c r="DS37" i="1"/>
  <c r="GW37" i="1" s="1"/>
  <c r="DR37" i="1"/>
  <c r="GV37" i="1" s="1"/>
  <c r="DQ37" i="1"/>
  <c r="GU37" i="1" s="1"/>
  <c r="DP37" i="1"/>
  <c r="GT37" i="1" s="1"/>
  <c r="DO37" i="1"/>
  <c r="GS37" i="1" s="1"/>
  <c r="DN37" i="1"/>
  <c r="GR37" i="1" s="1"/>
  <c r="DM37" i="1"/>
  <c r="GQ37" i="1" s="1"/>
  <c r="DL37" i="1"/>
  <c r="GP37" i="1" s="1"/>
  <c r="DK37" i="1"/>
  <c r="GO37" i="1" s="1"/>
  <c r="DJ37" i="1"/>
  <c r="GN37" i="1" s="1"/>
  <c r="DI37" i="1"/>
  <c r="GM37" i="1" s="1"/>
  <c r="DH37" i="1"/>
  <c r="GL37" i="1" s="1"/>
  <c r="DG37" i="1"/>
  <c r="GK37" i="1" s="1"/>
  <c r="DF37" i="1"/>
  <c r="GJ37" i="1" s="1"/>
  <c r="DE37" i="1"/>
  <c r="GI37" i="1" s="1"/>
  <c r="DD37" i="1"/>
  <c r="GH37" i="1" s="1"/>
  <c r="DC37" i="1"/>
  <c r="GG37" i="1" s="1"/>
  <c r="DB37" i="1"/>
  <c r="GF37" i="1" s="1"/>
  <c r="DA37" i="1"/>
  <c r="GE37" i="1" s="1"/>
  <c r="CZ37" i="1"/>
  <c r="GD37" i="1" s="1"/>
  <c r="CY37" i="1"/>
  <c r="GC37" i="1" s="1"/>
  <c r="CX37" i="1"/>
  <c r="GB37" i="1" s="1"/>
  <c r="CW37" i="1"/>
  <c r="GA37" i="1" s="1"/>
  <c r="CV37" i="1"/>
  <c r="FZ37" i="1" s="1"/>
  <c r="CU37" i="1"/>
  <c r="FY37" i="1" s="1"/>
  <c r="CT37" i="1"/>
  <c r="FX37" i="1" s="1"/>
  <c r="CS37" i="1"/>
  <c r="FW37" i="1" s="1"/>
  <c r="CR37" i="1"/>
  <c r="FV37" i="1" s="1"/>
  <c r="CQ37" i="1"/>
  <c r="FU37" i="1" s="1"/>
  <c r="CP37" i="1"/>
  <c r="FT37" i="1" s="1"/>
  <c r="CO37" i="1"/>
  <c r="FS37" i="1" s="1"/>
  <c r="CN37" i="1"/>
  <c r="FR37" i="1" s="1"/>
  <c r="CM37" i="1"/>
  <c r="FQ37" i="1" s="1"/>
  <c r="CL37" i="1"/>
  <c r="FP37" i="1" s="1"/>
  <c r="CK37" i="1"/>
  <c r="FO37" i="1" s="1"/>
  <c r="CJ37" i="1"/>
  <c r="FN37" i="1" s="1"/>
  <c r="CI37" i="1"/>
  <c r="FM37" i="1" s="1"/>
  <c r="CH37" i="1"/>
  <c r="FL37" i="1" s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DU36" i="1"/>
  <c r="GY36" i="1" s="1"/>
  <c r="DT36" i="1"/>
  <c r="GX36" i="1" s="1"/>
  <c r="DS36" i="1"/>
  <c r="GW36" i="1" s="1"/>
  <c r="DR36" i="1"/>
  <c r="GV36" i="1" s="1"/>
  <c r="DQ36" i="1"/>
  <c r="GU36" i="1" s="1"/>
  <c r="DP36" i="1"/>
  <c r="GT36" i="1" s="1"/>
  <c r="DO36" i="1"/>
  <c r="GS36" i="1" s="1"/>
  <c r="DN36" i="1"/>
  <c r="GR36" i="1" s="1"/>
  <c r="DM36" i="1"/>
  <c r="GQ36" i="1" s="1"/>
  <c r="DL36" i="1"/>
  <c r="GP36" i="1" s="1"/>
  <c r="DK36" i="1"/>
  <c r="GO36" i="1" s="1"/>
  <c r="DJ36" i="1"/>
  <c r="GN36" i="1" s="1"/>
  <c r="DI36" i="1"/>
  <c r="GM36" i="1" s="1"/>
  <c r="DH36" i="1"/>
  <c r="GL36" i="1" s="1"/>
  <c r="DG36" i="1"/>
  <c r="GK36" i="1" s="1"/>
  <c r="DF36" i="1"/>
  <c r="GJ36" i="1" s="1"/>
  <c r="DE36" i="1"/>
  <c r="GI36" i="1" s="1"/>
  <c r="DD36" i="1"/>
  <c r="GH36" i="1" s="1"/>
  <c r="DC36" i="1"/>
  <c r="GG36" i="1" s="1"/>
  <c r="DB36" i="1"/>
  <c r="GF36" i="1" s="1"/>
  <c r="DA36" i="1"/>
  <c r="GE36" i="1" s="1"/>
  <c r="CZ36" i="1"/>
  <c r="GD36" i="1" s="1"/>
  <c r="CY36" i="1"/>
  <c r="GC36" i="1" s="1"/>
  <c r="CX36" i="1"/>
  <c r="GB36" i="1" s="1"/>
  <c r="CW36" i="1"/>
  <c r="GA36" i="1" s="1"/>
  <c r="CV36" i="1"/>
  <c r="FZ36" i="1" s="1"/>
  <c r="CU36" i="1"/>
  <c r="FY36" i="1" s="1"/>
  <c r="CT36" i="1"/>
  <c r="FX36" i="1" s="1"/>
  <c r="CS36" i="1"/>
  <c r="FW36" i="1" s="1"/>
  <c r="CR36" i="1"/>
  <c r="FV36" i="1" s="1"/>
  <c r="CQ36" i="1"/>
  <c r="FU36" i="1" s="1"/>
  <c r="CP36" i="1"/>
  <c r="FT36" i="1" s="1"/>
  <c r="CO36" i="1"/>
  <c r="FS36" i="1" s="1"/>
  <c r="CN36" i="1"/>
  <c r="FR36" i="1" s="1"/>
  <c r="CM36" i="1"/>
  <c r="FQ36" i="1" s="1"/>
  <c r="CL36" i="1"/>
  <c r="FP36" i="1" s="1"/>
  <c r="CK36" i="1"/>
  <c r="FO36" i="1" s="1"/>
  <c r="CJ36" i="1"/>
  <c r="FN36" i="1" s="1"/>
  <c r="CI36" i="1"/>
  <c r="FM36" i="1" s="1"/>
  <c r="CH36" i="1"/>
  <c r="FL36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DU35" i="1"/>
  <c r="GY35" i="1" s="1"/>
  <c r="DT35" i="1"/>
  <c r="GX35" i="1" s="1"/>
  <c r="DS35" i="1"/>
  <c r="GW35" i="1" s="1"/>
  <c r="DR35" i="1"/>
  <c r="GV35" i="1" s="1"/>
  <c r="DQ35" i="1"/>
  <c r="GU35" i="1" s="1"/>
  <c r="DP35" i="1"/>
  <c r="GT35" i="1" s="1"/>
  <c r="DO35" i="1"/>
  <c r="GS35" i="1" s="1"/>
  <c r="DN35" i="1"/>
  <c r="GR35" i="1" s="1"/>
  <c r="DM35" i="1"/>
  <c r="GQ35" i="1" s="1"/>
  <c r="DL35" i="1"/>
  <c r="GP35" i="1" s="1"/>
  <c r="DK35" i="1"/>
  <c r="GO35" i="1" s="1"/>
  <c r="DJ35" i="1"/>
  <c r="GN35" i="1" s="1"/>
  <c r="DI35" i="1"/>
  <c r="GM35" i="1" s="1"/>
  <c r="DH35" i="1"/>
  <c r="GL35" i="1" s="1"/>
  <c r="DG35" i="1"/>
  <c r="GK35" i="1" s="1"/>
  <c r="DF35" i="1"/>
  <c r="GJ35" i="1" s="1"/>
  <c r="DE35" i="1"/>
  <c r="GI35" i="1" s="1"/>
  <c r="DD35" i="1"/>
  <c r="GH35" i="1" s="1"/>
  <c r="DC35" i="1"/>
  <c r="GG35" i="1" s="1"/>
  <c r="DB35" i="1"/>
  <c r="GF35" i="1" s="1"/>
  <c r="DA35" i="1"/>
  <c r="GE35" i="1" s="1"/>
  <c r="CZ35" i="1"/>
  <c r="GD35" i="1" s="1"/>
  <c r="CY35" i="1"/>
  <c r="GC35" i="1" s="1"/>
  <c r="CX35" i="1"/>
  <c r="GB35" i="1" s="1"/>
  <c r="CW35" i="1"/>
  <c r="GA35" i="1" s="1"/>
  <c r="CV35" i="1"/>
  <c r="FZ35" i="1" s="1"/>
  <c r="CU35" i="1"/>
  <c r="FY35" i="1" s="1"/>
  <c r="CT35" i="1"/>
  <c r="FX35" i="1" s="1"/>
  <c r="CS35" i="1"/>
  <c r="FW35" i="1" s="1"/>
  <c r="CR35" i="1"/>
  <c r="FV35" i="1" s="1"/>
  <c r="CQ35" i="1"/>
  <c r="FU35" i="1" s="1"/>
  <c r="CP35" i="1"/>
  <c r="FT35" i="1" s="1"/>
  <c r="CO35" i="1"/>
  <c r="FS35" i="1" s="1"/>
  <c r="CN35" i="1"/>
  <c r="FR35" i="1" s="1"/>
  <c r="CM35" i="1"/>
  <c r="FQ35" i="1" s="1"/>
  <c r="CL35" i="1"/>
  <c r="FP35" i="1" s="1"/>
  <c r="CK35" i="1"/>
  <c r="FO35" i="1" s="1"/>
  <c r="CJ35" i="1"/>
  <c r="FN35" i="1" s="1"/>
  <c r="CI35" i="1"/>
  <c r="FM35" i="1" s="1"/>
  <c r="CH35" i="1"/>
  <c r="FL35" i="1" s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DU34" i="1"/>
  <c r="GY34" i="1" s="1"/>
  <c r="DT34" i="1"/>
  <c r="GX34" i="1" s="1"/>
  <c r="DS34" i="1"/>
  <c r="GW34" i="1" s="1"/>
  <c r="DR34" i="1"/>
  <c r="GV34" i="1" s="1"/>
  <c r="DQ34" i="1"/>
  <c r="GU34" i="1" s="1"/>
  <c r="DP34" i="1"/>
  <c r="GT34" i="1" s="1"/>
  <c r="DO34" i="1"/>
  <c r="GS34" i="1" s="1"/>
  <c r="DN34" i="1"/>
  <c r="GR34" i="1" s="1"/>
  <c r="DM34" i="1"/>
  <c r="GQ34" i="1" s="1"/>
  <c r="DL34" i="1"/>
  <c r="GP34" i="1" s="1"/>
  <c r="DK34" i="1"/>
  <c r="GO34" i="1" s="1"/>
  <c r="DJ34" i="1"/>
  <c r="GN34" i="1" s="1"/>
  <c r="DI34" i="1"/>
  <c r="GM34" i="1" s="1"/>
  <c r="DH34" i="1"/>
  <c r="GL34" i="1" s="1"/>
  <c r="DG34" i="1"/>
  <c r="GK34" i="1" s="1"/>
  <c r="DF34" i="1"/>
  <c r="GJ34" i="1" s="1"/>
  <c r="DE34" i="1"/>
  <c r="GI34" i="1" s="1"/>
  <c r="DD34" i="1"/>
  <c r="GH34" i="1" s="1"/>
  <c r="DC34" i="1"/>
  <c r="GG34" i="1" s="1"/>
  <c r="DB34" i="1"/>
  <c r="GF34" i="1" s="1"/>
  <c r="DA34" i="1"/>
  <c r="GE34" i="1" s="1"/>
  <c r="CZ34" i="1"/>
  <c r="GD34" i="1" s="1"/>
  <c r="CY34" i="1"/>
  <c r="GC34" i="1" s="1"/>
  <c r="CX34" i="1"/>
  <c r="GB34" i="1" s="1"/>
  <c r="CW34" i="1"/>
  <c r="GA34" i="1" s="1"/>
  <c r="CV34" i="1"/>
  <c r="FZ34" i="1" s="1"/>
  <c r="CU34" i="1"/>
  <c r="FY34" i="1" s="1"/>
  <c r="CT34" i="1"/>
  <c r="FX34" i="1" s="1"/>
  <c r="CS34" i="1"/>
  <c r="FW34" i="1" s="1"/>
  <c r="CR34" i="1"/>
  <c r="FV34" i="1" s="1"/>
  <c r="CQ34" i="1"/>
  <c r="FU34" i="1" s="1"/>
  <c r="CP34" i="1"/>
  <c r="FT34" i="1" s="1"/>
  <c r="CO34" i="1"/>
  <c r="FS34" i="1" s="1"/>
  <c r="CN34" i="1"/>
  <c r="FR34" i="1" s="1"/>
  <c r="CM34" i="1"/>
  <c r="FQ34" i="1" s="1"/>
  <c r="CL34" i="1"/>
  <c r="FP34" i="1" s="1"/>
  <c r="CK34" i="1"/>
  <c r="FO34" i="1" s="1"/>
  <c r="CJ34" i="1"/>
  <c r="FN34" i="1" s="1"/>
  <c r="CI34" i="1"/>
  <c r="FM34" i="1" s="1"/>
  <c r="CH34" i="1"/>
  <c r="FL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DU33" i="1"/>
  <c r="GY33" i="1" s="1"/>
  <c r="DT33" i="1"/>
  <c r="GX33" i="1" s="1"/>
  <c r="DS33" i="1"/>
  <c r="GW33" i="1" s="1"/>
  <c r="DR33" i="1"/>
  <c r="GV33" i="1" s="1"/>
  <c r="DQ33" i="1"/>
  <c r="GU33" i="1" s="1"/>
  <c r="DP33" i="1"/>
  <c r="GT33" i="1" s="1"/>
  <c r="DO33" i="1"/>
  <c r="GS33" i="1" s="1"/>
  <c r="DN33" i="1"/>
  <c r="GR33" i="1" s="1"/>
  <c r="DM33" i="1"/>
  <c r="GQ33" i="1" s="1"/>
  <c r="DL33" i="1"/>
  <c r="GP33" i="1" s="1"/>
  <c r="DK33" i="1"/>
  <c r="GO33" i="1" s="1"/>
  <c r="DJ33" i="1"/>
  <c r="GN33" i="1" s="1"/>
  <c r="DI33" i="1"/>
  <c r="GM33" i="1" s="1"/>
  <c r="DH33" i="1"/>
  <c r="GL33" i="1" s="1"/>
  <c r="DG33" i="1"/>
  <c r="GK33" i="1" s="1"/>
  <c r="DF33" i="1"/>
  <c r="GJ33" i="1" s="1"/>
  <c r="DE33" i="1"/>
  <c r="GI33" i="1" s="1"/>
  <c r="DD33" i="1"/>
  <c r="GH33" i="1" s="1"/>
  <c r="DC33" i="1"/>
  <c r="GG33" i="1" s="1"/>
  <c r="DB33" i="1"/>
  <c r="GF33" i="1" s="1"/>
  <c r="DA33" i="1"/>
  <c r="GE33" i="1" s="1"/>
  <c r="CZ33" i="1"/>
  <c r="GD33" i="1" s="1"/>
  <c r="CY33" i="1"/>
  <c r="GC33" i="1" s="1"/>
  <c r="CX33" i="1"/>
  <c r="GB33" i="1" s="1"/>
  <c r="CW33" i="1"/>
  <c r="GA33" i="1" s="1"/>
  <c r="CV33" i="1"/>
  <c r="FZ33" i="1" s="1"/>
  <c r="CU33" i="1"/>
  <c r="FY33" i="1" s="1"/>
  <c r="CT33" i="1"/>
  <c r="FX33" i="1" s="1"/>
  <c r="CS33" i="1"/>
  <c r="FW33" i="1" s="1"/>
  <c r="CR33" i="1"/>
  <c r="FV33" i="1" s="1"/>
  <c r="CQ33" i="1"/>
  <c r="FU33" i="1" s="1"/>
  <c r="CP33" i="1"/>
  <c r="FT33" i="1" s="1"/>
  <c r="CO33" i="1"/>
  <c r="FS33" i="1" s="1"/>
  <c r="CN33" i="1"/>
  <c r="FR33" i="1" s="1"/>
  <c r="CM33" i="1"/>
  <c r="FQ33" i="1" s="1"/>
  <c r="CL33" i="1"/>
  <c r="FP33" i="1" s="1"/>
  <c r="CK33" i="1"/>
  <c r="FO33" i="1" s="1"/>
  <c r="CJ33" i="1"/>
  <c r="FN33" i="1" s="1"/>
  <c r="CI33" i="1"/>
  <c r="FM33" i="1" s="1"/>
  <c r="CH33" i="1"/>
  <c r="FL33" i="1" s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DU32" i="1"/>
  <c r="GY32" i="1" s="1"/>
  <c r="DT32" i="1"/>
  <c r="GX32" i="1" s="1"/>
  <c r="DS32" i="1"/>
  <c r="GW32" i="1" s="1"/>
  <c r="DR32" i="1"/>
  <c r="GV32" i="1" s="1"/>
  <c r="DQ32" i="1"/>
  <c r="GU32" i="1" s="1"/>
  <c r="DP32" i="1"/>
  <c r="GT32" i="1" s="1"/>
  <c r="DO32" i="1"/>
  <c r="GS32" i="1" s="1"/>
  <c r="DN32" i="1"/>
  <c r="GR32" i="1" s="1"/>
  <c r="DM32" i="1"/>
  <c r="GQ32" i="1" s="1"/>
  <c r="DL32" i="1"/>
  <c r="GP32" i="1" s="1"/>
  <c r="DK32" i="1"/>
  <c r="GO32" i="1" s="1"/>
  <c r="DJ32" i="1"/>
  <c r="GN32" i="1" s="1"/>
  <c r="DI32" i="1"/>
  <c r="GM32" i="1" s="1"/>
  <c r="DH32" i="1"/>
  <c r="GL32" i="1" s="1"/>
  <c r="DG32" i="1"/>
  <c r="GK32" i="1" s="1"/>
  <c r="DF32" i="1"/>
  <c r="GJ32" i="1" s="1"/>
  <c r="DE32" i="1"/>
  <c r="GI32" i="1" s="1"/>
  <c r="DD32" i="1"/>
  <c r="GH32" i="1" s="1"/>
  <c r="DC32" i="1"/>
  <c r="GG32" i="1" s="1"/>
  <c r="DB32" i="1"/>
  <c r="GF32" i="1" s="1"/>
  <c r="DA32" i="1"/>
  <c r="GE32" i="1" s="1"/>
  <c r="CZ32" i="1"/>
  <c r="GD32" i="1" s="1"/>
  <c r="CY32" i="1"/>
  <c r="GC32" i="1" s="1"/>
  <c r="CX32" i="1"/>
  <c r="GB32" i="1" s="1"/>
  <c r="CW32" i="1"/>
  <c r="GA32" i="1" s="1"/>
  <c r="CV32" i="1"/>
  <c r="FZ32" i="1" s="1"/>
  <c r="CU32" i="1"/>
  <c r="FY32" i="1" s="1"/>
  <c r="CT32" i="1"/>
  <c r="FX32" i="1" s="1"/>
  <c r="CS32" i="1"/>
  <c r="FW32" i="1" s="1"/>
  <c r="CR32" i="1"/>
  <c r="FV32" i="1" s="1"/>
  <c r="CQ32" i="1"/>
  <c r="FU32" i="1" s="1"/>
  <c r="CP32" i="1"/>
  <c r="FT32" i="1" s="1"/>
  <c r="CO32" i="1"/>
  <c r="FS32" i="1" s="1"/>
  <c r="CN32" i="1"/>
  <c r="FR32" i="1" s="1"/>
  <c r="CM32" i="1"/>
  <c r="FQ32" i="1" s="1"/>
  <c r="CL32" i="1"/>
  <c r="FP32" i="1" s="1"/>
  <c r="CK32" i="1"/>
  <c r="FO32" i="1" s="1"/>
  <c r="CJ32" i="1"/>
  <c r="FN32" i="1" s="1"/>
  <c r="CI32" i="1"/>
  <c r="FM32" i="1" s="1"/>
  <c r="CH32" i="1"/>
  <c r="FL32" i="1" s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DU31" i="1"/>
  <c r="GY31" i="1" s="1"/>
  <c r="DT31" i="1"/>
  <c r="GX31" i="1" s="1"/>
  <c r="DS31" i="1"/>
  <c r="GW31" i="1" s="1"/>
  <c r="DR31" i="1"/>
  <c r="GV31" i="1" s="1"/>
  <c r="DQ31" i="1"/>
  <c r="GU31" i="1" s="1"/>
  <c r="DP31" i="1"/>
  <c r="GT31" i="1" s="1"/>
  <c r="DO31" i="1"/>
  <c r="GS31" i="1" s="1"/>
  <c r="DN31" i="1"/>
  <c r="GR31" i="1" s="1"/>
  <c r="DM31" i="1"/>
  <c r="GQ31" i="1" s="1"/>
  <c r="DL31" i="1"/>
  <c r="GP31" i="1" s="1"/>
  <c r="DK31" i="1"/>
  <c r="GO31" i="1" s="1"/>
  <c r="DJ31" i="1"/>
  <c r="GN31" i="1" s="1"/>
  <c r="DI31" i="1"/>
  <c r="GM31" i="1" s="1"/>
  <c r="DH31" i="1"/>
  <c r="GL31" i="1" s="1"/>
  <c r="DG31" i="1"/>
  <c r="GK31" i="1" s="1"/>
  <c r="DF31" i="1"/>
  <c r="GJ31" i="1" s="1"/>
  <c r="DE31" i="1"/>
  <c r="GI31" i="1" s="1"/>
  <c r="DD31" i="1"/>
  <c r="GH31" i="1" s="1"/>
  <c r="DC31" i="1"/>
  <c r="GG31" i="1" s="1"/>
  <c r="DB31" i="1"/>
  <c r="GF31" i="1" s="1"/>
  <c r="DA31" i="1"/>
  <c r="GE31" i="1" s="1"/>
  <c r="CZ31" i="1"/>
  <c r="GD31" i="1" s="1"/>
  <c r="CY31" i="1"/>
  <c r="GC31" i="1" s="1"/>
  <c r="CX31" i="1"/>
  <c r="GB31" i="1" s="1"/>
  <c r="CW31" i="1"/>
  <c r="GA31" i="1" s="1"/>
  <c r="CV31" i="1"/>
  <c r="FZ31" i="1" s="1"/>
  <c r="CU31" i="1"/>
  <c r="FY31" i="1" s="1"/>
  <c r="CT31" i="1"/>
  <c r="FX31" i="1" s="1"/>
  <c r="CS31" i="1"/>
  <c r="FW31" i="1" s="1"/>
  <c r="CR31" i="1"/>
  <c r="FV31" i="1" s="1"/>
  <c r="CQ31" i="1"/>
  <c r="FU31" i="1" s="1"/>
  <c r="CP31" i="1"/>
  <c r="FT31" i="1" s="1"/>
  <c r="CO31" i="1"/>
  <c r="FS31" i="1" s="1"/>
  <c r="CN31" i="1"/>
  <c r="FR31" i="1" s="1"/>
  <c r="CM31" i="1"/>
  <c r="FQ31" i="1" s="1"/>
  <c r="CL31" i="1"/>
  <c r="FP31" i="1" s="1"/>
  <c r="CK31" i="1"/>
  <c r="FO31" i="1" s="1"/>
  <c r="CJ31" i="1"/>
  <c r="FN31" i="1" s="1"/>
  <c r="CI31" i="1"/>
  <c r="FM31" i="1" s="1"/>
  <c r="CH31" i="1"/>
  <c r="FL31" i="1" s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DU30" i="1"/>
  <c r="GY30" i="1" s="1"/>
  <c r="DT30" i="1"/>
  <c r="GX30" i="1" s="1"/>
  <c r="DS30" i="1"/>
  <c r="GW30" i="1" s="1"/>
  <c r="DR30" i="1"/>
  <c r="GV30" i="1" s="1"/>
  <c r="DQ30" i="1"/>
  <c r="GU30" i="1" s="1"/>
  <c r="DP30" i="1"/>
  <c r="GT30" i="1" s="1"/>
  <c r="DO30" i="1"/>
  <c r="GS30" i="1" s="1"/>
  <c r="DN30" i="1"/>
  <c r="GR30" i="1" s="1"/>
  <c r="DM30" i="1"/>
  <c r="GQ30" i="1" s="1"/>
  <c r="DL30" i="1"/>
  <c r="GP30" i="1" s="1"/>
  <c r="DK30" i="1"/>
  <c r="GO30" i="1" s="1"/>
  <c r="DJ30" i="1"/>
  <c r="GN30" i="1" s="1"/>
  <c r="DI30" i="1"/>
  <c r="GM30" i="1" s="1"/>
  <c r="DH30" i="1"/>
  <c r="GL30" i="1" s="1"/>
  <c r="DG30" i="1"/>
  <c r="GK30" i="1" s="1"/>
  <c r="DF30" i="1"/>
  <c r="GJ30" i="1" s="1"/>
  <c r="DE30" i="1"/>
  <c r="GI30" i="1" s="1"/>
  <c r="DD30" i="1"/>
  <c r="GH30" i="1" s="1"/>
  <c r="DC30" i="1"/>
  <c r="GG30" i="1" s="1"/>
  <c r="DB30" i="1"/>
  <c r="GF30" i="1" s="1"/>
  <c r="DA30" i="1"/>
  <c r="GE30" i="1" s="1"/>
  <c r="CZ30" i="1"/>
  <c r="GD30" i="1" s="1"/>
  <c r="CY30" i="1"/>
  <c r="GC30" i="1" s="1"/>
  <c r="CX30" i="1"/>
  <c r="GB30" i="1" s="1"/>
  <c r="CW30" i="1"/>
  <c r="GA30" i="1" s="1"/>
  <c r="CV30" i="1"/>
  <c r="FZ30" i="1" s="1"/>
  <c r="CU30" i="1"/>
  <c r="FY30" i="1" s="1"/>
  <c r="CT30" i="1"/>
  <c r="FX30" i="1" s="1"/>
  <c r="CS30" i="1"/>
  <c r="FW30" i="1" s="1"/>
  <c r="CR30" i="1"/>
  <c r="FV30" i="1" s="1"/>
  <c r="CQ30" i="1"/>
  <c r="FU30" i="1" s="1"/>
  <c r="CP30" i="1"/>
  <c r="FT30" i="1" s="1"/>
  <c r="CO30" i="1"/>
  <c r="FS30" i="1" s="1"/>
  <c r="CN30" i="1"/>
  <c r="FR30" i="1" s="1"/>
  <c r="CM30" i="1"/>
  <c r="FQ30" i="1" s="1"/>
  <c r="CL30" i="1"/>
  <c r="FP30" i="1" s="1"/>
  <c r="CK30" i="1"/>
  <c r="FO30" i="1" s="1"/>
  <c r="CJ30" i="1"/>
  <c r="FN30" i="1" s="1"/>
  <c r="CI30" i="1"/>
  <c r="FM30" i="1" s="1"/>
  <c r="CH30" i="1"/>
  <c r="FL30" i="1" s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DU29" i="1"/>
  <c r="GY29" i="1" s="1"/>
  <c r="DT29" i="1"/>
  <c r="GX29" i="1" s="1"/>
  <c r="DS29" i="1"/>
  <c r="GW29" i="1" s="1"/>
  <c r="DR29" i="1"/>
  <c r="GV29" i="1" s="1"/>
  <c r="DQ29" i="1"/>
  <c r="GU29" i="1" s="1"/>
  <c r="DP29" i="1"/>
  <c r="GT29" i="1" s="1"/>
  <c r="DO29" i="1"/>
  <c r="GS29" i="1" s="1"/>
  <c r="DN29" i="1"/>
  <c r="GR29" i="1" s="1"/>
  <c r="DM29" i="1"/>
  <c r="GQ29" i="1" s="1"/>
  <c r="DL29" i="1"/>
  <c r="GP29" i="1" s="1"/>
  <c r="DK29" i="1"/>
  <c r="GO29" i="1" s="1"/>
  <c r="DJ29" i="1"/>
  <c r="GN29" i="1" s="1"/>
  <c r="DI29" i="1"/>
  <c r="GM29" i="1" s="1"/>
  <c r="DH29" i="1"/>
  <c r="GL29" i="1" s="1"/>
  <c r="DG29" i="1"/>
  <c r="GK29" i="1" s="1"/>
  <c r="DF29" i="1"/>
  <c r="GJ29" i="1" s="1"/>
  <c r="DE29" i="1"/>
  <c r="GI29" i="1" s="1"/>
  <c r="DD29" i="1"/>
  <c r="GH29" i="1" s="1"/>
  <c r="DC29" i="1"/>
  <c r="GG29" i="1" s="1"/>
  <c r="DB29" i="1"/>
  <c r="GF29" i="1" s="1"/>
  <c r="DA29" i="1"/>
  <c r="GE29" i="1" s="1"/>
  <c r="CZ29" i="1"/>
  <c r="GD29" i="1" s="1"/>
  <c r="CY29" i="1"/>
  <c r="GC29" i="1" s="1"/>
  <c r="CX29" i="1"/>
  <c r="GB29" i="1" s="1"/>
  <c r="CW29" i="1"/>
  <c r="GA29" i="1" s="1"/>
  <c r="CV29" i="1"/>
  <c r="FZ29" i="1" s="1"/>
  <c r="CU29" i="1"/>
  <c r="FY29" i="1" s="1"/>
  <c r="CT29" i="1"/>
  <c r="FX29" i="1" s="1"/>
  <c r="CS29" i="1"/>
  <c r="FW29" i="1" s="1"/>
  <c r="CR29" i="1"/>
  <c r="FV29" i="1" s="1"/>
  <c r="CQ29" i="1"/>
  <c r="FU29" i="1" s="1"/>
  <c r="CP29" i="1"/>
  <c r="FT29" i="1" s="1"/>
  <c r="CO29" i="1"/>
  <c r="FS29" i="1" s="1"/>
  <c r="CN29" i="1"/>
  <c r="FR29" i="1" s="1"/>
  <c r="CM29" i="1"/>
  <c r="FQ29" i="1" s="1"/>
  <c r="CL29" i="1"/>
  <c r="FP29" i="1" s="1"/>
  <c r="CK29" i="1"/>
  <c r="FO29" i="1" s="1"/>
  <c r="CJ29" i="1"/>
  <c r="FN29" i="1" s="1"/>
  <c r="CI29" i="1"/>
  <c r="FM29" i="1" s="1"/>
  <c r="CH29" i="1"/>
  <c r="FL29" i="1" s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DU28" i="1"/>
  <c r="GY28" i="1" s="1"/>
  <c r="DT28" i="1"/>
  <c r="GX28" i="1" s="1"/>
  <c r="DS28" i="1"/>
  <c r="GW28" i="1" s="1"/>
  <c r="DR28" i="1"/>
  <c r="GV28" i="1" s="1"/>
  <c r="DQ28" i="1"/>
  <c r="GU28" i="1" s="1"/>
  <c r="DP28" i="1"/>
  <c r="GT28" i="1" s="1"/>
  <c r="DO28" i="1"/>
  <c r="GS28" i="1" s="1"/>
  <c r="DN28" i="1"/>
  <c r="GR28" i="1" s="1"/>
  <c r="DM28" i="1"/>
  <c r="GQ28" i="1" s="1"/>
  <c r="DL28" i="1"/>
  <c r="GP28" i="1" s="1"/>
  <c r="DK28" i="1"/>
  <c r="GO28" i="1" s="1"/>
  <c r="DJ28" i="1"/>
  <c r="GN28" i="1" s="1"/>
  <c r="DI28" i="1"/>
  <c r="GM28" i="1" s="1"/>
  <c r="DH28" i="1"/>
  <c r="GL28" i="1" s="1"/>
  <c r="DG28" i="1"/>
  <c r="GK28" i="1" s="1"/>
  <c r="DF28" i="1"/>
  <c r="GJ28" i="1" s="1"/>
  <c r="DE28" i="1"/>
  <c r="GI28" i="1" s="1"/>
  <c r="DD28" i="1"/>
  <c r="GH28" i="1" s="1"/>
  <c r="DC28" i="1"/>
  <c r="GG28" i="1" s="1"/>
  <c r="DB28" i="1"/>
  <c r="GF28" i="1" s="1"/>
  <c r="DA28" i="1"/>
  <c r="GE28" i="1" s="1"/>
  <c r="CZ28" i="1"/>
  <c r="GD28" i="1" s="1"/>
  <c r="CY28" i="1"/>
  <c r="GC28" i="1" s="1"/>
  <c r="CX28" i="1"/>
  <c r="GB28" i="1" s="1"/>
  <c r="CW28" i="1"/>
  <c r="GA28" i="1" s="1"/>
  <c r="CV28" i="1"/>
  <c r="FZ28" i="1" s="1"/>
  <c r="CU28" i="1"/>
  <c r="FY28" i="1" s="1"/>
  <c r="CT28" i="1"/>
  <c r="FX28" i="1" s="1"/>
  <c r="CS28" i="1"/>
  <c r="FW28" i="1" s="1"/>
  <c r="CR28" i="1"/>
  <c r="FV28" i="1" s="1"/>
  <c r="CQ28" i="1"/>
  <c r="FU28" i="1" s="1"/>
  <c r="CP28" i="1"/>
  <c r="FT28" i="1" s="1"/>
  <c r="CO28" i="1"/>
  <c r="FS28" i="1" s="1"/>
  <c r="CN28" i="1"/>
  <c r="FR28" i="1" s="1"/>
  <c r="CM28" i="1"/>
  <c r="FQ28" i="1" s="1"/>
  <c r="CL28" i="1"/>
  <c r="FP28" i="1" s="1"/>
  <c r="CK28" i="1"/>
  <c r="FO28" i="1" s="1"/>
  <c r="CJ28" i="1"/>
  <c r="FN28" i="1" s="1"/>
  <c r="CI28" i="1"/>
  <c r="FM28" i="1" s="1"/>
  <c r="CH28" i="1"/>
  <c r="FL28" i="1" s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DU27" i="1"/>
  <c r="GY27" i="1" s="1"/>
  <c r="DT27" i="1"/>
  <c r="GX27" i="1" s="1"/>
  <c r="DS27" i="1"/>
  <c r="GW27" i="1" s="1"/>
  <c r="DR27" i="1"/>
  <c r="GV27" i="1" s="1"/>
  <c r="DQ27" i="1"/>
  <c r="GU27" i="1" s="1"/>
  <c r="DP27" i="1"/>
  <c r="GT27" i="1" s="1"/>
  <c r="DO27" i="1"/>
  <c r="GS27" i="1" s="1"/>
  <c r="DN27" i="1"/>
  <c r="GR27" i="1" s="1"/>
  <c r="DM27" i="1"/>
  <c r="GQ27" i="1" s="1"/>
  <c r="DL27" i="1"/>
  <c r="GP27" i="1" s="1"/>
  <c r="DK27" i="1"/>
  <c r="GO27" i="1" s="1"/>
  <c r="DJ27" i="1"/>
  <c r="GN27" i="1" s="1"/>
  <c r="DI27" i="1"/>
  <c r="GM27" i="1" s="1"/>
  <c r="DH27" i="1"/>
  <c r="GL27" i="1" s="1"/>
  <c r="DG27" i="1"/>
  <c r="GK27" i="1" s="1"/>
  <c r="DF27" i="1"/>
  <c r="GJ27" i="1" s="1"/>
  <c r="DE27" i="1"/>
  <c r="GI27" i="1" s="1"/>
  <c r="DD27" i="1"/>
  <c r="GH27" i="1" s="1"/>
  <c r="DC27" i="1"/>
  <c r="GG27" i="1" s="1"/>
  <c r="DB27" i="1"/>
  <c r="GF27" i="1" s="1"/>
  <c r="DA27" i="1"/>
  <c r="GE27" i="1" s="1"/>
  <c r="CZ27" i="1"/>
  <c r="GD27" i="1" s="1"/>
  <c r="CY27" i="1"/>
  <c r="GC27" i="1" s="1"/>
  <c r="CX27" i="1"/>
  <c r="GB27" i="1" s="1"/>
  <c r="CW27" i="1"/>
  <c r="GA27" i="1" s="1"/>
  <c r="CV27" i="1"/>
  <c r="FZ27" i="1" s="1"/>
  <c r="CU27" i="1"/>
  <c r="FY27" i="1" s="1"/>
  <c r="CT27" i="1"/>
  <c r="FX27" i="1" s="1"/>
  <c r="CS27" i="1"/>
  <c r="FW27" i="1" s="1"/>
  <c r="CR27" i="1"/>
  <c r="FV27" i="1" s="1"/>
  <c r="CQ27" i="1"/>
  <c r="FU27" i="1" s="1"/>
  <c r="CP27" i="1"/>
  <c r="FT27" i="1" s="1"/>
  <c r="CO27" i="1"/>
  <c r="FS27" i="1" s="1"/>
  <c r="CN27" i="1"/>
  <c r="FR27" i="1" s="1"/>
  <c r="CM27" i="1"/>
  <c r="FQ27" i="1" s="1"/>
  <c r="CL27" i="1"/>
  <c r="FP27" i="1" s="1"/>
  <c r="CK27" i="1"/>
  <c r="FO27" i="1" s="1"/>
  <c r="CJ27" i="1"/>
  <c r="FN27" i="1" s="1"/>
  <c r="CI27" i="1"/>
  <c r="FM27" i="1" s="1"/>
  <c r="CH27" i="1"/>
  <c r="FL27" i="1" s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DU26" i="1"/>
  <c r="GY26" i="1" s="1"/>
  <c r="DT26" i="1"/>
  <c r="GX26" i="1" s="1"/>
  <c r="DS26" i="1"/>
  <c r="GW26" i="1" s="1"/>
  <c r="DR26" i="1"/>
  <c r="GV26" i="1" s="1"/>
  <c r="DQ26" i="1"/>
  <c r="GU26" i="1" s="1"/>
  <c r="DP26" i="1"/>
  <c r="GT26" i="1" s="1"/>
  <c r="DO26" i="1"/>
  <c r="GS26" i="1" s="1"/>
  <c r="DN26" i="1"/>
  <c r="GR26" i="1" s="1"/>
  <c r="DM26" i="1"/>
  <c r="GQ26" i="1" s="1"/>
  <c r="DL26" i="1"/>
  <c r="GP26" i="1" s="1"/>
  <c r="DK26" i="1"/>
  <c r="GO26" i="1" s="1"/>
  <c r="DJ26" i="1"/>
  <c r="GN26" i="1" s="1"/>
  <c r="DI26" i="1"/>
  <c r="GM26" i="1" s="1"/>
  <c r="DH26" i="1"/>
  <c r="GL26" i="1" s="1"/>
  <c r="DG26" i="1"/>
  <c r="GK26" i="1" s="1"/>
  <c r="DF26" i="1"/>
  <c r="GJ26" i="1" s="1"/>
  <c r="DE26" i="1"/>
  <c r="GI26" i="1" s="1"/>
  <c r="DD26" i="1"/>
  <c r="GH26" i="1" s="1"/>
  <c r="DC26" i="1"/>
  <c r="GG26" i="1" s="1"/>
  <c r="DB26" i="1"/>
  <c r="GF26" i="1" s="1"/>
  <c r="DA26" i="1"/>
  <c r="GE26" i="1" s="1"/>
  <c r="CZ26" i="1"/>
  <c r="GD26" i="1" s="1"/>
  <c r="CY26" i="1"/>
  <c r="GC26" i="1" s="1"/>
  <c r="CX26" i="1"/>
  <c r="GB26" i="1" s="1"/>
  <c r="CW26" i="1"/>
  <c r="GA26" i="1" s="1"/>
  <c r="CV26" i="1"/>
  <c r="FZ26" i="1" s="1"/>
  <c r="CU26" i="1"/>
  <c r="FY26" i="1" s="1"/>
  <c r="CT26" i="1"/>
  <c r="FX26" i="1" s="1"/>
  <c r="CS26" i="1"/>
  <c r="FW26" i="1" s="1"/>
  <c r="CR26" i="1"/>
  <c r="FV26" i="1" s="1"/>
  <c r="CQ26" i="1"/>
  <c r="FU26" i="1" s="1"/>
  <c r="CP26" i="1"/>
  <c r="FT26" i="1" s="1"/>
  <c r="CO26" i="1"/>
  <c r="FS26" i="1" s="1"/>
  <c r="CN26" i="1"/>
  <c r="FR26" i="1" s="1"/>
  <c r="CM26" i="1"/>
  <c r="FQ26" i="1" s="1"/>
  <c r="CL26" i="1"/>
  <c r="FP26" i="1" s="1"/>
  <c r="CK26" i="1"/>
  <c r="FO26" i="1" s="1"/>
  <c r="CJ26" i="1"/>
  <c r="FN26" i="1" s="1"/>
  <c r="CI26" i="1"/>
  <c r="FM26" i="1" s="1"/>
  <c r="CH26" i="1"/>
  <c r="FL26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DU25" i="1"/>
  <c r="GY25" i="1" s="1"/>
  <c r="DT25" i="1"/>
  <c r="GX25" i="1" s="1"/>
  <c r="DS25" i="1"/>
  <c r="GW25" i="1" s="1"/>
  <c r="DR25" i="1"/>
  <c r="GV25" i="1" s="1"/>
  <c r="DQ25" i="1"/>
  <c r="GU25" i="1" s="1"/>
  <c r="DP25" i="1"/>
  <c r="GT25" i="1" s="1"/>
  <c r="DO25" i="1"/>
  <c r="GS25" i="1" s="1"/>
  <c r="DN25" i="1"/>
  <c r="GR25" i="1" s="1"/>
  <c r="DM25" i="1"/>
  <c r="GQ25" i="1" s="1"/>
  <c r="DL25" i="1"/>
  <c r="GP25" i="1" s="1"/>
  <c r="DK25" i="1"/>
  <c r="GO25" i="1" s="1"/>
  <c r="DJ25" i="1"/>
  <c r="GN25" i="1" s="1"/>
  <c r="DI25" i="1"/>
  <c r="GM25" i="1" s="1"/>
  <c r="DH25" i="1"/>
  <c r="GL25" i="1" s="1"/>
  <c r="DG25" i="1"/>
  <c r="GK25" i="1" s="1"/>
  <c r="DF25" i="1"/>
  <c r="GJ25" i="1" s="1"/>
  <c r="DE25" i="1"/>
  <c r="GI25" i="1" s="1"/>
  <c r="DD25" i="1"/>
  <c r="GH25" i="1" s="1"/>
  <c r="DC25" i="1"/>
  <c r="GG25" i="1" s="1"/>
  <c r="DB25" i="1"/>
  <c r="GF25" i="1" s="1"/>
  <c r="DA25" i="1"/>
  <c r="GE25" i="1" s="1"/>
  <c r="CZ25" i="1"/>
  <c r="GD25" i="1" s="1"/>
  <c r="CY25" i="1"/>
  <c r="GC25" i="1" s="1"/>
  <c r="CX25" i="1"/>
  <c r="GB25" i="1" s="1"/>
  <c r="CW25" i="1"/>
  <c r="GA25" i="1" s="1"/>
  <c r="CV25" i="1"/>
  <c r="FZ25" i="1" s="1"/>
  <c r="CU25" i="1"/>
  <c r="FY25" i="1" s="1"/>
  <c r="CT25" i="1"/>
  <c r="FX25" i="1" s="1"/>
  <c r="CS25" i="1"/>
  <c r="FW25" i="1" s="1"/>
  <c r="CR25" i="1"/>
  <c r="FV25" i="1" s="1"/>
  <c r="CQ25" i="1"/>
  <c r="FU25" i="1" s="1"/>
  <c r="CP25" i="1"/>
  <c r="FT25" i="1" s="1"/>
  <c r="CO25" i="1"/>
  <c r="FS25" i="1" s="1"/>
  <c r="CN25" i="1"/>
  <c r="FR25" i="1" s="1"/>
  <c r="CM25" i="1"/>
  <c r="FQ25" i="1" s="1"/>
  <c r="CL25" i="1"/>
  <c r="FP25" i="1" s="1"/>
  <c r="CK25" i="1"/>
  <c r="FO25" i="1" s="1"/>
  <c r="CJ25" i="1"/>
  <c r="FN25" i="1" s="1"/>
  <c r="CI25" i="1"/>
  <c r="FM25" i="1" s="1"/>
  <c r="CH25" i="1"/>
  <c r="FL25" i="1" s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DU24" i="1"/>
  <c r="GY24" i="1" s="1"/>
  <c r="DT24" i="1"/>
  <c r="GX24" i="1" s="1"/>
  <c r="DS24" i="1"/>
  <c r="GW24" i="1" s="1"/>
  <c r="DR24" i="1"/>
  <c r="GV24" i="1" s="1"/>
  <c r="DQ24" i="1"/>
  <c r="GU24" i="1" s="1"/>
  <c r="DP24" i="1"/>
  <c r="GT24" i="1" s="1"/>
  <c r="DO24" i="1"/>
  <c r="GS24" i="1" s="1"/>
  <c r="DN24" i="1"/>
  <c r="GR24" i="1" s="1"/>
  <c r="DM24" i="1"/>
  <c r="GQ24" i="1" s="1"/>
  <c r="DL24" i="1"/>
  <c r="GP24" i="1" s="1"/>
  <c r="DK24" i="1"/>
  <c r="GO24" i="1" s="1"/>
  <c r="DJ24" i="1"/>
  <c r="GN24" i="1" s="1"/>
  <c r="DI24" i="1"/>
  <c r="GM24" i="1" s="1"/>
  <c r="DH24" i="1"/>
  <c r="GL24" i="1" s="1"/>
  <c r="DG24" i="1"/>
  <c r="GK24" i="1" s="1"/>
  <c r="DF24" i="1"/>
  <c r="GJ24" i="1" s="1"/>
  <c r="DE24" i="1"/>
  <c r="GI24" i="1" s="1"/>
  <c r="DD24" i="1"/>
  <c r="GH24" i="1" s="1"/>
  <c r="DC24" i="1"/>
  <c r="GG24" i="1" s="1"/>
  <c r="DB24" i="1"/>
  <c r="GF24" i="1" s="1"/>
  <c r="DA24" i="1"/>
  <c r="GE24" i="1" s="1"/>
  <c r="CZ24" i="1"/>
  <c r="GD24" i="1" s="1"/>
  <c r="CY24" i="1"/>
  <c r="GC24" i="1" s="1"/>
  <c r="CX24" i="1"/>
  <c r="GB24" i="1" s="1"/>
  <c r="CW24" i="1"/>
  <c r="GA24" i="1" s="1"/>
  <c r="CV24" i="1"/>
  <c r="FZ24" i="1" s="1"/>
  <c r="CU24" i="1"/>
  <c r="FY24" i="1" s="1"/>
  <c r="CT24" i="1"/>
  <c r="FX24" i="1" s="1"/>
  <c r="CS24" i="1"/>
  <c r="FW24" i="1" s="1"/>
  <c r="CR24" i="1"/>
  <c r="FV24" i="1" s="1"/>
  <c r="CQ24" i="1"/>
  <c r="FU24" i="1" s="1"/>
  <c r="CP24" i="1"/>
  <c r="FT24" i="1" s="1"/>
  <c r="CO24" i="1"/>
  <c r="FS24" i="1" s="1"/>
  <c r="CN24" i="1"/>
  <c r="FR24" i="1" s="1"/>
  <c r="CM24" i="1"/>
  <c r="FQ24" i="1" s="1"/>
  <c r="CL24" i="1"/>
  <c r="FP24" i="1" s="1"/>
  <c r="CK24" i="1"/>
  <c r="FO24" i="1" s="1"/>
  <c r="CJ24" i="1"/>
  <c r="FN24" i="1" s="1"/>
  <c r="CI24" i="1"/>
  <c r="FM24" i="1" s="1"/>
  <c r="CH24" i="1"/>
  <c r="FL24" i="1" s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DU23" i="1"/>
  <c r="GY23" i="1" s="1"/>
  <c r="DT23" i="1"/>
  <c r="GX23" i="1" s="1"/>
  <c r="DS23" i="1"/>
  <c r="GW23" i="1" s="1"/>
  <c r="DR23" i="1"/>
  <c r="GV23" i="1" s="1"/>
  <c r="DQ23" i="1"/>
  <c r="GU23" i="1" s="1"/>
  <c r="DP23" i="1"/>
  <c r="GT23" i="1" s="1"/>
  <c r="DO23" i="1"/>
  <c r="GS23" i="1" s="1"/>
  <c r="DN23" i="1"/>
  <c r="GR23" i="1" s="1"/>
  <c r="DM23" i="1"/>
  <c r="GQ23" i="1" s="1"/>
  <c r="DL23" i="1"/>
  <c r="GP23" i="1" s="1"/>
  <c r="DK23" i="1"/>
  <c r="GO23" i="1" s="1"/>
  <c r="DJ23" i="1"/>
  <c r="GN23" i="1" s="1"/>
  <c r="DI23" i="1"/>
  <c r="GM23" i="1" s="1"/>
  <c r="DH23" i="1"/>
  <c r="GL23" i="1" s="1"/>
  <c r="DG23" i="1"/>
  <c r="GK23" i="1" s="1"/>
  <c r="DF23" i="1"/>
  <c r="GJ23" i="1" s="1"/>
  <c r="DE23" i="1"/>
  <c r="GI23" i="1" s="1"/>
  <c r="DD23" i="1"/>
  <c r="GH23" i="1" s="1"/>
  <c r="DC23" i="1"/>
  <c r="GG23" i="1" s="1"/>
  <c r="DB23" i="1"/>
  <c r="GF23" i="1" s="1"/>
  <c r="DA23" i="1"/>
  <c r="GE23" i="1" s="1"/>
  <c r="CZ23" i="1"/>
  <c r="GD23" i="1" s="1"/>
  <c r="CY23" i="1"/>
  <c r="GC23" i="1" s="1"/>
  <c r="CX23" i="1"/>
  <c r="GB23" i="1" s="1"/>
  <c r="CW23" i="1"/>
  <c r="GA23" i="1" s="1"/>
  <c r="CV23" i="1"/>
  <c r="FZ23" i="1" s="1"/>
  <c r="CU23" i="1"/>
  <c r="FY23" i="1" s="1"/>
  <c r="CT23" i="1"/>
  <c r="FX23" i="1" s="1"/>
  <c r="CS23" i="1"/>
  <c r="FW23" i="1" s="1"/>
  <c r="CR23" i="1"/>
  <c r="FV23" i="1" s="1"/>
  <c r="CQ23" i="1"/>
  <c r="FU23" i="1" s="1"/>
  <c r="CP23" i="1"/>
  <c r="FT23" i="1" s="1"/>
  <c r="CO23" i="1"/>
  <c r="FS23" i="1" s="1"/>
  <c r="CN23" i="1"/>
  <c r="FR23" i="1" s="1"/>
  <c r="CM23" i="1"/>
  <c r="FQ23" i="1" s="1"/>
  <c r="CL23" i="1"/>
  <c r="FP23" i="1" s="1"/>
  <c r="CK23" i="1"/>
  <c r="FO23" i="1" s="1"/>
  <c r="CJ23" i="1"/>
  <c r="FN23" i="1" s="1"/>
  <c r="CI23" i="1"/>
  <c r="FM23" i="1" s="1"/>
  <c r="CH23" i="1"/>
  <c r="FL23" i="1" s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DU22" i="1"/>
  <c r="GY22" i="1" s="1"/>
  <c r="DT22" i="1"/>
  <c r="GX22" i="1" s="1"/>
  <c r="DS22" i="1"/>
  <c r="GW22" i="1" s="1"/>
  <c r="DR22" i="1"/>
  <c r="GV22" i="1" s="1"/>
  <c r="DQ22" i="1"/>
  <c r="GU22" i="1" s="1"/>
  <c r="DP22" i="1"/>
  <c r="GT22" i="1" s="1"/>
  <c r="DO22" i="1"/>
  <c r="GS22" i="1" s="1"/>
  <c r="DN22" i="1"/>
  <c r="GR22" i="1" s="1"/>
  <c r="DM22" i="1"/>
  <c r="GQ22" i="1" s="1"/>
  <c r="DL22" i="1"/>
  <c r="GP22" i="1" s="1"/>
  <c r="DK22" i="1"/>
  <c r="GO22" i="1" s="1"/>
  <c r="DJ22" i="1"/>
  <c r="GN22" i="1" s="1"/>
  <c r="DI22" i="1"/>
  <c r="GM22" i="1" s="1"/>
  <c r="DH22" i="1"/>
  <c r="GL22" i="1" s="1"/>
  <c r="DG22" i="1"/>
  <c r="GK22" i="1" s="1"/>
  <c r="DF22" i="1"/>
  <c r="GJ22" i="1" s="1"/>
  <c r="DE22" i="1"/>
  <c r="GI22" i="1" s="1"/>
  <c r="DD22" i="1"/>
  <c r="GH22" i="1" s="1"/>
  <c r="DC22" i="1"/>
  <c r="GG22" i="1" s="1"/>
  <c r="DB22" i="1"/>
  <c r="GF22" i="1" s="1"/>
  <c r="DA22" i="1"/>
  <c r="GE22" i="1" s="1"/>
  <c r="CZ22" i="1"/>
  <c r="GD22" i="1" s="1"/>
  <c r="CY22" i="1"/>
  <c r="GC22" i="1" s="1"/>
  <c r="CX22" i="1"/>
  <c r="GB22" i="1" s="1"/>
  <c r="CW22" i="1"/>
  <c r="GA22" i="1" s="1"/>
  <c r="CV22" i="1"/>
  <c r="FZ22" i="1" s="1"/>
  <c r="CU22" i="1"/>
  <c r="FY22" i="1" s="1"/>
  <c r="CT22" i="1"/>
  <c r="FX22" i="1" s="1"/>
  <c r="CS22" i="1"/>
  <c r="FW22" i="1" s="1"/>
  <c r="CR22" i="1"/>
  <c r="FV22" i="1" s="1"/>
  <c r="CQ22" i="1"/>
  <c r="FU22" i="1" s="1"/>
  <c r="CP22" i="1"/>
  <c r="FT22" i="1" s="1"/>
  <c r="CO22" i="1"/>
  <c r="FS22" i="1" s="1"/>
  <c r="CN22" i="1"/>
  <c r="FR22" i="1" s="1"/>
  <c r="CM22" i="1"/>
  <c r="FQ22" i="1" s="1"/>
  <c r="CL22" i="1"/>
  <c r="FP22" i="1" s="1"/>
  <c r="CK22" i="1"/>
  <c r="FO22" i="1" s="1"/>
  <c r="CJ22" i="1"/>
  <c r="FN22" i="1" s="1"/>
  <c r="CI22" i="1"/>
  <c r="FM22" i="1" s="1"/>
  <c r="CH22" i="1"/>
  <c r="FL22" i="1" s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DU21" i="1"/>
  <c r="GY21" i="1" s="1"/>
  <c r="DT21" i="1"/>
  <c r="GX21" i="1" s="1"/>
  <c r="DS21" i="1"/>
  <c r="GW21" i="1" s="1"/>
  <c r="DR21" i="1"/>
  <c r="GV21" i="1" s="1"/>
  <c r="DQ21" i="1"/>
  <c r="GU21" i="1" s="1"/>
  <c r="DP21" i="1"/>
  <c r="GT21" i="1" s="1"/>
  <c r="DO21" i="1"/>
  <c r="GS21" i="1" s="1"/>
  <c r="DN21" i="1"/>
  <c r="GR21" i="1" s="1"/>
  <c r="DM21" i="1"/>
  <c r="GQ21" i="1" s="1"/>
  <c r="DL21" i="1"/>
  <c r="GP21" i="1" s="1"/>
  <c r="DK21" i="1"/>
  <c r="GO21" i="1" s="1"/>
  <c r="DJ21" i="1"/>
  <c r="GN21" i="1" s="1"/>
  <c r="DI21" i="1"/>
  <c r="GM21" i="1" s="1"/>
  <c r="DH21" i="1"/>
  <c r="GL21" i="1" s="1"/>
  <c r="DG21" i="1"/>
  <c r="GK21" i="1" s="1"/>
  <c r="DF21" i="1"/>
  <c r="GJ21" i="1" s="1"/>
  <c r="DE21" i="1"/>
  <c r="GI21" i="1" s="1"/>
  <c r="DD21" i="1"/>
  <c r="GH21" i="1" s="1"/>
  <c r="DC21" i="1"/>
  <c r="GG21" i="1" s="1"/>
  <c r="DB21" i="1"/>
  <c r="GF21" i="1" s="1"/>
  <c r="DA21" i="1"/>
  <c r="GE21" i="1" s="1"/>
  <c r="CZ21" i="1"/>
  <c r="GD21" i="1" s="1"/>
  <c r="CY21" i="1"/>
  <c r="GC21" i="1" s="1"/>
  <c r="CX21" i="1"/>
  <c r="GB21" i="1" s="1"/>
  <c r="CW21" i="1"/>
  <c r="GA21" i="1" s="1"/>
  <c r="CV21" i="1"/>
  <c r="FZ21" i="1" s="1"/>
  <c r="CU21" i="1"/>
  <c r="FY21" i="1" s="1"/>
  <c r="CT21" i="1"/>
  <c r="FX21" i="1" s="1"/>
  <c r="CS21" i="1"/>
  <c r="FW21" i="1" s="1"/>
  <c r="CR21" i="1"/>
  <c r="FV21" i="1" s="1"/>
  <c r="CQ21" i="1"/>
  <c r="FU21" i="1" s="1"/>
  <c r="CP21" i="1"/>
  <c r="FT21" i="1" s="1"/>
  <c r="CO21" i="1"/>
  <c r="FS21" i="1" s="1"/>
  <c r="CN21" i="1"/>
  <c r="FR21" i="1" s="1"/>
  <c r="CM21" i="1"/>
  <c r="FQ21" i="1" s="1"/>
  <c r="CL21" i="1"/>
  <c r="FP21" i="1" s="1"/>
  <c r="CK21" i="1"/>
  <c r="FO21" i="1" s="1"/>
  <c r="CJ21" i="1"/>
  <c r="FN21" i="1" s="1"/>
  <c r="CI21" i="1"/>
  <c r="FM21" i="1" s="1"/>
  <c r="CH21" i="1"/>
  <c r="FL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DU20" i="1"/>
  <c r="GY20" i="1" s="1"/>
  <c r="DT20" i="1"/>
  <c r="GX20" i="1" s="1"/>
  <c r="DS20" i="1"/>
  <c r="GW20" i="1" s="1"/>
  <c r="DR20" i="1"/>
  <c r="GV20" i="1" s="1"/>
  <c r="DQ20" i="1"/>
  <c r="GU20" i="1" s="1"/>
  <c r="DP20" i="1"/>
  <c r="GT20" i="1" s="1"/>
  <c r="DO20" i="1"/>
  <c r="GS20" i="1" s="1"/>
  <c r="DN20" i="1"/>
  <c r="GR20" i="1" s="1"/>
  <c r="DM20" i="1"/>
  <c r="GQ20" i="1" s="1"/>
  <c r="DL20" i="1"/>
  <c r="GP20" i="1" s="1"/>
  <c r="DK20" i="1"/>
  <c r="GO20" i="1" s="1"/>
  <c r="DJ20" i="1"/>
  <c r="GN20" i="1" s="1"/>
  <c r="DI20" i="1"/>
  <c r="GM20" i="1" s="1"/>
  <c r="DH20" i="1"/>
  <c r="GL20" i="1" s="1"/>
  <c r="DG20" i="1"/>
  <c r="GK20" i="1" s="1"/>
  <c r="DF20" i="1"/>
  <c r="GJ20" i="1" s="1"/>
  <c r="DE20" i="1"/>
  <c r="GI20" i="1" s="1"/>
  <c r="DD20" i="1"/>
  <c r="GH20" i="1" s="1"/>
  <c r="DC20" i="1"/>
  <c r="GG20" i="1" s="1"/>
  <c r="DB20" i="1"/>
  <c r="GF20" i="1" s="1"/>
  <c r="DA20" i="1"/>
  <c r="GE20" i="1" s="1"/>
  <c r="CZ20" i="1"/>
  <c r="GD20" i="1" s="1"/>
  <c r="CY20" i="1"/>
  <c r="GC20" i="1" s="1"/>
  <c r="CX20" i="1"/>
  <c r="GB20" i="1" s="1"/>
  <c r="CW20" i="1"/>
  <c r="GA20" i="1" s="1"/>
  <c r="CV20" i="1"/>
  <c r="FZ20" i="1" s="1"/>
  <c r="CU20" i="1"/>
  <c r="FY20" i="1" s="1"/>
  <c r="CT20" i="1"/>
  <c r="FX20" i="1" s="1"/>
  <c r="CS20" i="1"/>
  <c r="FW20" i="1" s="1"/>
  <c r="CR20" i="1"/>
  <c r="FV20" i="1" s="1"/>
  <c r="CQ20" i="1"/>
  <c r="FU20" i="1" s="1"/>
  <c r="CP20" i="1"/>
  <c r="FT20" i="1" s="1"/>
  <c r="CO20" i="1"/>
  <c r="FS20" i="1" s="1"/>
  <c r="CN20" i="1"/>
  <c r="FR20" i="1" s="1"/>
  <c r="CM20" i="1"/>
  <c r="FQ20" i="1" s="1"/>
  <c r="CL20" i="1"/>
  <c r="FP20" i="1" s="1"/>
  <c r="CK20" i="1"/>
  <c r="FO20" i="1" s="1"/>
  <c r="CJ20" i="1"/>
  <c r="FN20" i="1" s="1"/>
  <c r="CI20" i="1"/>
  <c r="FM20" i="1" s="1"/>
  <c r="CH20" i="1"/>
  <c r="FL20" i="1" s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DU19" i="1"/>
  <c r="GY19" i="1" s="1"/>
  <c r="DT19" i="1"/>
  <c r="GX19" i="1" s="1"/>
  <c r="DS19" i="1"/>
  <c r="GW19" i="1" s="1"/>
  <c r="DR19" i="1"/>
  <c r="GV19" i="1" s="1"/>
  <c r="DQ19" i="1"/>
  <c r="GU19" i="1" s="1"/>
  <c r="DP19" i="1"/>
  <c r="GT19" i="1" s="1"/>
  <c r="DO19" i="1"/>
  <c r="GS19" i="1" s="1"/>
  <c r="DN19" i="1"/>
  <c r="GR19" i="1" s="1"/>
  <c r="DM19" i="1"/>
  <c r="GQ19" i="1" s="1"/>
  <c r="DL19" i="1"/>
  <c r="GP19" i="1" s="1"/>
  <c r="DK19" i="1"/>
  <c r="GO19" i="1" s="1"/>
  <c r="DJ19" i="1"/>
  <c r="GN19" i="1" s="1"/>
  <c r="DI19" i="1"/>
  <c r="GM19" i="1" s="1"/>
  <c r="DH19" i="1"/>
  <c r="GL19" i="1" s="1"/>
  <c r="DG19" i="1"/>
  <c r="GK19" i="1" s="1"/>
  <c r="DF19" i="1"/>
  <c r="GJ19" i="1" s="1"/>
  <c r="DE19" i="1"/>
  <c r="GI19" i="1" s="1"/>
  <c r="DD19" i="1"/>
  <c r="GH19" i="1" s="1"/>
  <c r="DC19" i="1"/>
  <c r="GG19" i="1" s="1"/>
  <c r="DB19" i="1"/>
  <c r="GF19" i="1" s="1"/>
  <c r="DA19" i="1"/>
  <c r="GE19" i="1" s="1"/>
  <c r="CZ19" i="1"/>
  <c r="GD19" i="1" s="1"/>
  <c r="CY19" i="1"/>
  <c r="GC19" i="1" s="1"/>
  <c r="CX19" i="1"/>
  <c r="GB19" i="1" s="1"/>
  <c r="CW19" i="1"/>
  <c r="GA19" i="1" s="1"/>
  <c r="CV19" i="1"/>
  <c r="FZ19" i="1" s="1"/>
  <c r="CU19" i="1"/>
  <c r="FY19" i="1" s="1"/>
  <c r="CT19" i="1"/>
  <c r="FX19" i="1" s="1"/>
  <c r="CS19" i="1"/>
  <c r="FW19" i="1" s="1"/>
  <c r="CR19" i="1"/>
  <c r="FV19" i="1" s="1"/>
  <c r="CQ19" i="1"/>
  <c r="FU19" i="1" s="1"/>
  <c r="CP19" i="1"/>
  <c r="FT19" i="1" s="1"/>
  <c r="CO19" i="1"/>
  <c r="FS19" i="1" s="1"/>
  <c r="CN19" i="1"/>
  <c r="FR19" i="1" s="1"/>
  <c r="CM19" i="1"/>
  <c r="FQ19" i="1" s="1"/>
  <c r="CL19" i="1"/>
  <c r="FP19" i="1" s="1"/>
  <c r="CK19" i="1"/>
  <c r="FO19" i="1" s="1"/>
  <c r="CJ19" i="1"/>
  <c r="FN19" i="1" s="1"/>
  <c r="CI19" i="1"/>
  <c r="FM19" i="1" s="1"/>
  <c r="CH19" i="1"/>
  <c r="FL19" i="1" s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DU18" i="1"/>
  <c r="GY18" i="1" s="1"/>
  <c r="DT18" i="1"/>
  <c r="GX18" i="1" s="1"/>
  <c r="DS18" i="1"/>
  <c r="GW18" i="1" s="1"/>
  <c r="DR18" i="1"/>
  <c r="GV18" i="1" s="1"/>
  <c r="DQ18" i="1"/>
  <c r="GU18" i="1" s="1"/>
  <c r="DP18" i="1"/>
  <c r="GT18" i="1" s="1"/>
  <c r="DO18" i="1"/>
  <c r="GS18" i="1" s="1"/>
  <c r="DN18" i="1"/>
  <c r="GR18" i="1" s="1"/>
  <c r="DM18" i="1"/>
  <c r="GQ18" i="1" s="1"/>
  <c r="DL18" i="1"/>
  <c r="GP18" i="1" s="1"/>
  <c r="DK18" i="1"/>
  <c r="GO18" i="1" s="1"/>
  <c r="DJ18" i="1"/>
  <c r="GN18" i="1" s="1"/>
  <c r="DI18" i="1"/>
  <c r="GM18" i="1" s="1"/>
  <c r="DH18" i="1"/>
  <c r="GL18" i="1" s="1"/>
  <c r="DG18" i="1"/>
  <c r="GK18" i="1" s="1"/>
  <c r="DF18" i="1"/>
  <c r="GJ18" i="1" s="1"/>
  <c r="DE18" i="1"/>
  <c r="GI18" i="1" s="1"/>
  <c r="DD18" i="1"/>
  <c r="GH18" i="1" s="1"/>
  <c r="DC18" i="1"/>
  <c r="GG18" i="1" s="1"/>
  <c r="DB18" i="1"/>
  <c r="GF18" i="1" s="1"/>
  <c r="DA18" i="1"/>
  <c r="GE18" i="1" s="1"/>
  <c r="CZ18" i="1"/>
  <c r="GD18" i="1" s="1"/>
  <c r="CY18" i="1"/>
  <c r="GC18" i="1" s="1"/>
  <c r="CX18" i="1"/>
  <c r="GB18" i="1" s="1"/>
  <c r="CW18" i="1"/>
  <c r="GA18" i="1" s="1"/>
  <c r="CV18" i="1"/>
  <c r="FZ18" i="1" s="1"/>
  <c r="CU18" i="1"/>
  <c r="FY18" i="1" s="1"/>
  <c r="CT18" i="1"/>
  <c r="FX18" i="1" s="1"/>
  <c r="CS18" i="1"/>
  <c r="FW18" i="1" s="1"/>
  <c r="CR18" i="1"/>
  <c r="FV18" i="1" s="1"/>
  <c r="CQ18" i="1"/>
  <c r="FU18" i="1" s="1"/>
  <c r="CP18" i="1"/>
  <c r="FT18" i="1" s="1"/>
  <c r="CO18" i="1"/>
  <c r="FS18" i="1" s="1"/>
  <c r="CN18" i="1"/>
  <c r="FR18" i="1" s="1"/>
  <c r="CM18" i="1"/>
  <c r="FQ18" i="1" s="1"/>
  <c r="CL18" i="1"/>
  <c r="FP18" i="1" s="1"/>
  <c r="CK18" i="1"/>
  <c r="FO18" i="1" s="1"/>
  <c r="CJ18" i="1"/>
  <c r="FN18" i="1" s="1"/>
  <c r="CI18" i="1"/>
  <c r="FM18" i="1" s="1"/>
  <c r="CH18" i="1"/>
  <c r="FL18" i="1" s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DU17" i="1"/>
  <c r="GY17" i="1" s="1"/>
  <c r="DT17" i="1"/>
  <c r="GX17" i="1" s="1"/>
  <c r="DS17" i="1"/>
  <c r="GW17" i="1" s="1"/>
  <c r="DR17" i="1"/>
  <c r="GV17" i="1" s="1"/>
  <c r="DQ17" i="1"/>
  <c r="GU17" i="1" s="1"/>
  <c r="DP17" i="1"/>
  <c r="GT17" i="1" s="1"/>
  <c r="DO17" i="1"/>
  <c r="GS17" i="1" s="1"/>
  <c r="DN17" i="1"/>
  <c r="GR17" i="1" s="1"/>
  <c r="DM17" i="1"/>
  <c r="GQ17" i="1" s="1"/>
  <c r="DL17" i="1"/>
  <c r="GP17" i="1" s="1"/>
  <c r="DK17" i="1"/>
  <c r="GO17" i="1" s="1"/>
  <c r="DJ17" i="1"/>
  <c r="GN17" i="1" s="1"/>
  <c r="DI17" i="1"/>
  <c r="GM17" i="1" s="1"/>
  <c r="DH17" i="1"/>
  <c r="GL17" i="1" s="1"/>
  <c r="DG17" i="1"/>
  <c r="GK17" i="1" s="1"/>
  <c r="DF17" i="1"/>
  <c r="GJ17" i="1" s="1"/>
  <c r="DE17" i="1"/>
  <c r="GI17" i="1" s="1"/>
  <c r="DD17" i="1"/>
  <c r="GH17" i="1" s="1"/>
  <c r="DC17" i="1"/>
  <c r="GG17" i="1" s="1"/>
  <c r="DB17" i="1"/>
  <c r="GF17" i="1" s="1"/>
  <c r="DA17" i="1"/>
  <c r="GE17" i="1" s="1"/>
  <c r="CZ17" i="1"/>
  <c r="GD17" i="1" s="1"/>
  <c r="CY17" i="1"/>
  <c r="GC17" i="1" s="1"/>
  <c r="CX17" i="1"/>
  <c r="GB17" i="1" s="1"/>
  <c r="CW17" i="1"/>
  <c r="GA17" i="1" s="1"/>
  <c r="CV17" i="1"/>
  <c r="FZ17" i="1" s="1"/>
  <c r="CU17" i="1"/>
  <c r="FY17" i="1" s="1"/>
  <c r="CT17" i="1"/>
  <c r="FX17" i="1" s="1"/>
  <c r="CS17" i="1"/>
  <c r="FW17" i="1" s="1"/>
  <c r="CR17" i="1"/>
  <c r="FV17" i="1" s="1"/>
  <c r="CQ17" i="1"/>
  <c r="FU17" i="1" s="1"/>
  <c r="CP17" i="1"/>
  <c r="FT17" i="1" s="1"/>
  <c r="CO17" i="1"/>
  <c r="FS17" i="1" s="1"/>
  <c r="CN17" i="1"/>
  <c r="FR17" i="1" s="1"/>
  <c r="CM17" i="1"/>
  <c r="FQ17" i="1" s="1"/>
  <c r="CL17" i="1"/>
  <c r="FP17" i="1" s="1"/>
  <c r="CK17" i="1"/>
  <c r="FO17" i="1" s="1"/>
  <c r="CJ17" i="1"/>
  <c r="FN17" i="1" s="1"/>
  <c r="CI17" i="1"/>
  <c r="FM17" i="1" s="1"/>
  <c r="CH17" i="1"/>
  <c r="FL17" i="1" s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DU16" i="1"/>
  <c r="GY16" i="1" s="1"/>
  <c r="DT16" i="1"/>
  <c r="GX16" i="1" s="1"/>
  <c r="DS16" i="1"/>
  <c r="GW16" i="1" s="1"/>
  <c r="DR16" i="1"/>
  <c r="GV16" i="1" s="1"/>
  <c r="DQ16" i="1"/>
  <c r="GU16" i="1" s="1"/>
  <c r="DP16" i="1"/>
  <c r="GT16" i="1" s="1"/>
  <c r="DO16" i="1"/>
  <c r="GS16" i="1" s="1"/>
  <c r="DN16" i="1"/>
  <c r="GR16" i="1" s="1"/>
  <c r="DM16" i="1"/>
  <c r="GQ16" i="1" s="1"/>
  <c r="DL16" i="1"/>
  <c r="GP16" i="1" s="1"/>
  <c r="DK16" i="1"/>
  <c r="GO16" i="1" s="1"/>
  <c r="DJ16" i="1"/>
  <c r="GN16" i="1" s="1"/>
  <c r="DI16" i="1"/>
  <c r="GM16" i="1" s="1"/>
  <c r="DH16" i="1"/>
  <c r="GL16" i="1" s="1"/>
  <c r="DG16" i="1"/>
  <c r="GK16" i="1" s="1"/>
  <c r="DF16" i="1"/>
  <c r="GJ16" i="1" s="1"/>
  <c r="DE16" i="1"/>
  <c r="GI16" i="1" s="1"/>
  <c r="DD16" i="1"/>
  <c r="GH16" i="1" s="1"/>
  <c r="DC16" i="1"/>
  <c r="GG16" i="1" s="1"/>
  <c r="DB16" i="1"/>
  <c r="GF16" i="1" s="1"/>
  <c r="DA16" i="1"/>
  <c r="GE16" i="1" s="1"/>
  <c r="CZ16" i="1"/>
  <c r="GD16" i="1" s="1"/>
  <c r="CY16" i="1"/>
  <c r="GC16" i="1" s="1"/>
  <c r="CX16" i="1"/>
  <c r="GB16" i="1" s="1"/>
  <c r="CW16" i="1"/>
  <c r="GA16" i="1" s="1"/>
  <c r="CV16" i="1"/>
  <c r="FZ16" i="1" s="1"/>
  <c r="CU16" i="1"/>
  <c r="FY16" i="1" s="1"/>
  <c r="CT16" i="1"/>
  <c r="FX16" i="1" s="1"/>
  <c r="CS16" i="1"/>
  <c r="FW16" i="1" s="1"/>
  <c r="CR16" i="1"/>
  <c r="FV16" i="1" s="1"/>
  <c r="CQ16" i="1"/>
  <c r="FU16" i="1" s="1"/>
  <c r="CP16" i="1"/>
  <c r="FT16" i="1" s="1"/>
  <c r="CO16" i="1"/>
  <c r="FS16" i="1" s="1"/>
  <c r="CN16" i="1"/>
  <c r="FR16" i="1" s="1"/>
  <c r="CM16" i="1"/>
  <c r="FQ16" i="1" s="1"/>
  <c r="CL16" i="1"/>
  <c r="FP16" i="1" s="1"/>
  <c r="CK16" i="1"/>
  <c r="FO16" i="1" s="1"/>
  <c r="CJ16" i="1"/>
  <c r="FN16" i="1" s="1"/>
  <c r="CI16" i="1"/>
  <c r="FM16" i="1" s="1"/>
  <c r="CH16" i="1"/>
  <c r="FL16" i="1" s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DU15" i="1"/>
  <c r="GY15" i="1" s="1"/>
  <c r="DT15" i="1"/>
  <c r="GX15" i="1" s="1"/>
  <c r="DS15" i="1"/>
  <c r="GW15" i="1" s="1"/>
  <c r="DR15" i="1"/>
  <c r="GV15" i="1" s="1"/>
  <c r="DQ15" i="1"/>
  <c r="GU15" i="1" s="1"/>
  <c r="DP15" i="1"/>
  <c r="GT15" i="1" s="1"/>
  <c r="DO15" i="1"/>
  <c r="GS15" i="1" s="1"/>
  <c r="DN15" i="1"/>
  <c r="GR15" i="1" s="1"/>
  <c r="DM15" i="1"/>
  <c r="GQ15" i="1" s="1"/>
  <c r="DL15" i="1"/>
  <c r="GP15" i="1" s="1"/>
  <c r="DK15" i="1"/>
  <c r="GO15" i="1" s="1"/>
  <c r="DJ15" i="1"/>
  <c r="GN15" i="1" s="1"/>
  <c r="DI15" i="1"/>
  <c r="GM15" i="1" s="1"/>
  <c r="DH15" i="1"/>
  <c r="GL15" i="1" s="1"/>
  <c r="DG15" i="1"/>
  <c r="GK15" i="1" s="1"/>
  <c r="DF15" i="1"/>
  <c r="GJ15" i="1" s="1"/>
  <c r="DE15" i="1"/>
  <c r="GI15" i="1" s="1"/>
  <c r="DD15" i="1"/>
  <c r="GH15" i="1" s="1"/>
  <c r="DC15" i="1"/>
  <c r="GG15" i="1" s="1"/>
  <c r="DB15" i="1"/>
  <c r="GF15" i="1" s="1"/>
  <c r="DA15" i="1"/>
  <c r="GE15" i="1" s="1"/>
  <c r="CZ15" i="1"/>
  <c r="GD15" i="1" s="1"/>
  <c r="CY15" i="1"/>
  <c r="GC15" i="1" s="1"/>
  <c r="CX15" i="1"/>
  <c r="GB15" i="1" s="1"/>
  <c r="CW15" i="1"/>
  <c r="GA15" i="1" s="1"/>
  <c r="CV15" i="1"/>
  <c r="FZ15" i="1" s="1"/>
  <c r="CU15" i="1"/>
  <c r="FY15" i="1" s="1"/>
  <c r="CT15" i="1"/>
  <c r="FX15" i="1" s="1"/>
  <c r="CS15" i="1"/>
  <c r="FW15" i="1" s="1"/>
  <c r="CR15" i="1"/>
  <c r="FV15" i="1" s="1"/>
  <c r="CQ15" i="1"/>
  <c r="FU15" i="1" s="1"/>
  <c r="CP15" i="1"/>
  <c r="FT15" i="1" s="1"/>
  <c r="CO15" i="1"/>
  <c r="FS15" i="1" s="1"/>
  <c r="CN15" i="1"/>
  <c r="FR15" i="1" s="1"/>
  <c r="CM15" i="1"/>
  <c r="FQ15" i="1" s="1"/>
  <c r="CL15" i="1"/>
  <c r="FP15" i="1" s="1"/>
  <c r="CK15" i="1"/>
  <c r="FO15" i="1" s="1"/>
  <c r="CJ15" i="1"/>
  <c r="FN15" i="1" s="1"/>
  <c r="CI15" i="1"/>
  <c r="FM15" i="1" s="1"/>
  <c r="CH15" i="1"/>
  <c r="FL15" i="1" s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DU14" i="1"/>
  <c r="GY14" i="1" s="1"/>
  <c r="DT14" i="1"/>
  <c r="GX14" i="1" s="1"/>
  <c r="DS14" i="1"/>
  <c r="GW14" i="1" s="1"/>
  <c r="DR14" i="1"/>
  <c r="GV14" i="1" s="1"/>
  <c r="DQ14" i="1"/>
  <c r="GU14" i="1" s="1"/>
  <c r="DP14" i="1"/>
  <c r="GT14" i="1" s="1"/>
  <c r="DO14" i="1"/>
  <c r="GS14" i="1" s="1"/>
  <c r="DN14" i="1"/>
  <c r="GR14" i="1" s="1"/>
  <c r="DM14" i="1"/>
  <c r="GQ14" i="1" s="1"/>
  <c r="DL14" i="1"/>
  <c r="GP14" i="1" s="1"/>
  <c r="DK14" i="1"/>
  <c r="GO14" i="1" s="1"/>
  <c r="DJ14" i="1"/>
  <c r="GN14" i="1" s="1"/>
  <c r="DI14" i="1"/>
  <c r="GM14" i="1" s="1"/>
  <c r="DH14" i="1"/>
  <c r="GL14" i="1" s="1"/>
  <c r="DG14" i="1"/>
  <c r="GK14" i="1" s="1"/>
  <c r="DF14" i="1"/>
  <c r="GJ14" i="1" s="1"/>
  <c r="DE14" i="1"/>
  <c r="GI14" i="1" s="1"/>
  <c r="DD14" i="1"/>
  <c r="GH14" i="1" s="1"/>
  <c r="DC14" i="1"/>
  <c r="GG14" i="1" s="1"/>
  <c r="DB14" i="1"/>
  <c r="GF14" i="1" s="1"/>
  <c r="DA14" i="1"/>
  <c r="GE14" i="1" s="1"/>
  <c r="CZ14" i="1"/>
  <c r="GD14" i="1" s="1"/>
  <c r="CY14" i="1"/>
  <c r="GC14" i="1" s="1"/>
  <c r="CX14" i="1"/>
  <c r="GB14" i="1" s="1"/>
  <c r="CW14" i="1"/>
  <c r="GA14" i="1" s="1"/>
  <c r="CV14" i="1"/>
  <c r="FZ14" i="1" s="1"/>
  <c r="CU14" i="1"/>
  <c r="FY14" i="1" s="1"/>
  <c r="CT14" i="1"/>
  <c r="FX14" i="1" s="1"/>
  <c r="CS14" i="1"/>
  <c r="FW14" i="1" s="1"/>
  <c r="CR14" i="1"/>
  <c r="FV14" i="1" s="1"/>
  <c r="CQ14" i="1"/>
  <c r="FU14" i="1" s="1"/>
  <c r="CP14" i="1"/>
  <c r="FT14" i="1" s="1"/>
  <c r="CO14" i="1"/>
  <c r="FS14" i="1" s="1"/>
  <c r="CN14" i="1"/>
  <c r="FR14" i="1" s="1"/>
  <c r="CM14" i="1"/>
  <c r="FQ14" i="1" s="1"/>
  <c r="CL14" i="1"/>
  <c r="FP14" i="1" s="1"/>
  <c r="CK14" i="1"/>
  <c r="FO14" i="1" s="1"/>
  <c r="CJ14" i="1"/>
  <c r="FN14" i="1" s="1"/>
  <c r="CI14" i="1"/>
  <c r="FM14" i="1" s="1"/>
  <c r="CH14" i="1"/>
  <c r="FL14" i="1" s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DU13" i="1"/>
  <c r="GY13" i="1" s="1"/>
  <c r="DT13" i="1"/>
  <c r="GX13" i="1" s="1"/>
  <c r="DS13" i="1"/>
  <c r="GW13" i="1" s="1"/>
  <c r="DR13" i="1"/>
  <c r="GV13" i="1" s="1"/>
  <c r="DQ13" i="1"/>
  <c r="GU13" i="1" s="1"/>
  <c r="DP13" i="1"/>
  <c r="GT13" i="1" s="1"/>
  <c r="DO13" i="1"/>
  <c r="GS13" i="1" s="1"/>
  <c r="DN13" i="1"/>
  <c r="GR13" i="1" s="1"/>
  <c r="DM13" i="1"/>
  <c r="GQ13" i="1" s="1"/>
  <c r="DL13" i="1"/>
  <c r="GP13" i="1" s="1"/>
  <c r="DK13" i="1"/>
  <c r="GO13" i="1" s="1"/>
  <c r="DJ13" i="1"/>
  <c r="GN13" i="1" s="1"/>
  <c r="DI13" i="1"/>
  <c r="GM13" i="1" s="1"/>
  <c r="DH13" i="1"/>
  <c r="GL13" i="1" s="1"/>
  <c r="DG13" i="1"/>
  <c r="GK13" i="1" s="1"/>
  <c r="DF13" i="1"/>
  <c r="GJ13" i="1" s="1"/>
  <c r="DE13" i="1"/>
  <c r="GI13" i="1" s="1"/>
  <c r="DD13" i="1"/>
  <c r="GH13" i="1" s="1"/>
  <c r="DC13" i="1"/>
  <c r="GG13" i="1" s="1"/>
  <c r="DB13" i="1"/>
  <c r="GF13" i="1" s="1"/>
  <c r="DA13" i="1"/>
  <c r="GE13" i="1" s="1"/>
  <c r="CZ13" i="1"/>
  <c r="GD13" i="1" s="1"/>
  <c r="CY13" i="1"/>
  <c r="GC13" i="1" s="1"/>
  <c r="CX13" i="1"/>
  <c r="GB13" i="1" s="1"/>
  <c r="CW13" i="1"/>
  <c r="GA13" i="1" s="1"/>
  <c r="CV13" i="1"/>
  <c r="FZ13" i="1" s="1"/>
  <c r="CU13" i="1"/>
  <c r="FY13" i="1" s="1"/>
  <c r="CT13" i="1"/>
  <c r="FX13" i="1" s="1"/>
  <c r="CS13" i="1"/>
  <c r="FW13" i="1" s="1"/>
  <c r="CR13" i="1"/>
  <c r="FV13" i="1" s="1"/>
  <c r="CQ13" i="1"/>
  <c r="FU13" i="1" s="1"/>
  <c r="CP13" i="1"/>
  <c r="FT13" i="1" s="1"/>
  <c r="CO13" i="1"/>
  <c r="FS13" i="1" s="1"/>
  <c r="CN13" i="1"/>
  <c r="FR13" i="1" s="1"/>
  <c r="CM13" i="1"/>
  <c r="FQ13" i="1" s="1"/>
  <c r="CL13" i="1"/>
  <c r="FP13" i="1" s="1"/>
  <c r="CK13" i="1"/>
  <c r="FO13" i="1" s="1"/>
  <c r="CJ13" i="1"/>
  <c r="FN13" i="1" s="1"/>
  <c r="CI13" i="1"/>
  <c r="FM13" i="1" s="1"/>
  <c r="CH13" i="1"/>
  <c r="FL13" i="1" s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DU12" i="1"/>
  <c r="GY12" i="1" s="1"/>
  <c r="DT12" i="1"/>
  <c r="GX12" i="1" s="1"/>
  <c r="DS12" i="1"/>
  <c r="GW12" i="1" s="1"/>
  <c r="DR12" i="1"/>
  <c r="GV12" i="1" s="1"/>
  <c r="DQ12" i="1"/>
  <c r="GU12" i="1" s="1"/>
  <c r="DP12" i="1"/>
  <c r="GT12" i="1" s="1"/>
  <c r="DO12" i="1"/>
  <c r="GS12" i="1" s="1"/>
  <c r="DN12" i="1"/>
  <c r="GR12" i="1" s="1"/>
  <c r="DM12" i="1"/>
  <c r="GQ12" i="1" s="1"/>
  <c r="DL12" i="1"/>
  <c r="GP12" i="1" s="1"/>
  <c r="DK12" i="1"/>
  <c r="GO12" i="1" s="1"/>
  <c r="DJ12" i="1"/>
  <c r="GN12" i="1" s="1"/>
  <c r="DI12" i="1"/>
  <c r="GM12" i="1" s="1"/>
  <c r="DH12" i="1"/>
  <c r="GL12" i="1" s="1"/>
  <c r="DG12" i="1"/>
  <c r="GK12" i="1" s="1"/>
  <c r="DF12" i="1"/>
  <c r="GJ12" i="1" s="1"/>
  <c r="DE12" i="1"/>
  <c r="GI12" i="1" s="1"/>
  <c r="DD12" i="1"/>
  <c r="GH12" i="1" s="1"/>
  <c r="DC12" i="1"/>
  <c r="GG12" i="1" s="1"/>
  <c r="DB12" i="1"/>
  <c r="GF12" i="1" s="1"/>
  <c r="DA12" i="1"/>
  <c r="GE12" i="1" s="1"/>
  <c r="CZ12" i="1"/>
  <c r="GD12" i="1" s="1"/>
  <c r="CY12" i="1"/>
  <c r="GC12" i="1" s="1"/>
  <c r="CX12" i="1"/>
  <c r="GB12" i="1" s="1"/>
  <c r="CW12" i="1"/>
  <c r="GA12" i="1" s="1"/>
  <c r="CV12" i="1"/>
  <c r="FZ12" i="1" s="1"/>
  <c r="CU12" i="1"/>
  <c r="FY12" i="1" s="1"/>
  <c r="CT12" i="1"/>
  <c r="FX12" i="1" s="1"/>
  <c r="CS12" i="1"/>
  <c r="FW12" i="1" s="1"/>
  <c r="CR12" i="1"/>
  <c r="FV12" i="1" s="1"/>
  <c r="CQ12" i="1"/>
  <c r="FU12" i="1" s="1"/>
  <c r="CP12" i="1"/>
  <c r="FT12" i="1" s="1"/>
  <c r="CO12" i="1"/>
  <c r="FS12" i="1" s="1"/>
  <c r="CN12" i="1"/>
  <c r="FR12" i="1" s="1"/>
  <c r="CM12" i="1"/>
  <c r="FQ12" i="1" s="1"/>
  <c r="CL12" i="1"/>
  <c r="FP12" i="1" s="1"/>
  <c r="CK12" i="1"/>
  <c r="FO12" i="1" s="1"/>
  <c r="CJ12" i="1"/>
  <c r="FN12" i="1" s="1"/>
  <c r="CI12" i="1"/>
  <c r="FM12" i="1" s="1"/>
  <c r="CH12" i="1"/>
  <c r="FL12" i="1" s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DU11" i="1"/>
  <c r="GY11" i="1" s="1"/>
  <c r="DT11" i="1"/>
  <c r="GX11" i="1" s="1"/>
  <c r="DS11" i="1"/>
  <c r="GW11" i="1" s="1"/>
  <c r="DR11" i="1"/>
  <c r="GV11" i="1" s="1"/>
  <c r="DQ11" i="1"/>
  <c r="GU11" i="1" s="1"/>
  <c r="DP11" i="1"/>
  <c r="GT11" i="1" s="1"/>
  <c r="DO11" i="1"/>
  <c r="GS11" i="1" s="1"/>
  <c r="DN11" i="1"/>
  <c r="GR11" i="1" s="1"/>
  <c r="DM11" i="1"/>
  <c r="GQ11" i="1" s="1"/>
  <c r="DL11" i="1"/>
  <c r="GP11" i="1" s="1"/>
  <c r="DK11" i="1"/>
  <c r="GO11" i="1" s="1"/>
  <c r="DJ11" i="1"/>
  <c r="GN11" i="1" s="1"/>
  <c r="DI11" i="1"/>
  <c r="GM11" i="1" s="1"/>
  <c r="DH11" i="1"/>
  <c r="GL11" i="1" s="1"/>
  <c r="DG11" i="1"/>
  <c r="GK11" i="1" s="1"/>
  <c r="DF11" i="1"/>
  <c r="GJ11" i="1" s="1"/>
  <c r="DE11" i="1"/>
  <c r="GI11" i="1" s="1"/>
  <c r="DD11" i="1"/>
  <c r="GH11" i="1" s="1"/>
  <c r="DC11" i="1"/>
  <c r="GG11" i="1" s="1"/>
  <c r="DB11" i="1"/>
  <c r="GF11" i="1" s="1"/>
  <c r="DA11" i="1"/>
  <c r="GE11" i="1" s="1"/>
  <c r="CZ11" i="1"/>
  <c r="GD11" i="1" s="1"/>
  <c r="CY11" i="1"/>
  <c r="GC11" i="1" s="1"/>
  <c r="CX11" i="1"/>
  <c r="GB11" i="1" s="1"/>
  <c r="CW11" i="1"/>
  <c r="GA11" i="1" s="1"/>
  <c r="CV11" i="1"/>
  <c r="FZ11" i="1" s="1"/>
  <c r="CU11" i="1"/>
  <c r="FY11" i="1" s="1"/>
  <c r="CT11" i="1"/>
  <c r="FX11" i="1" s="1"/>
  <c r="CS11" i="1"/>
  <c r="FW11" i="1" s="1"/>
  <c r="CR11" i="1"/>
  <c r="FV11" i="1" s="1"/>
  <c r="CQ11" i="1"/>
  <c r="FU11" i="1" s="1"/>
  <c r="CP11" i="1"/>
  <c r="FT11" i="1" s="1"/>
  <c r="CO11" i="1"/>
  <c r="FS11" i="1" s="1"/>
  <c r="CN11" i="1"/>
  <c r="FR11" i="1" s="1"/>
  <c r="CM11" i="1"/>
  <c r="FQ11" i="1" s="1"/>
  <c r="CL11" i="1"/>
  <c r="FP11" i="1" s="1"/>
  <c r="CK11" i="1"/>
  <c r="FO11" i="1" s="1"/>
  <c r="CJ11" i="1"/>
  <c r="FN11" i="1" s="1"/>
  <c r="CI11" i="1"/>
  <c r="FM11" i="1" s="1"/>
  <c r="CH11" i="1"/>
  <c r="FL11" i="1" s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DU10" i="1"/>
  <c r="GY10" i="1" s="1"/>
  <c r="DT10" i="1"/>
  <c r="GX10" i="1" s="1"/>
  <c r="DS10" i="1"/>
  <c r="GW10" i="1" s="1"/>
  <c r="DR10" i="1"/>
  <c r="GV10" i="1" s="1"/>
  <c r="DQ10" i="1"/>
  <c r="GU10" i="1" s="1"/>
  <c r="DP10" i="1"/>
  <c r="GT10" i="1" s="1"/>
  <c r="DO10" i="1"/>
  <c r="GS10" i="1" s="1"/>
  <c r="DN10" i="1"/>
  <c r="GR10" i="1" s="1"/>
  <c r="DM10" i="1"/>
  <c r="GQ10" i="1" s="1"/>
  <c r="DL10" i="1"/>
  <c r="GP10" i="1" s="1"/>
  <c r="DK10" i="1"/>
  <c r="GO10" i="1" s="1"/>
  <c r="DJ10" i="1"/>
  <c r="GN10" i="1" s="1"/>
  <c r="DI10" i="1"/>
  <c r="GM10" i="1" s="1"/>
  <c r="DH10" i="1"/>
  <c r="GL10" i="1" s="1"/>
  <c r="DG10" i="1"/>
  <c r="GK10" i="1" s="1"/>
  <c r="DF10" i="1"/>
  <c r="GJ10" i="1" s="1"/>
  <c r="DE10" i="1"/>
  <c r="GI10" i="1" s="1"/>
  <c r="DD10" i="1"/>
  <c r="GH10" i="1" s="1"/>
  <c r="DC10" i="1"/>
  <c r="GG10" i="1" s="1"/>
  <c r="DB10" i="1"/>
  <c r="GF10" i="1" s="1"/>
  <c r="DA10" i="1"/>
  <c r="GE10" i="1" s="1"/>
  <c r="CZ10" i="1"/>
  <c r="GD10" i="1" s="1"/>
  <c r="CY10" i="1"/>
  <c r="GC10" i="1" s="1"/>
  <c r="CX10" i="1"/>
  <c r="GB10" i="1" s="1"/>
  <c r="CW10" i="1"/>
  <c r="GA10" i="1" s="1"/>
  <c r="CV10" i="1"/>
  <c r="FZ10" i="1" s="1"/>
  <c r="CU10" i="1"/>
  <c r="FY10" i="1" s="1"/>
  <c r="CT10" i="1"/>
  <c r="FX10" i="1" s="1"/>
  <c r="CS10" i="1"/>
  <c r="FW10" i="1" s="1"/>
  <c r="CR10" i="1"/>
  <c r="FV10" i="1" s="1"/>
  <c r="CQ10" i="1"/>
  <c r="FU10" i="1" s="1"/>
  <c r="CP10" i="1"/>
  <c r="FT10" i="1" s="1"/>
  <c r="CO10" i="1"/>
  <c r="FS10" i="1" s="1"/>
  <c r="CN10" i="1"/>
  <c r="FR10" i="1" s="1"/>
  <c r="CM10" i="1"/>
  <c r="FQ10" i="1" s="1"/>
  <c r="CL10" i="1"/>
  <c r="FP10" i="1" s="1"/>
  <c r="CK10" i="1"/>
  <c r="FO10" i="1" s="1"/>
  <c r="CJ10" i="1"/>
  <c r="FN10" i="1" s="1"/>
  <c r="CI10" i="1"/>
  <c r="FM10" i="1" s="1"/>
  <c r="CH10" i="1"/>
  <c r="FL10" i="1" s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DU9" i="1"/>
  <c r="GY9" i="1" s="1"/>
  <c r="DT9" i="1"/>
  <c r="GX9" i="1" s="1"/>
  <c r="DS9" i="1"/>
  <c r="GW9" i="1" s="1"/>
  <c r="DR9" i="1"/>
  <c r="GV9" i="1" s="1"/>
  <c r="DQ9" i="1"/>
  <c r="GU9" i="1" s="1"/>
  <c r="DP9" i="1"/>
  <c r="GT9" i="1" s="1"/>
  <c r="DO9" i="1"/>
  <c r="GS9" i="1" s="1"/>
  <c r="DN9" i="1"/>
  <c r="GR9" i="1" s="1"/>
  <c r="DM9" i="1"/>
  <c r="GQ9" i="1" s="1"/>
  <c r="DL9" i="1"/>
  <c r="GP9" i="1" s="1"/>
  <c r="DK9" i="1"/>
  <c r="GO9" i="1" s="1"/>
  <c r="DJ9" i="1"/>
  <c r="GN9" i="1" s="1"/>
  <c r="DI9" i="1"/>
  <c r="GM9" i="1" s="1"/>
  <c r="DH9" i="1"/>
  <c r="GL9" i="1" s="1"/>
  <c r="DG9" i="1"/>
  <c r="GK9" i="1" s="1"/>
  <c r="DF9" i="1"/>
  <c r="GJ9" i="1" s="1"/>
  <c r="DE9" i="1"/>
  <c r="GI9" i="1" s="1"/>
  <c r="DD9" i="1"/>
  <c r="GH9" i="1" s="1"/>
  <c r="DC9" i="1"/>
  <c r="GG9" i="1" s="1"/>
  <c r="DB9" i="1"/>
  <c r="GF9" i="1" s="1"/>
  <c r="DA9" i="1"/>
  <c r="GE9" i="1" s="1"/>
  <c r="CZ9" i="1"/>
  <c r="GD9" i="1" s="1"/>
  <c r="CY9" i="1"/>
  <c r="GC9" i="1" s="1"/>
  <c r="CX9" i="1"/>
  <c r="GB9" i="1" s="1"/>
  <c r="CW9" i="1"/>
  <c r="GA9" i="1" s="1"/>
  <c r="CV9" i="1"/>
  <c r="FZ9" i="1" s="1"/>
  <c r="CU9" i="1"/>
  <c r="FY9" i="1" s="1"/>
  <c r="CT9" i="1"/>
  <c r="FX9" i="1" s="1"/>
  <c r="CS9" i="1"/>
  <c r="FW9" i="1" s="1"/>
  <c r="CR9" i="1"/>
  <c r="FV9" i="1" s="1"/>
  <c r="CQ9" i="1"/>
  <c r="FU9" i="1" s="1"/>
  <c r="CP9" i="1"/>
  <c r="FT9" i="1" s="1"/>
  <c r="CO9" i="1"/>
  <c r="FS9" i="1" s="1"/>
  <c r="CN9" i="1"/>
  <c r="FR9" i="1" s="1"/>
  <c r="CM9" i="1"/>
  <c r="FQ9" i="1" s="1"/>
  <c r="CL9" i="1"/>
  <c r="FP9" i="1" s="1"/>
  <c r="CK9" i="1"/>
  <c r="FO9" i="1" s="1"/>
  <c r="CJ9" i="1"/>
  <c r="FN9" i="1" s="1"/>
  <c r="CI9" i="1"/>
  <c r="FM9" i="1" s="1"/>
  <c r="CH9" i="1"/>
  <c r="FL9" i="1" s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DV28" i="1"/>
  <c r="DV32" i="1"/>
  <c r="DV35" i="1"/>
  <c r="DV36" i="1"/>
  <c r="DV37" i="1"/>
  <c r="DV38" i="1"/>
  <c r="DV39" i="1"/>
  <c r="DV40" i="1"/>
  <c r="DV41" i="1"/>
  <c r="DV42" i="1"/>
  <c r="DV43" i="1"/>
  <c r="DV44" i="1"/>
  <c r="B7" i="3"/>
  <c r="B6" i="3"/>
  <c r="B5" i="3"/>
  <c r="BP7" i="3" s="1"/>
  <c r="DV21" i="1" l="1"/>
  <c r="B5" i="6"/>
  <c r="C5" i="7" s="1"/>
  <c r="DV27" i="1"/>
  <c r="DV29" i="1"/>
  <c r="DV30" i="1"/>
  <c r="DV31" i="1"/>
  <c r="DV33" i="1"/>
  <c r="DV34" i="1"/>
  <c r="E14" i="6"/>
  <c r="HD23" i="9"/>
  <c r="HD19" i="9"/>
  <c r="HD15" i="9"/>
  <c r="HD11" i="9"/>
  <c r="HD22" i="9"/>
  <c r="HD18" i="9"/>
  <c r="HD14" i="9"/>
  <c r="HD10" i="9"/>
  <c r="HD25" i="9"/>
  <c r="HD21" i="9"/>
  <c r="HD17" i="9"/>
  <c r="HD13" i="9"/>
  <c r="HD9" i="9"/>
  <c r="HD24" i="9"/>
  <c r="HD20" i="9"/>
  <c r="HD16" i="9"/>
  <c r="HD12" i="9"/>
  <c r="DV19" i="1"/>
  <c r="DV26" i="1"/>
  <c r="DV16" i="1"/>
  <c r="DV17" i="1"/>
  <c r="DV18" i="1"/>
  <c r="DV20" i="1"/>
  <c r="DV22" i="1"/>
  <c r="DV23" i="1"/>
  <c r="DV24" i="1"/>
  <c r="DV25" i="1"/>
  <c r="DV13" i="1"/>
  <c r="DV15" i="1"/>
  <c r="B4" i="3"/>
  <c r="U33" i="3" s="1"/>
  <c r="D34" i="5"/>
  <c r="D38" i="5"/>
  <c r="D14" i="5"/>
  <c r="D18" i="5"/>
  <c r="D31" i="5"/>
  <c r="D35" i="5"/>
  <c r="D39" i="5"/>
  <c r="D15" i="5"/>
  <c r="D19" i="5"/>
  <c r="D32" i="5"/>
  <c r="D36" i="5"/>
  <c r="D30" i="5"/>
  <c r="D16" i="5"/>
  <c r="D20" i="5"/>
  <c r="D33" i="5"/>
  <c r="D37" i="5"/>
  <c r="D13" i="5"/>
  <c r="E13" i="5" s="1"/>
  <c r="D17" i="5"/>
  <c r="D21" i="5"/>
  <c r="E26" i="5"/>
  <c r="E25" i="5"/>
  <c r="E24" i="5"/>
  <c r="E23" i="5"/>
  <c r="E11" i="5"/>
  <c r="E22" i="5"/>
  <c r="E10" i="5"/>
  <c r="E41" i="5"/>
  <c r="E29" i="5"/>
  <c r="E44" i="5"/>
  <c r="E40" i="5"/>
  <c r="E28" i="5"/>
  <c r="E43" i="5"/>
  <c r="E27" i="5"/>
  <c r="E42" i="5"/>
  <c r="DV14" i="1"/>
  <c r="DV12" i="1"/>
  <c r="DV10" i="1"/>
  <c r="DV11" i="1"/>
  <c r="F7" i="3"/>
  <c r="I7" i="3"/>
  <c r="M7" i="3"/>
  <c r="Q7" i="3"/>
  <c r="U7" i="3"/>
  <c r="Y7" i="3"/>
  <c r="AC7" i="3"/>
  <c r="AG7" i="3"/>
  <c r="AK7" i="3"/>
  <c r="AO7" i="3"/>
  <c r="AS7" i="3"/>
  <c r="AW7" i="3"/>
  <c r="BA7" i="3"/>
  <c r="BE7" i="3"/>
  <c r="BI7" i="3"/>
  <c r="BM7" i="3"/>
  <c r="BQ7" i="3"/>
  <c r="J7" i="3"/>
  <c r="N7" i="3"/>
  <c r="R7" i="3"/>
  <c r="V7" i="3"/>
  <c r="Z7" i="3"/>
  <c r="AD7" i="3"/>
  <c r="AH7" i="3"/>
  <c r="AL7" i="3"/>
  <c r="AP7" i="3"/>
  <c r="AT7" i="3"/>
  <c r="AX7" i="3"/>
  <c r="BB7" i="3"/>
  <c r="BF7" i="3"/>
  <c r="BJ7" i="3"/>
  <c r="BN7" i="3"/>
  <c r="G7" i="3"/>
  <c r="K7" i="3"/>
  <c r="O7" i="3"/>
  <c r="S7" i="3"/>
  <c r="W7" i="3"/>
  <c r="AA7" i="3"/>
  <c r="AE7" i="3"/>
  <c r="AI7" i="3"/>
  <c r="AM7" i="3"/>
  <c r="AQ7" i="3"/>
  <c r="AU7" i="3"/>
  <c r="AY7" i="3"/>
  <c r="BC7" i="3"/>
  <c r="BG7" i="3"/>
  <c r="BK7" i="3"/>
  <c r="BO7" i="3"/>
  <c r="E7" i="3"/>
  <c r="H7" i="3"/>
  <c r="L7" i="3"/>
  <c r="P7" i="3"/>
  <c r="T7" i="3"/>
  <c r="X7" i="3"/>
  <c r="AB7" i="3"/>
  <c r="AF7" i="3"/>
  <c r="AJ7" i="3"/>
  <c r="AN7" i="3"/>
  <c r="AR7" i="3"/>
  <c r="AV7" i="3"/>
  <c r="AZ7" i="3"/>
  <c r="BD7" i="3"/>
  <c r="BH7" i="3"/>
  <c r="BL7" i="3"/>
  <c r="E9" i="3"/>
  <c r="M9" i="3"/>
  <c r="F9" i="3"/>
  <c r="N9" i="3"/>
  <c r="I9" i="3"/>
  <c r="Q9" i="3"/>
  <c r="J9" i="3"/>
  <c r="R9" i="3"/>
  <c r="BQ9" i="3"/>
  <c r="G10" i="3"/>
  <c r="K10" i="3"/>
  <c r="O10" i="3"/>
  <c r="BK10" i="3"/>
  <c r="BO10" i="3"/>
  <c r="F11" i="3"/>
  <c r="J11" i="3"/>
  <c r="BF11" i="3"/>
  <c r="BJ11" i="3"/>
  <c r="BN11" i="3"/>
  <c r="E12" i="3"/>
  <c r="BA12" i="3"/>
  <c r="BE12" i="3"/>
  <c r="BI12" i="3"/>
  <c r="BM12" i="3"/>
  <c r="BQ12" i="3"/>
  <c r="AV13" i="3"/>
  <c r="BA13" i="3"/>
  <c r="BG13" i="3"/>
  <c r="BL13" i="3"/>
  <c r="BQ13" i="3"/>
  <c r="AT14" i="3"/>
  <c r="AY14" i="3"/>
  <c r="BE14" i="3"/>
  <c r="BJ14" i="3"/>
  <c r="AL15" i="3"/>
  <c r="AT15" i="3"/>
  <c r="BB15" i="3"/>
  <c r="BJ15" i="3"/>
  <c r="H10" i="3"/>
  <c r="L10" i="3"/>
  <c r="BL10" i="3"/>
  <c r="BP10" i="3"/>
  <c r="G11" i="3"/>
  <c r="BG11" i="3"/>
  <c r="BK11" i="3"/>
  <c r="BO11" i="3"/>
  <c r="BB12" i="3"/>
  <c r="BF12" i="3"/>
  <c r="BJ12" i="3"/>
  <c r="BN12" i="3"/>
  <c r="AW13" i="3"/>
  <c r="BC13" i="3"/>
  <c r="BH13" i="3"/>
  <c r="BM13" i="3"/>
  <c r="AU14" i="3"/>
  <c r="BA14" i="3"/>
  <c r="BF14" i="3"/>
  <c r="BM14" i="3"/>
  <c r="AO15" i="3"/>
  <c r="AW15" i="3"/>
  <c r="BE15" i="3"/>
  <c r="BM15" i="3"/>
  <c r="G9" i="3"/>
  <c r="O9" i="3"/>
  <c r="E10" i="3"/>
  <c r="I10" i="3"/>
  <c r="M10" i="3"/>
  <c r="BM10" i="3"/>
  <c r="BQ10" i="3"/>
  <c r="H11" i="3"/>
  <c r="BH11" i="3"/>
  <c r="BL11" i="3"/>
  <c r="BP11" i="3"/>
  <c r="BC12" i="3"/>
  <c r="BG12" i="3"/>
  <c r="BK12" i="3"/>
  <c r="BO12" i="3"/>
  <c r="AY13" i="3"/>
  <c r="BD13" i="3"/>
  <c r="BI13" i="3"/>
  <c r="BO13" i="3"/>
  <c r="AQ14" i="3"/>
  <c r="AW14" i="3"/>
  <c r="BB14" i="3"/>
  <c r="BG14" i="3"/>
  <c r="BN14" i="3"/>
  <c r="AP15" i="3"/>
  <c r="AX15" i="3"/>
  <c r="BF15" i="3"/>
  <c r="BN15" i="3"/>
  <c r="BQ44" i="3"/>
  <c r="BM44" i="3"/>
  <c r="BI44" i="3"/>
  <c r="BE44" i="3"/>
  <c r="BA44" i="3"/>
  <c r="AW44" i="3"/>
  <c r="AS44" i="3"/>
  <c r="AO44" i="3"/>
  <c r="AK44" i="3"/>
  <c r="AG44" i="3"/>
  <c r="AC44" i="3"/>
  <c r="Y44" i="3"/>
  <c r="U44" i="3"/>
  <c r="Q44" i="3"/>
  <c r="M44" i="3"/>
  <c r="I44" i="3"/>
  <c r="BQ43" i="3"/>
  <c r="BM43" i="3"/>
  <c r="BI43" i="3"/>
  <c r="BE43" i="3"/>
  <c r="BA43" i="3"/>
  <c r="AW43" i="3"/>
  <c r="AS43" i="3"/>
  <c r="AO43" i="3"/>
  <c r="AK43" i="3"/>
  <c r="AG43" i="3"/>
  <c r="AC43" i="3"/>
  <c r="Y43" i="3"/>
  <c r="U43" i="3"/>
  <c r="Q43" i="3"/>
  <c r="M43" i="3"/>
  <c r="I43" i="3"/>
  <c r="BQ42" i="3"/>
  <c r="BM42" i="3"/>
  <c r="BI42" i="3"/>
  <c r="BE42" i="3"/>
  <c r="BA42" i="3"/>
  <c r="AW42" i="3"/>
  <c r="AS42" i="3"/>
  <c r="AO42" i="3"/>
  <c r="AK42" i="3"/>
  <c r="AG42" i="3"/>
  <c r="AC42" i="3"/>
  <c r="Y42" i="3"/>
  <c r="U42" i="3"/>
  <c r="Q42" i="3"/>
  <c r="M42" i="3"/>
  <c r="I42" i="3"/>
  <c r="BQ41" i="3"/>
  <c r="BM41" i="3"/>
  <c r="BI41" i="3"/>
  <c r="BE41" i="3"/>
  <c r="BA41" i="3"/>
  <c r="AW41" i="3"/>
  <c r="AS41" i="3"/>
  <c r="AO41" i="3"/>
  <c r="AK41" i="3"/>
  <c r="AG41" i="3"/>
  <c r="AC41" i="3"/>
  <c r="Y41" i="3"/>
  <c r="U41" i="3"/>
  <c r="Q41" i="3"/>
  <c r="M41" i="3"/>
  <c r="I41" i="3"/>
  <c r="BQ40" i="3"/>
  <c r="BM40" i="3"/>
  <c r="BI40" i="3"/>
  <c r="BE40" i="3"/>
  <c r="BA40" i="3"/>
  <c r="AW40" i="3"/>
  <c r="AS40" i="3"/>
  <c r="AO40" i="3"/>
  <c r="AK40" i="3"/>
  <c r="AG40" i="3"/>
  <c r="AC40" i="3"/>
  <c r="Y40" i="3"/>
  <c r="U40" i="3"/>
  <c r="Q40" i="3"/>
  <c r="M40" i="3"/>
  <c r="I40" i="3"/>
  <c r="BQ39" i="3"/>
  <c r="BM39" i="3"/>
  <c r="BI39" i="3"/>
  <c r="BE39" i="3"/>
  <c r="BA39" i="3"/>
  <c r="BP44" i="3"/>
  <c r="BL44" i="3"/>
  <c r="BH44" i="3"/>
  <c r="BD44" i="3"/>
  <c r="AZ44" i="3"/>
  <c r="AV44" i="3"/>
  <c r="AR44" i="3"/>
  <c r="AN44" i="3"/>
  <c r="AJ44" i="3"/>
  <c r="AF44" i="3"/>
  <c r="AB44" i="3"/>
  <c r="X44" i="3"/>
  <c r="T44" i="3"/>
  <c r="P44" i="3"/>
  <c r="L44" i="3"/>
  <c r="H44" i="3"/>
  <c r="BP43" i="3"/>
  <c r="BL43" i="3"/>
  <c r="BH43" i="3"/>
  <c r="BD43" i="3"/>
  <c r="AZ43" i="3"/>
  <c r="AV43" i="3"/>
  <c r="AR43" i="3"/>
  <c r="AN43" i="3"/>
  <c r="AJ43" i="3"/>
  <c r="AF43" i="3"/>
  <c r="AB43" i="3"/>
  <c r="X43" i="3"/>
  <c r="T43" i="3"/>
  <c r="P43" i="3"/>
  <c r="L43" i="3"/>
  <c r="H43" i="3"/>
  <c r="BP42" i="3"/>
  <c r="BL42" i="3"/>
  <c r="BH42" i="3"/>
  <c r="BD42" i="3"/>
  <c r="AZ42" i="3"/>
  <c r="AV42" i="3"/>
  <c r="AR42" i="3"/>
  <c r="AN42" i="3"/>
  <c r="AJ42" i="3"/>
  <c r="AF42" i="3"/>
  <c r="AB42" i="3"/>
  <c r="X42" i="3"/>
  <c r="T42" i="3"/>
  <c r="P42" i="3"/>
  <c r="L42" i="3"/>
  <c r="H42" i="3"/>
  <c r="BP41" i="3"/>
  <c r="BL41" i="3"/>
  <c r="BH41" i="3"/>
  <c r="BD41" i="3"/>
  <c r="AZ41" i="3"/>
  <c r="AV41" i="3"/>
  <c r="AR41" i="3"/>
  <c r="AN41" i="3"/>
  <c r="AJ41" i="3"/>
  <c r="AF41" i="3"/>
  <c r="AB41" i="3"/>
  <c r="X41" i="3"/>
  <c r="T41" i="3"/>
  <c r="P41" i="3"/>
  <c r="L41" i="3"/>
  <c r="H41" i="3"/>
  <c r="BP40" i="3"/>
  <c r="BL40" i="3"/>
  <c r="BH40" i="3"/>
  <c r="BD40" i="3"/>
  <c r="AZ40" i="3"/>
  <c r="AV40" i="3"/>
  <c r="AR40" i="3"/>
  <c r="AN40" i="3"/>
  <c r="AJ40" i="3"/>
  <c r="AF40" i="3"/>
  <c r="AB40" i="3"/>
  <c r="X40" i="3"/>
  <c r="BO44" i="3"/>
  <c r="BK44" i="3"/>
  <c r="BG44" i="3"/>
  <c r="BC44" i="3"/>
  <c r="AY44" i="3"/>
  <c r="AU44" i="3"/>
  <c r="AQ44" i="3"/>
  <c r="AM44" i="3"/>
  <c r="AI44" i="3"/>
  <c r="AE44" i="3"/>
  <c r="AA44" i="3"/>
  <c r="W44" i="3"/>
  <c r="S44" i="3"/>
  <c r="O44" i="3"/>
  <c r="K44" i="3"/>
  <c r="G44" i="3"/>
  <c r="BO43" i="3"/>
  <c r="BK43" i="3"/>
  <c r="BG43" i="3"/>
  <c r="BC43" i="3"/>
  <c r="AY43" i="3"/>
  <c r="AU43" i="3"/>
  <c r="AQ43" i="3"/>
  <c r="AM43" i="3"/>
  <c r="AI43" i="3"/>
  <c r="AE43" i="3"/>
  <c r="AA43" i="3"/>
  <c r="W43" i="3"/>
  <c r="S43" i="3"/>
  <c r="O43" i="3"/>
  <c r="K43" i="3"/>
  <c r="G43" i="3"/>
  <c r="BO42" i="3"/>
  <c r="BK42" i="3"/>
  <c r="BG42" i="3"/>
  <c r="BC42" i="3"/>
  <c r="AY42" i="3"/>
  <c r="AU42" i="3"/>
  <c r="AQ42" i="3"/>
  <c r="AM42" i="3"/>
  <c r="AI42" i="3"/>
  <c r="AE42" i="3"/>
  <c r="AA42" i="3"/>
  <c r="W42" i="3"/>
  <c r="S42" i="3"/>
  <c r="O42" i="3"/>
  <c r="K42" i="3"/>
  <c r="G42" i="3"/>
  <c r="BO41" i="3"/>
  <c r="BK41" i="3"/>
  <c r="BG41" i="3"/>
  <c r="BC41" i="3"/>
  <c r="AY41" i="3"/>
  <c r="AU41" i="3"/>
  <c r="AQ41" i="3"/>
  <c r="AM41" i="3"/>
  <c r="AI41" i="3"/>
  <c r="AE41" i="3"/>
  <c r="AA41" i="3"/>
  <c r="W41" i="3"/>
  <c r="S41" i="3"/>
  <c r="O41" i="3"/>
  <c r="K41" i="3"/>
  <c r="G41" i="3"/>
  <c r="BO40" i="3"/>
  <c r="BK40" i="3"/>
  <c r="BG40" i="3"/>
  <c r="BC40" i="3"/>
  <c r="AY40" i="3"/>
  <c r="AU40" i="3"/>
  <c r="AQ40" i="3"/>
  <c r="AM40" i="3"/>
  <c r="AI40" i="3"/>
  <c r="AE40" i="3"/>
  <c r="BN44" i="3"/>
  <c r="AX44" i="3"/>
  <c r="AH44" i="3"/>
  <c r="R44" i="3"/>
  <c r="BN43" i="3"/>
  <c r="AX43" i="3"/>
  <c r="AH43" i="3"/>
  <c r="R43" i="3"/>
  <c r="BN42" i="3"/>
  <c r="AX42" i="3"/>
  <c r="AH42" i="3"/>
  <c r="R42" i="3"/>
  <c r="BN41" i="3"/>
  <c r="AX41" i="3"/>
  <c r="AH41" i="3"/>
  <c r="R41" i="3"/>
  <c r="BN40" i="3"/>
  <c r="AX40" i="3"/>
  <c r="AH40" i="3"/>
  <c r="W40" i="3"/>
  <c r="R40" i="3"/>
  <c r="L40" i="3"/>
  <c r="G40" i="3"/>
  <c r="BN39" i="3"/>
  <c r="BH39" i="3"/>
  <c r="BC39" i="3"/>
  <c r="AX39" i="3"/>
  <c r="AT39" i="3"/>
  <c r="AP39" i="3"/>
  <c r="AL39" i="3"/>
  <c r="AH39" i="3"/>
  <c r="AD39" i="3"/>
  <c r="Z39" i="3"/>
  <c r="V39" i="3"/>
  <c r="R39" i="3"/>
  <c r="N39" i="3"/>
  <c r="J39" i="3"/>
  <c r="BN38" i="3"/>
  <c r="BJ38" i="3"/>
  <c r="BF38" i="3"/>
  <c r="BB38" i="3"/>
  <c r="AX38" i="3"/>
  <c r="AT38" i="3"/>
  <c r="AP38" i="3"/>
  <c r="AL38" i="3"/>
  <c r="AH38" i="3"/>
  <c r="AD38" i="3"/>
  <c r="Z38" i="3"/>
  <c r="V38" i="3"/>
  <c r="R38" i="3"/>
  <c r="N38" i="3"/>
  <c r="BN37" i="3"/>
  <c r="BJ37" i="3"/>
  <c r="BF37" i="3"/>
  <c r="BB37" i="3"/>
  <c r="AX37" i="3"/>
  <c r="AT37" i="3"/>
  <c r="AP37" i="3"/>
  <c r="AL37" i="3"/>
  <c r="AH37" i="3"/>
  <c r="AD37" i="3"/>
  <c r="Z37" i="3"/>
  <c r="V37" i="3"/>
  <c r="R37" i="3"/>
  <c r="BN36" i="3"/>
  <c r="BJ36" i="3"/>
  <c r="BF36" i="3"/>
  <c r="BB36" i="3"/>
  <c r="AX36" i="3"/>
  <c r="AT36" i="3"/>
  <c r="AP36" i="3"/>
  <c r="AL36" i="3"/>
  <c r="AH36" i="3"/>
  <c r="AD36" i="3"/>
  <c r="Z36" i="3"/>
  <c r="BN35" i="3"/>
  <c r="BJ35" i="3"/>
  <c r="BF35" i="3"/>
  <c r="BB35" i="3"/>
  <c r="AX35" i="3"/>
  <c r="AT35" i="3"/>
  <c r="AP35" i="3"/>
  <c r="AL35" i="3"/>
  <c r="BJ44" i="3"/>
  <c r="AT44" i="3"/>
  <c r="AD44" i="3"/>
  <c r="N44" i="3"/>
  <c r="BJ43" i="3"/>
  <c r="AT43" i="3"/>
  <c r="AD43" i="3"/>
  <c r="N43" i="3"/>
  <c r="BJ42" i="3"/>
  <c r="AT42" i="3"/>
  <c r="AD42" i="3"/>
  <c r="N42" i="3"/>
  <c r="BJ41" i="3"/>
  <c r="AT41" i="3"/>
  <c r="AD41" i="3"/>
  <c r="N41" i="3"/>
  <c r="BJ40" i="3"/>
  <c r="AT40" i="3"/>
  <c r="AD40" i="3"/>
  <c r="V40" i="3"/>
  <c r="P40" i="3"/>
  <c r="K40" i="3"/>
  <c r="F40" i="3"/>
  <c r="BL39" i="3"/>
  <c r="BG39" i="3"/>
  <c r="BB39" i="3"/>
  <c r="AW39" i="3"/>
  <c r="AS39" i="3"/>
  <c r="AO39" i="3"/>
  <c r="AK39" i="3"/>
  <c r="AG39" i="3"/>
  <c r="AC39" i="3"/>
  <c r="Y39" i="3"/>
  <c r="U39" i="3"/>
  <c r="Q39" i="3"/>
  <c r="M39" i="3"/>
  <c r="I39" i="3"/>
  <c r="BQ38" i="3"/>
  <c r="BM38" i="3"/>
  <c r="BI38" i="3"/>
  <c r="BE38" i="3"/>
  <c r="BA38" i="3"/>
  <c r="AW38" i="3"/>
  <c r="AS38" i="3"/>
  <c r="AO38" i="3"/>
  <c r="AK38" i="3"/>
  <c r="AG38" i="3"/>
  <c r="AC38" i="3"/>
  <c r="Y38" i="3"/>
  <c r="U38" i="3"/>
  <c r="Q38" i="3"/>
  <c r="M38" i="3"/>
  <c r="BQ37" i="3"/>
  <c r="BM37" i="3"/>
  <c r="BI37" i="3"/>
  <c r="BE37" i="3"/>
  <c r="BA37" i="3"/>
  <c r="AW37" i="3"/>
  <c r="AS37" i="3"/>
  <c r="AO37" i="3"/>
  <c r="AK37" i="3"/>
  <c r="AG37" i="3"/>
  <c r="AC37" i="3"/>
  <c r="Y37" i="3"/>
  <c r="U37" i="3"/>
  <c r="BQ36" i="3"/>
  <c r="BM36" i="3"/>
  <c r="BI36" i="3"/>
  <c r="BE36" i="3"/>
  <c r="BA36" i="3"/>
  <c r="AW36" i="3"/>
  <c r="AS36" i="3"/>
  <c r="AO36" i="3"/>
  <c r="AK36" i="3"/>
  <c r="AG36" i="3"/>
  <c r="AC36" i="3"/>
  <c r="Y36" i="3"/>
  <c r="BF44" i="3"/>
  <c r="AP44" i="3"/>
  <c r="Z44" i="3"/>
  <c r="J44" i="3"/>
  <c r="BF43" i="3"/>
  <c r="AP43" i="3"/>
  <c r="Z43" i="3"/>
  <c r="J43" i="3"/>
  <c r="BF42" i="3"/>
  <c r="AP42" i="3"/>
  <c r="Z42" i="3"/>
  <c r="J42" i="3"/>
  <c r="BF41" i="3"/>
  <c r="AP41" i="3"/>
  <c r="Z41" i="3"/>
  <c r="J41" i="3"/>
  <c r="BF40" i="3"/>
  <c r="AP40" i="3"/>
  <c r="AA40" i="3"/>
  <c r="T40" i="3"/>
  <c r="O40" i="3"/>
  <c r="J40" i="3"/>
  <c r="BP39" i="3"/>
  <c r="BK39" i="3"/>
  <c r="BF39" i="3"/>
  <c r="AZ39" i="3"/>
  <c r="AV39" i="3"/>
  <c r="AR39" i="3"/>
  <c r="AN39" i="3"/>
  <c r="AJ39" i="3"/>
  <c r="AF39" i="3"/>
  <c r="AB39" i="3"/>
  <c r="X39" i="3"/>
  <c r="T39" i="3"/>
  <c r="P39" i="3"/>
  <c r="L39" i="3"/>
  <c r="H39" i="3"/>
  <c r="BP38" i="3"/>
  <c r="BL38" i="3"/>
  <c r="BH38" i="3"/>
  <c r="BD38" i="3"/>
  <c r="AZ38" i="3"/>
  <c r="AV38" i="3"/>
  <c r="AR38" i="3"/>
  <c r="AN38" i="3"/>
  <c r="AJ38" i="3"/>
  <c r="AF38" i="3"/>
  <c r="AB38" i="3"/>
  <c r="X38" i="3"/>
  <c r="T38" i="3"/>
  <c r="P38" i="3"/>
  <c r="BP37" i="3"/>
  <c r="BL37" i="3"/>
  <c r="BH37" i="3"/>
  <c r="BD37" i="3"/>
  <c r="AZ37" i="3"/>
  <c r="AV37" i="3"/>
  <c r="AR37" i="3"/>
  <c r="AN37" i="3"/>
  <c r="AJ37" i="3"/>
  <c r="AF37" i="3"/>
  <c r="AB37" i="3"/>
  <c r="X37" i="3"/>
  <c r="T37" i="3"/>
  <c r="BP36" i="3"/>
  <c r="BL36" i="3"/>
  <c r="BH36" i="3"/>
  <c r="BD36" i="3"/>
  <c r="AZ36" i="3"/>
  <c r="AV36" i="3"/>
  <c r="AR36" i="3"/>
  <c r="AN36" i="3"/>
  <c r="AJ36" i="3"/>
  <c r="AF36" i="3"/>
  <c r="AB36" i="3"/>
  <c r="X36" i="3"/>
  <c r="BB44" i="3"/>
  <c r="BB43" i="3"/>
  <c r="BB42" i="3"/>
  <c r="BB41" i="3"/>
  <c r="BB40" i="3"/>
  <c r="N40" i="3"/>
  <c r="BD39" i="3"/>
  <c r="AM39" i="3"/>
  <c r="W39" i="3"/>
  <c r="BC38" i="3"/>
  <c r="AM38" i="3"/>
  <c r="W38" i="3"/>
  <c r="BC37" i="3"/>
  <c r="AM37" i="3"/>
  <c r="W37" i="3"/>
  <c r="BC36" i="3"/>
  <c r="AM36" i="3"/>
  <c r="W36" i="3"/>
  <c r="BM35" i="3"/>
  <c r="BH35" i="3"/>
  <c r="BC35" i="3"/>
  <c r="AW35" i="3"/>
  <c r="AR35" i="3"/>
  <c r="AM35" i="3"/>
  <c r="AH35" i="3"/>
  <c r="AD35" i="3"/>
  <c r="BN34" i="3"/>
  <c r="BJ34" i="3"/>
  <c r="BF34" i="3"/>
  <c r="BB34" i="3"/>
  <c r="AX34" i="3"/>
  <c r="AT34" i="3"/>
  <c r="AP34" i="3"/>
  <c r="AL34" i="3"/>
  <c r="AH34" i="3"/>
  <c r="BN33" i="3"/>
  <c r="BJ33" i="3"/>
  <c r="BF33" i="3"/>
  <c r="BB33" i="3"/>
  <c r="AX33" i="3"/>
  <c r="AT33" i="3"/>
  <c r="AP33" i="3"/>
  <c r="AL33" i="3"/>
  <c r="BN32" i="3"/>
  <c r="BJ32" i="3"/>
  <c r="BF32" i="3"/>
  <c r="BB32" i="3"/>
  <c r="AX32" i="3"/>
  <c r="AT32" i="3"/>
  <c r="BN31" i="3"/>
  <c r="BJ31" i="3"/>
  <c r="BF31" i="3"/>
  <c r="BB31" i="3"/>
  <c r="AX31" i="3"/>
  <c r="BN30" i="3"/>
  <c r="BJ30" i="3"/>
  <c r="BF30" i="3"/>
  <c r="BB30" i="3"/>
  <c r="BN29" i="3"/>
  <c r="BJ29" i="3"/>
  <c r="BF29" i="3"/>
  <c r="J29" i="3"/>
  <c r="F29" i="3"/>
  <c r="BN28" i="3"/>
  <c r="N28" i="3"/>
  <c r="J28" i="3"/>
  <c r="F28" i="3"/>
  <c r="R27" i="3"/>
  <c r="N27" i="3"/>
  <c r="J27" i="3"/>
  <c r="F27" i="3"/>
  <c r="E41" i="3"/>
  <c r="E29" i="3"/>
  <c r="BP26" i="3"/>
  <c r="BL26" i="3"/>
  <c r="AL44" i="3"/>
  <c r="AL43" i="3"/>
  <c r="AL42" i="3"/>
  <c r="AL41" i="3"/>
  <c r="AL40" i="3"/>
  <c r="H40" i="3"/>
  <c r="AY39" i="3"/>
  <c r="AI39" i="3"/>
  <c r="S39" i="3"/>
  <c r="BO38" i="3"/>
  <c r="AY38" i="3"/>
  <c r="AI38" i="3"/>
  <c r="S38" i="3"/>
  <c r="BO37" i="3"/>
  <c r="AY37" i="3"/>
  <c r="AI37" i="3"/>
  <c r="S37" i="3"/>
  <c r="BO36" i="3"/>
  <c r="AY36" i="3"/>
  <c r="AI36" i="3"/>
  <c r="BQ35" i="3"/>
  <c r="BL35" i="3"/>
  <c r="BG35" i="3"/>
  <c r="BA35" i="3"/>
  <c r="AV35" i="3"/>
  <c r="AQ35" i="3"/>
  <c r="AK35" i="3"/>
  <c r="AG35" i="3"/>
  <c r="AC35" i="3"/>
  <c r="BQ34" i="3"/>
  <c r="BM34" i="3"/>
  <c r="BI34" i="3"/>
  <c r="BE34" i="3"/>
  <c r="BA34" i="3"/>
  <c r="AW34" i="3"/>
  <c r="AS34" i="3"/>
  <c r="AO34" i="3"/>
  <c r="AK34" i="3"/>
  <c r="AG34" i="3"/>
  <c r="BQ33" i="3"/>
  <c r="BM33" i="3"/>
  <c r="BI33" i="3"/>
  <c r="BE33" i="3"/>
  <c r="BA33" i="3"/>
  <c r="AW33" i="3"/>
  <c r="AS33" i="3"/>
  <c r="AO33" i="3"/>
  <c r="BQ32" i="3"/>
  <c r="BM32" i="3"/>
  <c r="BI32" i="3"/>
  <c r="BE32" i="3"/>
  <c r="BA32" i="3"/>
  <c r="AW32" i="3"/>
  <c r="AS32" i="3"/>
  <c r="BQ31" i="3"/>
  <c r="BM31" i="3"/>
  <c r="BI31" i="3"/>
  <c r="BE31" i="3"/>
  <c r="BA31" i="3"/>
  <c r="AW31" i="3"/>
  <c r="BQ30" i="3"/>
  <c r="BM30" i="3"/>
  <c r="BI30" i="3"/>
  <c r="V44" i="3"/>
  <c r="V43" i="3"/>
  <c r="V42" i="3"/>
  <c r="V41" i="3"/>
  <c r="Z40" i="3"/>
  <c r="BO39" i="3"/>
  <c r="AU39" i="3"/>
  <c r="AE39" i="3"/>
  <c r="O39" i="3"/>
  <c r="BK38" i="3"/>
  <c r="AU38" i="3"/>
  <c r="AE38" i="3"/>
  <c r="O38" i="3"/>
  <c r="BK37" i="3"/>
  <c r="AU37" i="3"/>
  <c r="AE37" i="3"/>
  <c r="BK36" i="3"/>
  <c r="AU36" i="3"/>
  <c r="AE36" i="3"/>
  <c r="BP35" i="3"/>
  <c r="BK35" i="3"/>
  <c r="BE35" i="3"/>
  <c r="AZ35" i="3"/>
  <c r="AU35" i="3"/>
  <c r="AO35" i="3"/>
  <c r="AJ35" i="3"/>
  <c r="AF35" i="3"/>
  <c r="AB35" i="3"/>
  <c r="BP34" i="3"/>
  <c r="BL34" i="3"/>
  <c r="BH34" i="3"/>
  <c r="BD34" i="3"/>
  <c r="AZ34" i="3"/>
  <c r="AV34" i="3"/>
  <c r="AR34" i="3"/>
  <c r="AN34" i="3"/>
  <c r="AJ34" i="3"/>
  <c r="BP33" i="3"/>
  <c r="BL33" i="3"/>
  <c r="BH33" i="3"/>
  <c r="BD33" i="3"/>
  <c r="AZ33" i="3"/>
  <c r="AV33" i="3"/>
  <c r="AR33" i="3"/>
  <c r="AN33" i="3"/>
  <c r="BP32" i="3"/>
  <c r="BL32" i="3"/>
  <c r="BH32" i="3"/>
  <c r="BD32" i="3"/>
  <c r="AZ32" i="3"/>
  <c r="AV32" i="3"/>
  <c r="AR32" i="3"/>
  <c r="BP31" i="3"/>
  <c r="BL31" i="3"/>
  <c r="BH31" i="3"/>
  <c r="BD31" i="3"/>
  <c r="AZ31" i="3"/>
  <c r="AV31" i="3"/>
  <c r="BP30" i="3"/>
  <c r="BL30" i="3"/>
  <c r="BH30" i="3"/>
  <c r="BD30" i="3"/>
  <c r="BP29" i="3"/>
  <c r="BL29" i="3"/>
  <c r="BH29" i="3"/>
  <c r="H29" i="3"/>
  <c r="BP28" i="3"/>
  <c r="BL28" i="3"/>
  <c r="L28" i="3"/>
  <c r="H28" i="3"/>
  <c r="BP27" i="3"/>
  <c r="F44" i="3"/>
  <c r="F43" i="3"/>
  <c r="F42" i="3"/>
  <c r="F41" i="3"/>
  <c r="S40" i="3"/>
  <c r="BJ39" i="3"/>
  <c r="AQ39" i="3"/>
  <c r="AA39" i="3"/>
  <c r="K39" i="3"/>
  <c r="AY35" i="3"/>
  <c r="AE35" i="3"/>
  <c r="BK34" i="3"/>
  <c r="AU34" i="3"/>
  <c r="BK33" i="3"/>
  <c r="AU33" i="3"/>
  <c r="BK32" i="3"/>
  <c r="AU32" i="3"/>
  <c r="BK31" i="3"/>
  <c r="BK30" i="3"/>
  <c r="BA30" i="3"/>
  <c r="BQ29" i="3"/>
  <c r="BI29" i="3"/>
  <c r="BQ28" i="3"/>
  <c r="M28" i="3"/>
  <c r="BQ27" i="3"/>
  <c r="T27" i="3"/>
  <c r="O27" i="3"/>
  <c r="I27" i="3"/>
  <c r="E43" i="3"/>
  <c r="E27" i="3"/>
  <c r="BM26" i="3"/>
  <c r="BH26" i="3"/>
  <c r="BD26" i="3"/>
  <c r="AZ26" i="3"/>
  <c r="AV26" i="3"/>
  <c r="AR26" i="3"/>
  <c r="AN26" i="3"/>
  <c r="AJ26" i="3"/>
  <c r="AF26" i="3"/>
  <c r="AB26" i="3"/>
  <c r="X26" i="3"/>
  <c r="T26" i="3"/>
  <c r="P26" i="3"/>
  <c r="L26" i="3"/>
  <c r="H26" i="3"/>
  <c r="BP25" i="3"/>
  <c r="BL25" i="3"/>
  <c r="BH25" i="3"/>
  <c r="BD25" i="3"/>
  <c r="AZ25" i="3"/>
  <c r="AV25" i="3"/>
  <c r="AR25" i="3"/>
  <c r="AN25" i="3"/>
  <c r="AJ25" i="3"/>
  <c r="AF25" i="3"/>
  <c r="AB25" i="3"/>
  <c r="X25" i="3"/>
  <c r="T25" i="3"/>
  <c r="P25" i="3"/>
  <c r="L25" i="3"/>
  <c r="H25" i="3"/>
  <c r="BP24" i="3"/>
  <c r="BL24" i="3"/>
  <c r="BG38" i="3"/>
  <c r="BG37" i="3"/>
  <c r="BG36" i="3"/>
  <c r="BO35" i="3"/>
  <c r="AS35" i="3"/>
  <c r="BG34" i="3"/>
  <c r="AQ34" i="3"/>
  <c r="BG33" i="3"/>
  <c r="AQ33" i="3"/>
  <c r="BG32" i="3"/>
  <c r="AQ32" i="3"/>
  <c r="BG31" i="3"/>
  <c r="BG30" i="3"/>
  <c r="BO29" i="3"/>
  <c r="BG29" i="3"/>
  <c r="BO28" i="3"/>
  <c r="K28" i="3"/>
  <c r="S27" i="3"/>
  <c r="M27" i="3"/>
  <c r="H27" i="3"/>
  <c r="E42" i="3"/>
  <c r="BQ26" i="3"/>
  <c r="BK26" i="3"/>
  <c r="BG26" i="3"/>
  <c r="BC26" i="3"/>
  <c r="AY26" i="3"/>
  <c r="AU26" i="3"/>
  <c r="AQ26" i="3"/>
  <c r="AM26" i="3"/>
  <c r="AI26" i="3"/>
  <c r="AE26" i="3"/>
  <c r="AA26" i="3"/>
  <c r="W26" i="3"/>
  <c r="S26" i="3"/>
  <c r="O26" i="3"/>
  <c r="K26" i="3"/>
  <c r="G26" i="3"/>
  <c r="BO25" i="3"/>
  <c r="BK25" i="3"/>
  <c r="BG25" i="3"/>
  <c r="BC25" i="3"/>
  <c r="AY25" i="3"/>
  <c r="AU25" i="3"/>
  <c r="AQ25" i="3"/>
  <c r="AM25" i="3"/>
  <c r="AI25" i="3"/>
  <c r="AE25" i="3"/>
  <c r="AA25" i="3"/>
  <c r="W25" i="3"/>
  <c r="S25" i="3"/>
  <c r="O25" i="3"/>
  <c r="K25" i="3"/>
  <c r="AQ38" i="3"/>
  <c r="AQ37" i="3"/>
  <c r="AQ36" i="3"/>
  <c r="BI35" i="3"/>
  <c r="AN35" i="3"/>
  <c r="BC34" i="3"/>
  <c r="AM34" i="3"/>
  <c r="BC33" i="3"/>
  <c r="AM33" i="3"/>
  <c r="BC32" i="3"/>
  <c r="BC31" i="3"/>
  <c r="BE30" i="3"/>
  <c r="BM29" i="3"/>
  <c r="I29" i="3"/>
  <c r="BM28" i="3"/>
  <c r="I28" i="3"/>
  <c r="Q27" i="3"/>
  <c r="L27" i="3"/>
  <c r="G27" i="3"/>
  <c r="E40" i="3"/>
  <c r="E30" i="3"/>
  <c r="BO26" i="3"/>
  <c r="BJ26" i="3"/>
  <c r="BF26" i="3"/>
  <c r="BB26" i="3"/>
  <c r="AX26" i="3"/>
  <c r="AT26" i="3"/>
  <c r="AP26" i="3"/>
  <c r="AL26" i="3"/>
  <c r="AH26" i="3"/>
  <c r="AD26" i="3"/>
  <c r="Z26" i="3"/>
  <c r="V26" i="3"/>
  <c r="R26" i="3"/>
  <c r="N26" i="3"/>
  <c r="J26" i="3"/>
  <c r="F26" i="3"/>
  <c r="BN25" i="3"/>
  <c r="AA38" i="3"/>
  <c r="AA37" i="3"/>
  <c r="AA36" i="3"/>
  <c r="BD35" i="3"/>
  <c r="AI35" i="3"/>
  <c r="BO34" i="3"/>
  <c r="AY34" i="3"/>
  <c r="AI34" i="3"/>
  <c r="BO33" i="3"/>
  <c r="AY33" i="3"/>
  <c r="BO32" i="3"/>
  <c r="AY32" i="3"/>
  <c r="BO31" i="3"/>
  <c r="AY31" i="3"/>
  <c r="BO30" i="3"/>
  <c r="BC30" i="3"/>
  <c r="BK29" i="3"/>
  <c r="G29" i="3"/>
  <c r="BK28" i="3"/>
  <c r="O28" i="3"/>
  <c r="G28" i="3"/>
  <c r="P27" i="3"/>
  <c r="K27" i="3"/>
  <c r="E44" i="3"/>
  <c r="E28" i="3"/>
  <c r="BN26" i="3"/>
  <c r="BI26" i="3"/>
  <c r="BE26" i="3"/>
  <c r="BA26" i="3"/>
  <c r="AW26" i="3"/>
  <c r="AS26" i="3"/>
  <c r="AO26" i="3"/>
  <c r="AK26" i="3"/>
  <c r="AG26" i="3"/>
  <c r="AC26" i="3"/>
  <c r="Y26" i="3"/>
  <c r="U26" i="3"/>
  <c r="Q26" i="3"/>
  <c r="M26" i="3"/>
  <c r="I26" i="3"/>
  <c r="BQ25" i="3"/>
  <c r="BM25" i="3"/>
  <c r="BI25" i="3"/>
  <c r="BE25" i="3"/>
  <c r="BA25" i="3"/>
  <c r="AW25" i="3"/>
  <c r="AS25" i="3"/>
  <c r="AO25" i="3"/>
  <c r="AK25" i="3"/>
  <c r="AG25" i="3"/>
  <c r="BJ25" i="3"/>
  <c r="AT25" i="3"/>
  <c r="AD25" i="3"/>
  <c r="V25" i="3"/>
  <c r="N25" i="3"/>
  <c r="G25" i="3"/>
  <c r="BN24" i="3"/>
  <c r="BI24" i="3"/>
  <c r="BE24" i="3"/>
  <c r="BA24" i="3"/>
  <c r="AW24" i="3"/>
  <c r="AS24" i="3"/>
  <c r="AO24" i="3"/>
  <c r="AK24" i="3"/>
  <c r="AG24" i="3"/>
  <c r="AC24" i="3"/>
  <c r="Y24" i="3"/>
  <c r="U24" i="3"/>
  <c r="Q24" i="3"/>
  <c r="M24" i="3"/>
  <c r="I24" i="3"/>
  <c r="BQ23" i="3"/>
  <c r="BM23" i="3"/>
  <c r="BI23" i="3"/>
  <c r="BE23" i="3"/>
  <c r="BA23" i="3"/>
  <c r="AW23" i="3"/>
  <c r="AS23" i="3"/>
  <c r="AO23" i="3"/>
  <c r="AK23" i="3"/>
  <c r="AG23" i="3"/>
  <c r="AC23" i="3"/>
  <c r="Y23" i="3"/>
  <c r="U23" i="3"/>
  <c r="Q23" i="3"/>
  <c r="M23" i="3"/>
  <c r="I23" i="3"/>
  <c r="BQ22" i="3"/>
  <c r="BM22" i="3"/>
  <c r="BI22" i="3"/>
  <c r="BE22" i="3"/>
  <c r="BA22" i="3"/>
  <c r="AW22" i="3"/>
  <c r="AS22" i="3"/>
  <c r="AO22" i="3"/>
  <c r="AK22" i="3"/>
  <c r="AG22" i="3"/>
  <c r="AC22" i="3"/>
  <c r="Y22" i="3"/>
  <c r="U22" i="3"/>
  <c r="Q22" i="3"/>
  <c r="M22" i="3"/>
  <c r="I22" i="3"/>
  <c r="BQ21" i="3"/>
  <c r="BM21" i="3"/>
  <c r="BI21" i="3"/>
  <c r="BE21" i="3"/>
  <c r="BA21" i="3"/>
  <c r="AW21" i="3"/>
  <c r="AS21" i="3"/>
  <c r="AO21" i="3"/>
  <c r="AK21" i="3"/>
  <c r="AG21" i="3"/>
  <c r="AC21" i="3"/>
  <c r="Y21" i="3"/>
  <c r="U21" i="3"/>
  <c r="Q21" i="3"/>
  <c r="M21" i="3"/>
  <c r="I21" i="3"/>
  <c r="BQ20" i="3"/>
  <c r="BM20" i="3"/>
  <c r="BI20" i="3"/>
  <c r="BE20" i="3"/>
  <c r="BA20" i="3"/>
  <c r="AW20" i="3"/>
  <c r="AS20" i="3"/>
  <c r="AO20" i="3"/>
  <c r="AK20" i="3"/>
  <c r="AG20" i="3"/>
  <c r="AC20" i="3"/>
  <c r="Y20" i="3"/>
  <c r="U20" i="3"/>
  <c r="Q20" i="3"/>
  <c r="M20" i="3"/>
  <c r="BQ19" i="3"/>
  <c r="BM19" i="3"/>
  <c r="BI19" i="3"/>
  <c r="BE19" i="3"/>
  <c r="BA19" i="3"/>
  <c r="AW19" i="3"/>
  <c r="AS19" i="3"/>
  <c r="AO19" i="3"/>
  <c r="AK19" i="3"/>
  <c r="AG19" i="3"/>
  <c r="AC19" i="3"/>
  <c r="Y19" i="3"/>
  <c r="U19" i="3"/>
  <c r="BQ18" i="3"/>
  <c r="BM18" i="3"/>
  <c r="BI18" i="3"/>
  <c r="BE18" i="3"/>
  <c r="BA18" i="3"/>
  <c r="AW18" i="3"/>
  <c r="AS18" i="3"/>
  <c r="AO18" i="3"/>
  <c r="AK18" i="3"/>
  <c r="AG18" i="3"/>
  <c r="AC18" i="3"/>
  <c r="Y18" i="3"/>
  <c r="BQ17" i="3"/>
  <c r="BM17" i="3"/>
  <c r="BI17" i="3"/>
  <c r="BE17" i="3"/>
  <c r="BA17" i="3"/>
  <c r="AW17" i="3"/>
  <c r="AS17" i="3"/>
  <c r="AO17" i="3"/>
  <c r="AK17" i="3"/>
  <c r="AG17" i="3"/>
  <c r="AC17" i="3"/>
  <c r="E26" i="3"/>
  <c r="E22" i="3"/>
  <c r="BO16" i="3"/>
  <c r="BK16" i="3"/>
  <c r="BG16" i="3"/>
  <c r="BC16" i="3"/>
  <c r="AY16" i="3"/>
  <c r="AU16" i="3"/>
  <c r="AQ16" i="3"/>
  <c r="AM16" i="3"/>
  <c r="AI16" i="3"/>
  <c r="BP15" i="3"/>
  <c r="BL15" i="3"/>
  <c r="BH15" i="3"/>
  <c r="BD15" i="3"/>
  <c r="AZ15" i="3"/>
  <c r="AV15" i="3"/>
  <c r="AR15" i="3"/>
  <c r="AN15" i="3"/>
  <c r="BP14" i="3"/>
  <c r="BL14" i="3"/>
  <c r="BH14" i="3"/>
  <c r="BD14" i="3"/>
  <c r="AZ14" i="3"/>
  <c r="AV14" i="3"/>
  <c r="AR14" i="3"/>
  <c r="BN13" i="3"/>
  <c r="BJ13" i="3"/>
  <c r="BF13" i="3"/>
  <c r="BB13" i="3"/>
  <c r="AX13" i="3"/>
  <c r="BF25" i="3"/>
  <c r="AP25" i="3"/>
  <c r="AC25" i="3"/>
  <c r="U25" i="3"/>
  <c r="M25" i="3"/>
  <c r="F25" i="3"/>
  <c r="BM24" i="3"/>
  <c r="BH24" i="3"/>
  <c r="BD24" i="3"/>
  <c r="AZ24" i="3"/>
  <c r="AV24" i="3"/>
  <c r="AR24" i="3"/>
  <c r="AN24" i="3"/>
  <c r="AJ24" i="3"/>
  <c r="AF24" i="3"/>
  <c r="AB24" i="3"/>
  <c r="X24" i="3"/>
  <c r="T24" i="3"/>
  <c r="P24" i="3"/>
  <c r="L24" i="3"/>
  <c r="H24" i="3"/>
  <c r="BP23" i="3"/>
  <c r="BL23" i="3"/>
  <c r="BH23" i="3"/>
  <c r="BD23" i="3"/>
  <c r="AZ23" i="3"/>
  <c r="AV23" i="3"/>
  <c r="AR23" i="3"/>
  <c r="AN23" i="3"/>
  <c r="AJ23" i="3"/>
  <c r="AF23" i="3"/>
  <c r="AB23" i="3"/>
  <c r="X23" i="3"/>
  <c r="T23" i="3"/>
  <c r="P23" i="3"/>
  <c r="L23" i="3"/>
  <c r="H23" i="3"/>
  <c r="BP22" i="3"/>
  <c r="BL22" i="3"/>
  <c r="BH22" i="3"/>
  <c r="BD22" i="3"/>
  <c r="AZ22" i="3"/>
  <c r="AV22" i="3"/>
  <c r="AR22" i="3"/>
  <c r="AN22" i="3"/>
  <c r="AJ22" i="3"/>
  <c r="AF22" i="3"/>
  <c r="AB22" i="3"/>
  <c r="X22" i="3"/>
  <c r="T22" i="3"/>
  <c r="P22" i="3"/>
  <c r="L22" i="3"/>
  <c r="H22" i="3"/>
  <c r="BP21" i="3"/>
  <c r="BL21" i="3"/>
  <c r="BH21" i="3"/>
  <c r="BD21" i="3"/>
  <c r="AZ21" i="3"/>
  <c r="AV21" i="3"/>
  <c r="AR21" i="3"/>
  <c r="AN21" i="3"/>
  <c r="AJ21" i="3"/>
  <c r="AF21" i="3"/>
  <c r="AB21" i="3"/>
  <c r="X21" i="3"/>
  <c r="T21" i="3"/>
  <c r="P21" i="3"/>
  <c r="L21" i="3"/>
  <c r="H21" i="3"/>
  <c r="BP20" i="3"/>
  <c r="BL20" i="3"/>
  <c r="BH20" i="3"/>
  <c r="BD20" i="3"/>
  <c r="AZ20" i="3"/>
  <c r="AV20" i="3"/>
  <c r="AR20" i="3"/>
  <c r="AN20" i="3"/>
  <c r="AJ20" i="3"/>
  <c r="AF20" i="3"/>
  <c r="AB20" i="3"/>
  <c r="X20" i="3"/>
  <c r="T20" i="3"/>
  <c r="P20" i="3"/>
  <c r="BP19" i="3"/>
  <c r="BL19" i="3"/>
  <c r="BH19" i="3"/>
  <c r="BD19" i="3"/>
  <c r="AZ19" i="3"/>
  <c r="AV19" i="3"/>
  <c r="AR19" i="3"/>
  <c r="AN19" i="3"/>
  <c r="AJ19" i="3"/>
  <c r="AF19" i="3"/>
  <c r="AB19" i="3"/>
  <c r="X19" i="3"/>
  <c r="T19" i="3"/>
  <c r="BP18" i="3"/>
  <c r="BL18" i="3"/>
  <c r="BH18" i="3"/>
  <c r="BD18" i="3"/>
  <c r="AZ18" i="3"/>
  <c r="AV18" i="3"/>
  <c r="AR18" i="3"/>
  <c r="AN18" i="3"/>
  <c r="AJ18" i="3"/>
  <c r="AF18" i="3"/>
  <c r="AB18" i="3"/>
  <c r="X18" i="3"/>
  <c r="BP17" i="3"/>
  <c r="BL17" i="3"/>
  <c r="BH17" i="3"/>
  <c r="BD17" i="3"/>
  <c r="AZ17" i="3"/>
  <c r="AV17" i="3"/>
  <c r="AR17" i="3"/>
  <c r="AN17" i="3"/>
  <c r="AJ17" i="3"/>
  <c r="AF17" i="3"/>
  <c r="AB17" i="3"/>
  <c r="E25" i="3"/>
  <c r="BN16" i="3"/>
  <c r="BJ16" i="3"/>
  <c r="BF16" i="3"/>
  <c r="BB16" i="3"/>
  <c r="AX16" i="3"/>
  <c r="AT16" i="3"/>
  <c r="AP16" i="3"/>
  <c r="AL16" i="3"/>
  <c r="AH16" i="3"/>
  <c r="BO15" i="3"/>
  <c r="BK15" i="3"/>
  <c r="BG15" i="3"/>
  <c r="BC15" i="3"/>
  <c r="AY15" i="3"/>
  <c r="AU15" i="3"/>
  <c r="AQ15" i="3"/>
  <c r="AM15" i="3"/>
  <c r="BO14" i="3"/>
  <c r="BK14" i="3"/>
  <c r="BB25" i="3"/>
  <c r="AL25" i="3"/>
  <c r="Z25" i="3"/>
  <c r="R25" i="3"/>
  <c r="J25" i="3"/>
  <c r="BQ24" i="3"/>
  <c r="BK24" i="3"/>
  <c r="BG24" i="3"/>
  <c r="BC24" i="3"/>
  <c r="AY24" i="3"/>
  <c r="AU24" i="3"/>
  <c r="AQ24" i="3"/>
  <c r="AM24" i="3"/>
  <c r="AI24" i="3"/>
  <c r="AE24" i="3"/>
  <c r="AA24" i="3"/>
  <c r="W24" i="3"/>
  <c r="S24" i="3"/>
  <c r="O24" i="3"/>
  <c r="K24" i="3"/>
  <c r="G24" i="3"/>
  <c r="BO23" i="3"/>
  <c r="BK23" i="3"/>
  <c r="BG23" i="3"/>
  <c r="BC23" i="3"/>
  <c r="AY23" i="3"/>
  <c r="AU23" i="3"/>
  <c r="AQ23" i="3"/>
  <c r="AM23" i="3"/>
  <c r="AI23" i="3"/>
  <c r="AE23" i="3"/>
  <c r="AA23" i="3"/>
  <c r="W23" i="3"/>
  <c r="S23" i="3"/>
  <c r="O23" i="3"/>
  <c r="K23" i="3"/>
  <c r="G23" i="3"/>
  <c r="BO22" i="3"/>
  <c r="BK22" i="3"/>
  <c r="BG22" i="3"/>
  <c r="BC22" i="3"/>
  <c r="AY22" i="3"/>
  <c r="AU22" i="3"/>
  <c r="AQ22" i="3"/>
  <c r="AM22" i="3"/>
  <c r="AI22" i="3"/>
  <c r="AE22" i="3"/>
  <c r="AA22" i="3"/>
  <c r="W22" i="3"/>
  <c r="S22" i="3"/>
  <c r="O22" i="3"/>
  <c r="K22" i="3"/>
  <c r="G22" i="3"/>
  <c r="BO21" i="3"/>
  <c r="BK21" i="3"/>
  <c r="BG21" i="3"/>
  <c r="BC21" i="3"/>
  <c r="AY21" i="3"/>
  <c r="AU21" i="3"/>
  <c r="AQ21" i="3"/>
  <c r="AM21" i="3"/>
  <c r="AI21" i="3"/>
  <c r="AE21" i="3"/>
  <c r="AA21" i="3"/>
  <c r="W21" i="3"/>
  <c r="S21" i="3"/>
  <c r="O21" i="3"/>
  <c r="K21" i="3"/>
  <c r="BO20" i="3"/>
  <c r="BK20" i="3"/>
  <c r="BG20" i="3"/>
  <c r="BC20" i="3"/>
  <c r="AY20" i="3"/>
  <c r="AU20" i="3"/>
  <c r="AQ20" i="3"/>
  <c r="AM20" i="3"/>
  <c r="AI20" i="3"/>
  <c r="AE20" i="3"/>
  <c r="AA20" i="3"/>
  <c r="W20" i="3"/>
  <c r="S20" i="3"/>
  <c r="O20" i="3"/>
  <c r="BO19" i="3"/>
  <c r="BK19" i="3"/>
  <c r="BG19" i="3"/>
  <c r="BC19" i="3"/>
  <c r="AY19" i="3"/>
  <c r="AU19" i="3"/>
  <c r="AQ19" i="3"/>
  <c r="AM19" i="3"/>
  <c r="AI19" i="3"/>
  <c r="AE19" i="3"/>
  <c r="AA19" i="3"/>
  <c r="W19" i="3"/>
  <c r="S19" i="3"/>
  <c r="BO18" i="3"/>
  <c r="BK18" i="3"/>
  <c r="BG18" i="3"/>
  <c r="BC18" i="3"/>
  <c r="AY18" i="3"/>
  <c r="AU18" i="3"/>
  <c r="AQ18" i="3"/>
  <c r="AM18" i="3"/>
  <c r="AI18" i="3"/>
  <c r="AE18" i="3"/>
  <c r="AA18" i="3"/>
  <c r="W18" i="3"/>
  <c r="BO17" i="3"/>
  <c r="BK17" i="3"/>
  <c r="BG17" i="3"/>
  <c r="BC17" i="3"/>
  <c r="AY17" i="3"/>
  <c r="AU17" i="3"/>
  <c r="AQ17" i="3"/>
  <c r="AM17" i="3"/>
  <c r="AI17" i="3"/>
  <c r="AE17" i="3"/>
  <c r="E24" i="3"/>
  <c r="BQ16" i="3"/>
  <c r="BM16" i="3"/>
  <c r="BI16" i="3"/>
  <c r="BE16" i="3"/>
  <c r="BA16" i="3"/>
  <c r="AW16" i="3"/>
  <c r="AS16" i="3"/>
  <c r="AO16" i="3"/>
  <c r="AK16" i="3"/>
  <c r="AG16" i="3"/>
  <c r="AX25" i="3"/>
  <c r="AH25" i="3"/>
  <c r="Y25" i="3"/>
  <c r="Q25" i="3"/>
  <c r="I25" i="3"/>
  <c r="BO24" i="3"/>
  <c r="BJ24" i="3"/>
  <c r="BF24" i="3"/>
  <c r="BB24" i="3"/>
  <c r="AX24" i="3"/>
  <c r="AT24" i="3"/>
  <c r="AP24" i="3"/>
  <c r="AL24" i="3"/>
  <c r="AH24" i="3"/>
  <c r="AD24" i="3"/>
  <c r="Z24" i="3"/>
  <c r="V24" i="3"/>
  <c r="R24" i="3"/>
  <c r="N24" i="3"/>
  <c r="J24" i="3"/>
  <c r="F24" i="3"/>
  <c r="BN23" i="3"/>
  <c r="BJ23" i="3"/>
  <c r="BF23" i="3"/>
  <c r="BB23" i="3"/>
  <c r="AX23" i="3"/>
  <c r="AT23" i="3"/>
  <c r="AP23" i="3"/>
  <c r="AL23" i="3"/>
  <c r="AH23" i="3"/>
  <c r="AD23" i="3"/>
  <c r="Z23" i="3"/>
  <c r="V23" i="3"/>
  <c r="R23" i="3"/>
  <c r="N23" i="3"/>
  <c r="J23" i="3"/>
  <c r="F23" i="3"/>
  <c r="BN22" i="3"/>
  <c r="BJ22" i="3"/>
  <c r="BF22" i="3"/>
  <c r="BB22" i="3"/>
  <c r="AX22" i="3"/>
  <c r="AT22" i="3"/>
  <c r="AP22" i="3"/>
  <c r="AL22" i="3"/>
  <c r="AH22" i="3"/>
  <c r="AD22" i="3"/>
  <c r="Z22" i="3"/>
  <c r="V22" i="3"/>
  <c r="R22" i="3"/>
  <c r="N22" i="3"/>
  <c r="J22" i="3"/>
  <c r="F22" i="3"/>
  <c r="BN21" i="3"/>
  <c r="BJ21" i="3"/>
  <c r="BF21" i="3"/>
  <c r="BB21" i="3"/>
  <c r="AX21" i="3"/>
  <c r="AT21" i="3"/>
  <c r="AP21" i="3"/>
  <c r="AL21" i="3"/>
  <c r="AH21" i="3"/>
  <c r="AD21" i="3"/>
  <c r="Z21" i="3"/>
  <c r="V21" i="3"/>
  <c r="R21" i="3"/>
  <c r="N21" i="3"/>
  <c r="J21" i="3"/>
  <c r="BN20" i="3"/>
  <c r="BJ20" i="3"/>
  <c r="BF20" i="3"/>
  <c r="BB20" i="3"/>
  <c r="AX20" i="3"/>
  <c r="AT20" i="3"/>
  <c r="AP20" i="3"/>
  <c r="AL20" i="3"/>
  <c r="AH20" i="3"/>
  <c r="AD20" i="3"/>
  <c r="Z20" i="3"/>
  <c r="V20" i="3"/>
  <c r="R20" i="3"/>
  <c r="N20" i="3"/>
  <c r="BN19" i="3"/>
  <c r="BJ19" i="3"/>
  <c r="BF19" i="3"/>
  <c r="BB19" i="3"/>
  <c r="AX19" i="3"/>
  <c r="AT19" i="3"/>
  <c r="AP19" i="3"/>
  <c r="AL19" i="3"/>
  <c r="AH19" i="3"/>
  <c r="AD19" i="3"/>
  <c r="Z19" i="3"/>
  <c r="V19" i="3"/>
  <c r="R19" i="3"/>
  <c r="BN18" i="3"/>
  <c r="BJ18" i="3"/>
  <c r="BF18" i="3"/>
  <c r="BB18" i="3"/>
  <c r="AX18" i="3"/>
  <c r="AT18" i="3"/>
  <c r="AP18" i="3"/>
  <c r="AL18" i="3"/>
  <c r="AH18" i="3"/>
  <c r="AD18" i="3"/>
  <c r="Z18" i="3"/>
  <c r="BN17" i="3"/>
  <c r="BJ17" i="3"/>
  <c r="BF17" i="3"/>
  <c r="BB17" i="3"/>
  <c r="AX17" i="3"/>
  <c r="AT17" i="3"/>
  <c r="AP17" i="3"/>
  <c r="AL17" i="3"/>
  <c r="AH17" i="3"/>
  <c r="AD17" i="3"/>
  <c r="E23" i="3"/>
  <c r="BP16" i="3"/>
  <c r="BL16" i="3"/>
  <c r="BH16" i="3"/>
  <c r="BD16" i="3"/>
  <c r="AZ16" i="3"/>
  <c r="AV16" i="3"/>
  <c r="AR16" i="3"/>
  <c r="AN16" i="3"/>
  <c r="AJ16" i="3"/>
  <c r="K9" i="3"/>
  <c r="S9" i="3"/>
  <c r="H9" i="3"/>
  <c r="L9" i="3"/>
  <c r="P9" i="3"/>
  <c r="T9" i="3"/>
  <c r="BP9" i="3"/>
  <c r="F10" i="3"/>
  <c r="J10" i="3"/>
  <c r="N10" i="3"/>
  <c r="BN10" i="3"/>
  <c r="E11" i="3"/>
  <c r="I11" i="3"/>
  <c r="BI11" i="3"/>
  <c r="BM11" i="3"/>
  <c r="BQ11" i="3"/>
  <c r="BD12" i="3"/>
  <c r="BH12" i="3"/>
  <c r="BL12" i="3"/>
  <c r="BP12" i="3"/>
  <c r="AZ13" i="3"/>
  <c r="BE13" i="3"/>
  <c r="BK13" i="3"/>
  <c r="BP13" i="3"/>
  <c r="AS14" i="3"/>
  <c r="AX14" i="3"/>
  <c r="BC14" i="3"/>
  <c r="BI14" i="3"/>
  <c r="BQ14" i="3"/>
  <c r="AS15" i="3"/>
  <c r="BA15" i="3"/>
  <c r="BI15" i="3"/>
  <c r="BQ15" i="3"/>
  <c r="E5" i="7" l="1"/>
  <c r="V10" i="3"/>
  <c r="T12" i="3"/>
  <c r="BA11" i="3"/>
  <c r="AE29" i="3"/>
  <c r="U15" i="3"/>
  <c r="AC16" i="3"/>
  <c r="S17" i="3"/>
  <c r="V16" i="3"/>
  <c r="AJ13" i="3"/>
  <c r="F20" i="3"/>
  <c r="Q28" i="3"/>
  <c r="BG28" i="3"/>
  <c r="K35" i="3"/>
  <c r="Y27" i="3"/>
  <c r="L17" i="3"/>
  <c r="L18" i="3"/>
  <c r="O16" i="3"/>
  <c r="M30" i="3"/>
  <c r="AE32" i="3"/>
  <c r="AB29" i="3"/>
  <c r="L31" i="3"/>
  <c r="B3" i="6"/>
  <c r="HC24" i="9"/>
  <c r="HC21" i="9"/>
  <c r="HC18" i="9"/>
  <c r="HC19" i="9"/>
  <c r="HC12" i="9"/>
  <c r="HC9" i="9"/>
  <c r="HD44" i="9"/>
  <c r="HC25" i="9"/>
  <c r="HC22" i="9"/>
  <c r="HC23" i="9"/>
  <c r="HC16" i="9"/>
  <c r="HC13" i="9"/>
  <c r="HC10" i="9"/>
  <c r="HC11" i="9"/>
  <c r="HC20" i="9"/>
  <c r="HC17" i="9"/>
  <c r="HC14" i="9"/>
  <c r="HC15" i="9"/>
  <c r="S13" i="3"/>
  <c r="AK11" i="3"/>
  <c r="G15" i="3"/>
  <c r="L19" i="3"/>
  <c r="P14" i="3"/>
  <c r="AE16" i="3"/>
  <c r="U17" i="3"/>
  <c r="U18" i="3"/>
  <c r="E34" i="3"/>
  <c r="AK27" i="3"/>
  <c r="AE28" i="3"/>
  <c r="Y30" i="3"/>
  <c r="E36" i="3"/>
  <c r="AS29" i="3"/>
  <c r="AA14" i="3"/>
  <c r="I15" i="3"/>
  <c r="F17" i="3"/>
  <c r="F18" i="3"/>
  <c r="AH14" i="3"/>
  <c r="AZ12" i="3"/>
  <c r="U11" i="3"/>
  <c r="BB10" i="3"/>
  <c r="AN9" i="3"/>
  <c r="AF16" i="3"/>
  <c r="V17" i="3"/>
  <c r="V18" i="3"/>
  <c r="F19" i="3"/>
  <c r="W15" i="3"/>
  <c r="E17" i="3"/>
  <c r="AF14" i="3"/>
  <c r="P15" i="3"/>
  <c r="BK27" i="3"/>
  <c r="AE30" i="3"/>
  <c r="AG27" i="3"/>
  <c r="BO27" i="3"/>
  <c r="L34" i="3"/>
  <c r="AK32" i="3"/>
  <c r="U9" i="3"/>
  <c r="AG9" i="3"/>
  <c r="AW9" i="3"/>
  <c r="BM9" i="3"/>
  <c r="AE10" i="3"/>
  <c r="AU10" i="3"/>
  <c r="N11" i="3"/>
  <c r="AD11" i="3"/>
  <c r="AT11" i="3"/>
  <c r="M12" i="3"/>
  <c r="AC12" i="3"/>
  <c r="AS12" i="3"/>
  <c r="L13" i="3"/>
  <c r="AB13" i="3"/>
  <c r="Y14" i="3"/>
  <c r="F15" i="3"/>
  <c r="E16" i="3"/>
  <c r="AH9" i="3"/>
  <c r="AX9" i="3"/>
  <c r="BN9" i="3"/>
  <c r="T10" i="3"/>
  <c r="AJ10" i="3"/>
  <c r="AZ10" i="3"/>
  <c r="S11" i="3"/>
  <c r="AI11" i="3"/>
  <c r="AY11" i="3"/>
  <c r="R12" i="3"/>
  <c r="AH12" i="3"/>
  <c r="AX12" i="3"/>
  <c r="Q13" i="3"/>
  <c r="AG13" i="3"/>
  <c r="J14" i="3"/>
  <c r="AE14" i="3"/>
  <c r="Q15" i="3"/>
  <c r="P16" i="3"/>
  <c r="W9" i="3"/>
  <c r="AM9" i="3"/>
  <c r="BC9" i="3"/>
  <c r="U10" i="3"/>
  <c r="AK10" i="3"/>
  <c r="BA10" i="3"/>
  <c r="T11" i="3"/>
  <c r="AJ11" i="3"/>
  <c r="AZ11" i="3"/>
  <c r="S12" i="3"/>
  <c r="AI12" i="3"/>
  <c r="AY12" i="3"/>
  <c r="R13" i="3"/>
  <c r="AI13" i="3"/>
  <c r="K14" i="3"/>
  <c r="AG14" i="3"/>
  <c r="R15" i="3"/>
  <c r="F39" i="3"/>
  <c r="F38" i="3"/>
  <c r="F37" i="3"/>
  <c r="V36" i="3"/>
  <c r="F36" i="3"/>
  <c r="M37" i="3"/>
  <c r="M36" i="3"/>
  <c r="P37" i="3"/>
  <c r="P36" i="3"/>
  <c r="G39" i="3"/>
  <c r="G38" i="3"/>
  <c r="G37" i="3"/>
  <c r="G36" i="3"/>
  <c r="N35" i="3"/>
  <c r="AD34" i="3"/>
  <c r="N34" i="3"/>
  <c r="AD33" i="3"/>
  <c r="N33" i="3"/>
  <c r="AD32" i="3"/>
  <c r="N32" i="3"/>
  <c r="AT31" i="3"/>
  <c r="AD31" i="3"/>
  <c r="N31" i="3"/>
  <c r="AT30" i="3"/>
  <c r="AD30" i="3"/>
  <c r="N30" i="3"/>
  <c r="AT29" i="3"/>
  <c r="AD29" i="3"/>
  <c r="N29" i="3"/>
  <c r="BJ28" i="3"/>
  <c r="AT28" i="3"/>
  <c r="AD28" i="3"/>
  <c r="BJ27" i="3"/>
  <c r="T16" i="3"/>
  <c r="AK9" i="3"/>
  <c r="BA9" i="3"/>
  <c r="S10" i="3"/>
  <c r="AI10" i="3"/>
  <c r="AY10" i="3"/>
  <c r="R11" i="3"/>
  <c r="AH11" i="3"/>
  <c r="AX11" i="3"/>
  <c r="Q12" i="3"/>
  <c r="AG12" i="3"/>
  <c r="AW12" i="3"/>
  <c r="P13" i="3"/>
  <c r="AF13" i="3"/>
  <c r="I14" i="3"/>
  <c r="AD14" i="3"/>
  <c r="N15" i="3"/>
  <c r="M16" i="3"/>
  <c r="AL9" i="3"/>
  <c r="BB9" i="3"/>
  <c r="X10" i="3"/>
  <c r="AN10" i="3"/>
  <c r="BD10" i="3"/>
  <c r="W11" i="3"/>
  <c r="AM11" i="3"/>
  <c r="BC11" i="3"/>
  <c r="F12" i="3"/>
  <c r="V12" i="3"/>
  <c r="AL12" i="3"/>
  <c r="E13" i="3"/>
  <c r="U13" i="3"/>
  <c r="AM13" i="3"/>
  <c r="O14" i="3"/>
  <c r="AK14" i="3"/>
  <c r="Y15" i="3"/>
  <c r="V9" i="3"/>
  <c r="AA9" i="3"/>
  <c r="AQ9" i="3"/>
  <c r="BG9" i="3"/>
  <c r="Y10" i="3"/>
  <c r="AO10" i="3"/>
  <c r="BE10" i="3"/>
  <c r="X11" i="3"/>
  <c r="AN11" i="3"/>
  <c r="BD11" i="3"/>
  <c r="G12" i="3"/>
  <c r="W12" i="3"/>
  <c r="AM12" i="3"/>
  <c r="F13" i="3"/>
  <c r="V13" i="3"/>
  <c r="AN13" i="3"/>
  <c r="Q14" i="3"/>
  <c r="AL14" i="3"/>
  <c r="Z15" i="3"/>
  <c r="R36" i="3"/>
  <c r="I38" i="3"/>
  <c r="I37" i="3"/>
  <c r="I36" i="3"/>
  <c r="L38" i="3"/>
  <c r="L37" i="3"/>
  <c r="L36" i="3"/>
  <c r="Z35" i="3"/>
  <c r="J35" i="3"/>
  <c r="Z34" i="3"/>
  <c r="J34" i="3"/>
  <c r="Z33" i="3"/>
  <c r="J33" i="3"/>
  <c r="AP32" i="3"/>
  <c r="Z32" i="3"/>
  <c r="J32" i="3"/>
  <c r="AP31" i="3"/>
  <c r="Z31" i="3"/>
  <c r="J31" i="3"/>
  <c r="AP30" i="3"/>
  <c r="Z30" i="3"/>
  <c r="J30" i="3"/>
  <c r="AP29" i="3"/>
  <c r="Z29" i="3"/>
  <c r="BF28" i="3"/>
  <c r="AP28" i="3"/>
  <c r="Z28" i="3"/>
  <c r="BF27" i="3"/>
  <c r="AP27" i="3"/>
  <c r="Z27" i="3"/>
  <c r="E33" i="3"/>
  <c r="Y9" i="3"/>
  <c r="AO9" i="3"/>
  <c r="BE9" i="3"/>
  <c r="W10" i="3"/>
  <c r="AM10" i="3"/>
  <c r="BC10" i="3"/>
  <c r="V11" i="3"/>
  <c r="AL11" i="3"/>
  <c r="BB11" i="3"/>
  <c r="U12" i="3"/>
  <c r="AK12" i="3"/>
  <c r="T13" i="3"/>
  <c r="AK13" i="3"/>
  <c r="N14" i="3"/>
  <c r="AI14" i="3"/>
  <c r="V15" i="3"/>
  <c r="Z9" i="3"/>
  <c r="AP9" i="3"/>
  <c r="BF9" i="3"/>
  <c r="AB10" i="3"/>
  <c r="AR10" i="3"/>
  <c r="BH10" i="3"/>
  <c r="K11" i="3"/>
  <c r="AA11" i="3"/>
  <c r="AQ11" i="3"/>
  <c r="J12" i="3"/>
  <c r="Z12" i="3"/>
  <c r="AP12" i="3"/>
  <c r="I13" i="3"/>
  <c r="Y13" i="3"/>
  <c r="AR13" i="3"/>
  <c r="U14" i="3"/>
  <c r="AP14" i="3"/>
  <c r="AG15" i="3"/>
  <c r="AE9" i="3"/>
  <c r="AU9" i="3"/>
  <c r="BK9" i="3"/>
  <c r="AC10" i="3"/>
  <c r="AS10" i="3"/>
  <c r="BI10" i="3"/>
  <c r="L11" i="3"/>
  <c r="AB11" i="3"/>
  <c r="AR11" i="3"/>
  <c r="K12" i="3"/>
  <c r="AA12" i="3"/>
  <c r="AQ12" i="3"/>
  <c r="J13" i="3"/>
  <c r="Z13" i="3"/>
  <c r="AS13" i="3"/>
  <c r="V14" i="3"/>
  <c r="AH15" i="3"/>
  <c r="N37" i="3"/>
  <c r="N36" i="3"/>
  <c r="U36" i="3"/>
  <c r="H38" i="3"/>
  <c r="H37" i="3"/>
  <c r="H36" i="3"/>
  <c r="V35" i="3"/>
  <c r="F35" i="3"/>
  <c r="V34" i="3"/>
  <c r="F34" i="3"/>
  <c r="V33" i="3"/>
  <c r="F33" i="3"/>
  <c r="AL32" i="3"/>
  <c r="V32" i="3"/>
  <c r="F32" i="3"/>
  <c r="AL31" i="3"/>
  <c r="V31" i="3"/>
  <c r="F31" i="3"/>
  <c r="AL30" i="3"/>
  <c r="V30" i="3"/>
  <c r="F30" i="3"/>
  <c r="BB29" i="3"/>
  <c r="AL29" i="3"/>
  <c r="V29" i="3"/>
  <c r="BB28" i="3"/>
  <c r="AL28" i="3"/>
  <c r="V28" i="3"/>
  <c r="BB27" i="3"/>
  <c r="AC9" i="3"/>
  <c r="AQ10" i="3"/>
  <c r="I12" i="3"/>
  <c r="H13" i="3"/>
  <c r="S14" i="3"/>
  <c r="AT9" i="3"/>
  <c r="P10" i="3"/>
  <c r="AU11" i="3"/>
  <c r="N12" i="3"/>
  <c r="AC13" i="3"/>
  <c r="H16" i="3"/>
  <c r="AY9" i="3"/>
  <c r="AF11" i="3"/>
  <c r="N13" i="3"/>
  <c r="R34" i="3"/>
  <c r="AH31" i="3"/>
  <c r="R30" i="3"/>
  <c r="AX29" i="3"/>
  <c r="R28" i="3"/>
  <c r="BN27" i="3"/>
  <c r="AH27" i="3"/>
  <c r="E37" i="3"/>
  <c r="S36" i="3"/>
  <c r="Q35" i="3"/>
  <c r="Q34" i="3"/>
  <c r="AG33" i="3"/>
  <c r="Q33" i="3"/>
  <c r="AG32" i="3"/>
  <c r="Q32" i="3"/>
  <c r="AG31" i="3"/>
  <c r="Q31" i="3"/>
  <c r="X35" i="3"/>
  <c r="H35" i="3"/>
  <c r="X34" i="3"/>
  <c r="H34" i="3"/>
  <c r="X33" i="3"/>
  <c r="H33" i="3"/>
  <c r="AN32" i="3"/>
  <c r="X32" i="3"/>
  <c r="H32" i="3"/>
  <c r="AN31" i="3"/>
  <c r="X31" i="3"/>
  <c r="H31" i="3"/>
  <c r="AN30" i="3"/>
  <c r="X30" i="3"/>
  <c r="H30" i="3"/>
  <c r="BD29" i="3"/>
  <c r="AN29" i="3"/>
  <c r="X29" i="3"/>
  <c r="BD28" i="3"/>
  <c r="AN28" i="3"/>
  <c r="X28" i="3"/>
  <c r="BD27" i="3"/>
  <c r="K37" i="3"/>
  <c r="O35" i="3"/>
  <c r="O34" i="3"/>
  <c r="O33" i="3"/>
  <c r="O32" i="3"/>
  <c r="O31" i="3"/>
  <c r="AK30" i="3"/>
  <c r="AK29" i="3"/>
  <c r="AK28" i="3"/>
  <c r="AO27" i="3"/>
  <c r="E38" i="3"/>
  <c r="AQ31" i="3"/>
  <c r="AY30" i="3"/>
  <c r="S30" i="3"/>
  <c r="AY29" i="3"/>
  <c r="S29" i="3"/>
  <c r="AY28" i="3"/>
  <c r="S28" i="3"/>
  <c r="AY27" i="3"/>
  <c r="AC27" i="3"/>
  <c r="W35" i="3"/>
  <c r="W34" i="3"/>
  <c r="W33" i="3"/>
  <c r="W32" i="3"/>
  <c r="W31" i="3"/>
  <c r="AO30" i="3"/>
  <c r="I30" i="3"/>
  <c r="AO29" i="3"/>
  <c r="AO28" i="3"/>
  <c r="AR27" i="3"/>
  <c r="W27" i="3"/>
  <c r="AI33" i="3"/>
  <c r="AI32" i="3"/>
  <c r="AI31" i="3"/>
  <c r="AS9" i="3"/>
  <c r="BG10" i="3"/>
  <c r="Y12" i="3"/>
  <c r="X13" i="3"/>
  <c r="AO14" i="3"/>
  <c r="BJ9" i="3"/>
  <c r="AF10" i="3"/>
  <c r="AD12" i="3"/>
  <c r="E15" i="3"/>
  <c r="BO9" i="3"/>
  <c r="Q10" i="3"/>
  <c r="AV11" i="3"/>
  <c r="O12" i="3"/>
  <c r="AD13" i="3"/>
  <c r="J15" i="3"/>
  <c r="J38" i="3"/>
  <c r="Q37" i="3"/>
  <c r="AH33" i="3"/>
  <c r="AH32" i="3"/>
  <c r="R31" i="3"/>
  <c r="AH29" i="3"/>
  <c r="AX27" i="3"/>
  <c r="AD27" i="3"/>
  <c r="M35" i="3"/>
  <c r="AC34" i="3"/>
  <c r="M34" i="3"/>
  <c r="AC33" i="3"/>
  <c r="M33" i="3"/>
  <c r="AC32" i="3"/>
  <c r="M32" i="3"/>
  <c r="AS31" i="3"/>
  <c r="AC31" i="3"/>
  <c r="M31" i="3"/>
  <c r="T35" i="3"/>
  <c r="T34" i="3"/>
  <c r="AJ33" i="3"/>
  <c r="T33" i="3"/>
  <c r="AJ32" i="3"/>
  <c r="T32" i="3"/>
  <c r="AJ31" i="3"/>
  <c r="T31" i="3"/>
  <c r="AZ30" i="3"/>
  <c r="AJ30" i="3"/>
  <c r="T30" i="3"/>
  <c r="AZ29" i="3"/>
  <c r="AJ29" i="3"/>
  <c r="T29" i="3"/>
  <c r="AZ28" i="3"/>
  <c r="AJ28" i="3"/>
  <c r="T28" i="3"/>
  <c r="AZ27" i="3"/>
  <c r="K36" i="3"/>
  <c r="AC30" i="3"/>
  <c r="AC29" i="3"/>
  <c r="BI28" i="3"/>
  <c r="AC28" i="3"/>
  <c r="BI27" i="3"/>
  <c r="AJ27" i="3"/>
  <c r="E32" i="3"/>
  <c r="AA35" i="3"/>
  <c r="AA34" i="3"/>
  <c r="AA33" i="3"/>
  <c r="AA32" i="3"/>
  <c r="AA31" i="3"/>
  <c r="AQ30" i="3"/>
  <c r="K30" i="3"/>
  <c r="AQ29" i="3"/>
  <c r="K29" i="3"/>
  <c r="AQ28" i="3"/>
  <c r="AS27" i="3"/>
  <c r="X27" i="3"/>
  <c r="G35" i="3"/>
  <c r="G34" i="3"/>
  <c r="G33" i="3"/>
  <c r="G32" i="3"/>
  <c r="G31" i="3"/>
  <c r="AG30" i="3"/>
  <c r="AG29" i="3"/>
  <c r="AG28" i="3"/>
  <c r="BM27" i="3"/>
  <c r="AM27" i="3"/>
  <c r="E35" i="3"/>
  <c r="S35" i="3"/>
  <c r="S34" i="3"/>
  <c r="S33" i="3"/>
  <c r="BI9" i="3"/>
  <c r="Z11" i="3"/>
  <c r="AO12" i="3"/>
  <c r="AQ13" i="3"/>
  <c r="AD15" i="3"/>
  <c r="AV10" i="3"/>
  <c r="O11" i="3"/>
  <c r="AT12" i="3"/>
  <c r="Z14" i="3"/>
  <c r="AG10" i="3"/>
  <c r="AE12" i="3"/>
  <c r="F14" i="3"/>
  <c r="I16" i="3"/>
  <c r="Q36" i="3"/>
  <c r="R35" i="3"/>
  <c r="R33" i="3"/>
  <c r="R32" i="3"/>
  <c r="AX30" i="3"/>
  <c r="R29" i="3"/>
  <c r="AX28" i="3"/>
  <c r="AT27" i="3"/>
  <c r="V27" i="3"/>
  <c r="Y35" i="3"/>
  <c r="I35" i="3"/>
  <c r="Y34" i="3"/>
  <c r="I34" i="3"/>
  <c r="Y33" i="3"/>
  <c r="I33" i="3"/>
  <c r="AO32" i="3"/>
  <c r="Y32" i="3"/>
  <c r="I32" i="3"/>
  <c r="AO31" i="3"/>
  <c r="Y31" i="3"/>
  <c r="I31" i="3"/>
  <c r="O37" i="3"/>
  <c r="O36" i="3"/>
  <c r="P35" i="3"/>
  <c r="AF34" i="3"/>
  <c r="P34" i="3"/>
  <c r="AF33" i="3"/>
  <c r="P33" i="3"/>
  <c r="AF32" i="3"/>
  <c r="P32" i="3"/>
  <c r="AF31" i="3"/>
  <c r="P31" i="3"/>
  <c r="AV30" i="3"/>
  <c r="AF30" i="3"/>
  <c r="P30" i="3"/>
  <c r="AV29" i="3"/>
  <c r="AF29" i="3"/>
  <c r="P29" i="3"/>
  <c r="AV28" i="3"/>
  <c r="AF28" i="3"/>
  <c r="P28" i="3"/>
  <c r="BL27" i="3"/>
  <c r="AA10" i="3"/>
  <c r="AD9" i="3"/>
  <c r="J37" i="3"/>
  <c r="J36" i="3"/>
  <c r="AH28" i="3"/>
  <c r="AL27" i="3"/>
  <c r="U32" i="3"/>
  <c r="U31" i="3"/>
  <c r="L35" i="3"/>
  <c r="AB33" i="3"/>
  <c r="AR30" i="3"/>
  <c r="L29" i="3"/>
  <c r="BH28" i="3"/>
  <c r="K38" i="3"/>
  <c r="AE33" i="3"/>
  <c r="U29" i="3"/>
  <c r="AS28" i="3"/>
  <c r="BA27" i="3"/>
  <c r="K32" i="3"/>
  <c r="AI30" i="3"/>
  <c r="AI29" i="3"/>
  <c r="AI28" i="3"/>
  <c r="BG27" i="3"/>
  <c r="E31" i="3"/>
  <c r="AM31" i="3"/>
  <c r="Q30" i="3"/>
  <c r="Y29" i="3"/>
  <c r="BE28" i="3"/>
  <c r="AB27" i="3"/>
  <c r="W30" i="3"/>
  <c r="BC29" i="3"/>
  <c r="W29" i="3"/>
  <c r="BC28" i="3"/>
  <c r="W28" i="3"/>
  <c r="BC27" i="3"/>
  <c r="AF27" i="3"/>
  <c r="Q19" i="3"/>
  <c r="Q18" i="3"/>
  <c r="Q17" i="3"/>
  <c r="AA16" i="3"/>
  <c r="K16" i="3"/>
  <c r="AB15" i="3"/>
  <c r="L15" i="3"/>
  <c r="AB14" i="3"/>
  <c r="L14" i="3"/>
  <c r="AT13" i="3"/>
  <c r="H20" i="3"/>
  <c r="H19" i="3"/>
  <c r="H18" i="3"/>
  <c r="X17" i="3"/>
  <c r="H17" i="3"/>
  <c r="R16" i="3"/>
  <c r="AI15" i="3"/>
  <c r="S15" i="3"/>
  <c r="O19" i="3"/>
  <c r="O18" i="3"/>
  <c r="O17" i="3"/>
  <c r="E20" i="3"/>
  <c r="Y16" i="3"/>
  <c r="R18" i="3"/>
  <c r="R17" i="3"/>
  <c r="AB16" i="3"/>
  <c r="AB9" i="3"/>
  <c r="AR9" i="3"/>
  <c r="BH9" i="3"/>
  <c r="Z10" i="3"/>
  <c r="AP10" i="3"/>
  <c r="BF10" i="3"/>
  <c r="Y11" i="3"/>
  <c r="AO11" i="3"/>
  <c r="BE11" i="3"/>
  <c r="H12" i="3"/>
  <c r="X12" i="3"/>
  <c r="AN12" i="3"/>
  <c r="G13" i="3"/>
  <c r="W13" i="3"/>
  <c r="AO13" i="3"/>
  <c r="R14" i="3"/>
  <c r="AM14" i="3"/>
  <c r="AC15" i="3"/>
  <c r="AP11" i="3"/>
  <c r="AH30" i="3"/>
  <c r="U34" i="3"/>
  <c r="L33" i="3"/>
  <c r="AB32" i="3"/>
  <c r="AR31" i="3"/>
  <c r="AB30" i="3"/>
  <c r="AR28" i="3"/>
  <c r="AE34" i="3"/>
  <c r="AU31" i="3"/>
  <c r="AS30" i="3"/>
  <c r="M29" i="3"/>
  <c r="U28" i="3"/>
  <c r="AU27" i="3"/>
  <c r="K33" i="3"/>
  <c r="AA30" i="3"/>
  <c r="AA29" i="3"/>
  <c r="AA28" i="3"/>
  <c r="AN27" i="3"/>
  <c r="Q29" i="3"/>
  <c r="AW28" i="3"/>
  <c r="BE27" i="3"/>
  <c r="AU30" i="3"/>
  <c r="O30" i="3"/>
  <c r="AU29" i="3"/>
  <c r="O29" i="3"/>
  <c r="AU28" i="3"/>
  <c r="AV27" i="3"/>
  <c r="AA27" i="3"/>
  <c r="M19" i="3"/>
  <c r="M18" i="3"/>
  <c r="M17" i="3"/>
  <c r="E18" i="3"/>
  <c r="W16" i="3"/>
  <c r="G16" i="3"/>
  <c r="X15" i="3"/>
  <c r="H15" i="3"/>
  <c r="AN14" i="3"/>
  <c r="X14" i="3"/>
  <c r="H14" i="3"/>
  <c r="AP13" i="3"/>
  <c r="T18" i="3"/>
  <c r="T17" i="3"/>
  <c r="AD16" i="3"/>
  <c r="N16" i="3"/>
  <c r="AE15" i="3"/>
  <c r="O15" i="3"/>
  <c r="K20" i="3"/>
  <c r="K19" i="3"/>
  <c r="K18" i="3"/>
  <c r="AA17" i="3"/>
  <c r="K17" i="3"/>
  <c r="U16" i="3"/>
  <c r="N19" i="3"/>
  <c r="N18" i="3"/>
  <c r="N17" i="3"/>
  <c r="E19" i="3"/>
  <c r="AF9" i="3"/>
  <c r="AV9" i="3"/>
  <c r="BL9" i="3"/>
  <c r="AD10" i="3"/>
  <c r="AT10" i="3"/>
  <c r="BJ10" i="3"/>
  <c r="M11" i="3"/>
  <c r="AC11" i="3"/>
  <c r="AS11" i="3"/>
  <c r="L12" i="3"/>
  <c r="AB12" i="3"/>
  <c r="AR12" i="3"/>
  <c r="K13" i="3"/>
  <c r="AA13" i="3"/>
  <c r="AU13" i="3"/>
  <c r="W14" i="3"/>
  <c r="AK15" i="3"/>
  <c r="AE11" i="3"/>
  <c r="M13" i="3"/>
  <c r="AI9" i="3"/>
  <c r="AW10" i="3"/>
  <c r="P11" i="3"/>
  <c r="AU12" i="3"/>
  <c r="T36" i="3"/>
  <c r="U35" i="3"/>
  <c r="AK33" i="3"/>
  <c r="AB34" i="3"/>
  <c r="L32" i="3"/>
  <c r="AB31" i="3"/>
  <c r="L30" i="3"/>
  <c r="AR29" i="3"/>
  <c r="AB28" i="3"/>
  <c r="BH27" i="3"/>
  <c r="AE31" i="3"/>
  <c r="U30" i="3"/>
  <c r="BA29" i="3"/>
  <c r="AE27" i="3"/>
  <c r="K34" i="3"/>
  <c r="K31" i="3"/>
  <c r="AI27" i="3"/>
  <c r="AM32" i="3"/>
  <c r="AW30" i="3"/>
  <c r="BE29" i="3"/>
  <c r="Y28" i="3"/>
  <c r="AW27" i="3"/>
  <c r="S31" i="3"/>
  <c r="AM30" i="3"/>
  <c r="G30" i="3"/>
  <c r="AM29" i="3"/>
  <c r="AM28" i="3"/>
  <c r="AQ27" i="3"/>
  <c r="U27" i="3"/>
  <c r="E39" i="3"/>
  <c r="I20" i="3"/>
  <c r="I19" i="3"/>
  <c r="I18" i="3"/>
  <c r="Y17" i="3"/>
  <c r="I17" i="3"/>
  <c r="S16" i="3"/>
  <c r="AJ15" i="3"/>
  <c r="T15" i="3"/>
  <c r="AJ14" i="3"/>
  <c r="T14" i="3"/>
  <c r="E14" i="3"/>
  <c r="AL13" i="3"/>
  <c r="P19" i="3"/>
  <c r="P18" i="3"/>
  <c r="P17" i="3"/>
  <c r="E21" i="3"/>
  <c r="Z16" i="3"/>
  <c r="J16" i="3"/>
  <c r="AA15" i="3"/>
  <c r="K15" i="3"/>
  <c r="G21" i="3"/>
  <c r="G20" i="3"/>
  <c r="G19" i="3"/>
  <c r="G18" i="3"/>
  <c r="W17" i="3"/>
  <c r="G17" i="3"/>
  <c r="Q16" i="3"/>
  <c r="J20" i="3"/>
  <c r="J19" i="3"/>
  <c r="J18" i="3"/>
  <c r="Z17" i="3"/>
  <c r="J17" i="3"/>
  <c r="AJ9" i="3"/>
  <c r="AZ9" i="3"/>
  <c r="R10" i="3"/>
  <c r="AH10" i="3"/>
  <c r="AX10" i="3"/>
  <c r="Q11" i="3"/>
  <c r="AG11" i="3"/>
  <c r="AW11" i="3"/>
  <c r="P12" i="3"/>
  <c r="AF12" i="3"/>
  <c r="AV12" i="3"/>
  <c r="O13" i="3"/>
  <c r="AE13" i="3"/>
  <c r="G14" i="3"/>
  <c r="AC14" i="3"/>
  <c r="M15" i="3"/>
  <c r="L16" i="3"/>
  <c r="BD9" i="3"/>
  <c r="X16" i="3"/>
  <c r="M14" i="3"/>
  <c r="AJ12" i="3"/>
  <c r="AL10" i="3"/>
  <c r="X9" i="3"/>
  <c r="F21" i="3"/>
  <c r="S18" i="3"/>
  <c r="F16" i="3"/>
  <c r="L20" i="3"/>
  <c r="AH13" i="3"/>
  <c r="AF15" i="3"/>
  <c r="S32" i="3"/>
  <c r="AW29" i="3"/>
  <c r="BA28" i="3"/>
  <c r="AK31" i="3"/>
  <c r="C44" i="9"/>
  <c r="HC8" i="9"/>
  <c r="C45" i="1"/>
  <c r="C46" i="1" s="1"/>
  <c r="E21" i="5"/>
  <c r="E16" i="5"/>
  <c r="E33" i="5"/>
  <c r="E36" i="5"/>
  <c r="E39" i="5"/>
  <c r="E17" i="5"/>
  <c r="E20" i="5"/>
  <c r="E32" i="5"/>
  <c r="E35" i="5"/>
  <c r="E14" i="5"/>
  <c r="E9" i="5"/>
  <c r="C45" i="5"/>
  <c r="C46" i="5" s="1"/>
  <c r="E19" i="5"/>
  <c r="E31" i="5"/>
  <c r="E38" i="5"/>
  <c r="E37" i="5"/>
  <c r="E30" i="5"/>
  <c r="E15" i="5"/>
  <c r="E34" i="5"/>
  <c r="E18" i="5"/>
  <c r="C46" i="3"/>
  <c r="BR42" i="3"/>
  <c r="BS42" i="3" s="1"/>
  <c r="BR26" i="3"/>
  <c r="BS26" i="3" s="1"/>
  <c r="BR22" i="3"/>
  <c r="BS22" i="3" s="1"/>
  <c r="BR41" i="3"/>
  <c r="BS41" i="3" s="1"/>
  <c r="BR25" i="3"/>
  <c r="BS25" i="3" s="1"/>
  <c r="BR44" i="3"/>
  <c r="BS44" i="3" s="1"/>
  <c r="BR40" i="3"/>
  <c r="BS40" i="3" s="1"/>
  <c r="BR24" i="3"/>
  <c r="BS24" i="3" s="1"/>
  <c r="BR43" i="3"/>
  <c r="BS43" i="3" s="1"/>
  <c r="BR23" i="3"/>
  <c r="BS23" i="3" s="1"/>
  <c r="BR9" i="3" l="1"/>
  <c r="BS9" i="3" s="1"/>
  <c r="E45" i="5"/>
  <c r="BR39" i="3"/>
  <c r="BS39" i="3" s="1"/>
  <c r="BR38" i="3"/>
  <c r="BS38" i="3" s="1"/>
  <c r="BR18" i="3"/>
  <c r="BS18" i="3" s="1"/>
  <c r="BR19" i="3"/>
  <c r="BS19" i="3" s="1"/>
  <c r="BR35" i="3"/>
  <c r="BS35" i="3" s="1"/>
  <c r="BR32" i="3"/>
  <c r="BS32" i="3" s="1"/>
  <c r="BR30" i="3"/>
  <c r="BS30" i="3" s="1"/>
  <c r="BR21" i="3"/>
  <c r="BS21" i="3" s="1"/>
  <c r="BR34" i="3"/>
  <c r="BS34" i="3" s="1"/>
  <c r="HE14" i="9"/>
  <c r="HE20" i="9"/>
  <c r="HE10" i="9"/>
  <c r="HE16" i="9"/>
  <c r="HE22" i="9"/>
  <c r="HE9" i="9"/>
  <c r="HE19" i="9"/>
  <c r="HE21" i="9"/>
  <c r="HE15" i="9"/>
  <c r="HE17" i="9"/>
  <c r="HE11" i="9"/>
  <c r="HE13" i="9"/>
  <c r="HE23" i="9"/>
  <c r="HE25" i="9"/>
  <c r="HE12" i="9"/>
  <c r="HE18" i="9"/>
  <c r="HE24" i="9"/>
  <c r="BR16" i="3"/>
  <c r="BS16" i="3" s="1"/>
  <c r="BR33" i="3"/>
  <c r="BS33" i="3" s="1"/>
  <c r="BR17" i="3"/>
  <c r="BS17" i="3" s="1"/>
  <c r="BR20" i="3"/>
  <c r="BS20" i="3" s="1"/>
  <c r="BR28" i="3"/>
  <c r="BS28" i="3" s="1"/>
  <c r="BR27" i="3"/>
  <c r="BS27" i="3" s="1"/>
  <c r="BR29" i="3"/>
  <c r="BS29" i="3" s="1"/>
  <c r="BR10" i="3"/>
  <c r="BS10" i="3" s="1"/>
  <c r="BR37" i="3"/>
  <c r="BS37" i="3" s="1"/>
  <c r="BR31" i="3"/>
  <c r="BS31" i="3" s="1"/>
  <c r="BR36" i="3"/>
  <c r="BS36" i="3" s="1"/>
  <c r="BR11" i="3"/>
  <c r="BS11" i="3" s="1"/>
  <c r="BR12" i="3"/>
  <c r="BS12" i="3" s="1"/>
  <c r="BR13" i="3"/>
  <c r="BS13" i="3" s="1"/>
  <c r="BR15" i="3"/>
  <c r="BS15" i="3" s="1"/>
  <c r="BR14" i="3"/>
  <c r="BS14" i="3" s="1"/>
  <c r="HE8" i="9"/>
  <c r="HC44" i="9"/>
  <c r="HE44" i="9" s="1"/>
  <c r="B6" i="9" l="1"/>
  <c r="B3" i="5"/>
  <c r="D6" i="7" s="1"/>
  <c r="BS45" i="3"/>
  <c r="DX9" i="1"/>
  <c r="FK9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C6" i="8" l="1"/>
  <c r="B3" i="3"/>
  <c r="B6" i="7" s="1"/>
  <c r="GZ42" i="1"/>
  <c r="HC42" i="1" s="1"/>
  <c r="GZ43" i="1"/>
  <c r="HC43" i="1" s="1"/>
  <c r="GZ44" i="1"/>
  <c r="HC44" i="1" s="1"/>
  <c r="EW9" i="1"/>
  <c r="GZ9" i="1" s="1"/>
  <c r="HC9" i="1" s="1"/>
  <c r="BS45" i="1"/>
  <c r="GZ27" i="1"/>
  <c r="HC27" i="1" s="1"/>
  <c r="GZ28" i="1"/>
  <c r="HC28" i="1" s="1"/>
  <c r="GZ29" i="1"/>
  <c r="HC29" i="1" s="1"/>
  <c r="GZ30" i="1"/>
  <c r="HC30" i="1" s="1"/>
  <c r="GZ31" i="1"/>
  <c r="HC31" i="1" s="1"/>
  <c r="GZ32" i="1"/>
  <c r="HC32" i="1" s="1"/>
  <c r="GZ33" i="1"/>
  <c r="HC33" i="1" s="1"/>
  <c r="GZ34" i="1"/>
  <c r="HC34" i="1" s="1"/>
  <c r="GZ35" i="1"/>
  <c r="HC35" i="1" s="1"/>
  <c r="GZ36" i="1"/>
  <c r="HC36" i="1" s="1"/>
  <c r="GZ37" i="1"/>
  <c r="HC37" i="1" s="1"/>
  <c r="GZ38" i="1"/>
  <c r="HC38" i="1" s="1"/>
  <c r="GZ39" i="1"/>
  <c r="HC39" i="1" s="1"/>
  <c r="GZ40" i="1"/>
  <c r="HC40" i="1" s="1"/>
  <c r="GZ41" i="1"/>
  <c r="HC41" i="1" s="1"/>
  <c r="GZ10" i="1"/>
  <c r="HC10" i="1" s="1"/>
  <c r="GZ12" i="1"/>
  <c r="HC12" i="1" s="1"/>
  <c r="HA44" i="1"/>
  <c r="HD44" i="1" s="1"/>
  <c r="HA43" i="1"/>
  <c r="HD43" i="1" s="1"/>
  <c r="HA42" i="1"/>
  <c r="HD42" i="1" s="1"/>
  <c r="HE42" i="1" s="1"/>
  <c r="HA41" i="1"/>
  <c r="HD41" i="1" s="1"/>
  <c r="HA40" i="1"/>
  <c r="HD40" i="1" s="1"/>
  <c r="HE40" i="1" s="1"/>
  <c r="HA39" i="1"/>
  <c r="HD39" i="1" s="1"/>
  <c r="HA38" i="1"/>
  <c r="HD38" i="1" s="1"/>
  <c r="HA37" i="1"/>
  <c r="HD37" i="1" s="1"/>
  <c r="HA36" i="1"/>
  <c r="HD36" i="1" s="1"/>
  <c r="HA35" i="1"/>
  <c r="HD35" i="1" s="1"/>
  <c r="HA34" i="1"/>
  <c r="HD34" i="1" s="1"/>
  <c r="HA33" i="1"/>
  <c r="HD33" i="1" s="1"/>
  <c r="HA32" i="1"/>
  <c r="HD32" i="1" s="1"/>
  <c r="HE32" i="1" s="1"/>
  <c r="HA31" i="1"/>
  <c r="HD31" i="1" s="1"/>
  <c r="HA30" i="1"/>
  <c r="HD30" i="1" s="1"/>
  <c r="HA29" i="1"/>
  <c r="HD29" i="1" s="1"/>
  <c r="HA28" i="1"/>
  <c r="HD28" i="1" s="1"/>
  <c r="HA27" i="1"/>
  <c r="HD27" i="1" s="1"/>
  <c r="HA26" i="1"/>
  <c r="HD26" i="1" s="1"/>
  <c r="GZ16" i="1"/>
  <c r="HC16" i="1" s="1"/>
  <c r="GZ17" i="1"/>
  <c r="HC17" i="1" s="1"/>
  <c r="GZ18" i="1"/>
  <c r="HC18" i="1" s="1"/>
  <c r="GZ19" i="1"/>
  <c r="HC19" i="1" s="1"/>
  <c r="GZ20" i="1"/>
  <c r="HC20" i="1" s="1"/>
  <c r="GZ21" i="1"/>
  <c r="HC21" i="1" s="1"/>
  <c r="GZ22" i="1"/>
  <c r="HC22" i="1" s="1"/>
  <c r="GZ23" i="1"/>
  <c r="HC23" i="1" s="1"/>
  <c r="GZ24" i="1"/>
  <c r="HC24" i="1" s="1"/>
  <c r="GZ25" i="1"/>
  <c r="HC25" i="1" s="1"/>
  <c r="GZ26" i="1"/>
  <c r="HC26" i="1" s="1"/>
  <c r="GZ11" i="1"/>
  <c r="HC11" i="1" s="1"/>
  <c r="GZ13" i="1"/>
  <c r="HC13" i="1" s="1"/>
  <c r="GZ14" i="1"/>
  <c r="HC14" i="1" s="1"/>
  <c r="GZ15" i="1"/>
  <c r="HC15" i="1" s="1"/>
  <c r="DV9" i="1"/>
  <c r="HA9" i="1"/>
  <c r="HD9" i="1" s="1"/>
  <c r="HA25" i="1"/>
  <c r="HD25" i="1" s="1"/>
  <c r="HA24" i="1"/>
  <c r="HD24" i="1" s="1"/>
  <c r="HA23" i="1"/>
  <c r="HD23" i="1" s="1"/>
  <c r="HA22" i="1"/>
  <c r="HD22" i="1" s="1"/>
  <c r="HA21" i="1"/>
  <c r="HD21" i="1" s="1"/>
  <c r="HE21" i="1" s="1"/>
  <c r="HA20" i="1"/>
  <c r="HD20" i="1" s="1"/>
  <c r="HA19" i="1"/>
  <c r="HD19" i="1" s="1"/>
  <c r="HA18" i="1"/>
  <c r="HD18" i="1" s="1"/>
  <c r="HA17" i="1"/>
  <c r="HD17" i="1" s="1"/>
  <c r="HA16" i="1"/>
  <c r="HD16" i="1" s="1"/>
  <c r="HA15" i="1"/>
  <c r="HD15" i="1" s="1"/>
  <c r="HA14" i="1"/>
  <c r="HD14" i="1" s="1"/>
  <c r="HA13" i="1"/>
  <c r="HD13" i="1" s="1"/>
  <c r="HA12" i="1"/>
  <c r="HD12" i="1" s="1"/>
  <c r="HA11" i="1"/>
  <c r="HD11" i="1" s="1"/>
  <c r="HA10" i="1"/>
  <c r="HD10" i="1" s="1"/>
  <c r="HE28" i="1" l="1"/>
  <c r="HC45" i="1"/>
  <c r="HE36" i="1"/>
  <c r="HE25" i="1"/>
  <c r="B7" i="7"/>
  <c r="C4" i="8" s="1"/>
  <c r="B9" i="7" s="1"/>
  <c r="D9" i="7"/>
  <c r="D10" i="7" s="1"/>
  <c r="D16" i="7" s="1"/>
  <c r="HE17" i="1"/>
  <c r="HE44" i="1"/>
  <c r="HE30" i="1"/>
  <c r="HE34" i="1"/>
  <c r="HE11" i="1"/>
  <c r="HE19" i="1"/>
  <c r="HE38" i="1"/>
  <c r="HE23" i="1"/>
  <c r="HE12" i="1"/>
  <c r="HE20" i="1"/>
  <c r="HE24" i="1"/>
  <c r="HE27" i="1"/>
  <c r="HE31" i="1"/>
  <c r="HE35" i="1"/>
  <c r="HE39" i="1"/>
  <c r="HE43" i="1"/>
  <c r="HE16" i="1"/>
  <c r="HE13" i="1"/>
  <c r="HE10" i="1"/>
  <c r="HE14" i="1"/>
  <c r="HE18" i="1"/>
  <c r="HE22" i="1"/>
  <c r="HD45" i="1"/>
  <c r="HE9" i="1"/>
  <c r="HE29" i="1"/>
  <c r="HE33" i="1"/>
  <c r="HE37" i="1"/>
  <c r="HE41" i="1"/>
  <c r="HE15" i="1"/>
  <c r="HE26" i="1"/>
  <c r="HE45" i="1" l="1"/>
  <c r="B3" i="1" s="1"/>
  <c r="C6" i="7" s="1"/>
  <c r="B10" i="7"/>
  <c r="D21" i="7"/>
  <c r="D15" i="7"/>
  <c r="C7" i="7" l="1"/>
  <c r="E7" i="7" s="1"/>
  <c r="E6" i="7"/>
  <c r="B15" i="7"/>
  <c r="B21" i="7"/>
  <c r="C5" i="8" l="1"/>
  <c r="C9" i="7" s="1"/>
  <c r="E9" i="7" s="1"/>
  <c r="E10" i="7" s="1"/>
  <c r="C10" i="7" l="1"/>
  <c r="C7" i="8"/>
  <c r="C15" i="7"/>
  <c r="C21" i="7"/>
  <c r="B16" i="7"/>
  <c r="B20" i="7" l="1"/>
  <c r="B19" i="7"/>
  <c r="B18" i="7"/>
  <c r="B14" i="7"/>
  <c r="B28" i="7"/>
  <c r="B17" i="7"/>
  <c r="B30" i="7"/>
  <c r="B27" i="7"/>
  <c r="B29" i="7"/>
  <c r="B26" i="7"/>
  <c r="B25" i="7"/>
  <c r="C20" i="7" l="1"/>
  <c r="C19" i="7"/>
  <c r="C18" i="7"/>
  <c r="C14" i="7"/>
  <c r="C17" i="7"/>
  <c r="C16" i="7"/>
  <c r="C28" i="7"/>
  <c r="C25" i="7"/>
  <c r="C30" i="7"/>
  <c r="C27" i="7"/>
  <c r="C29" i="7"/>
  <c r="C26" i="7"/>
  <c r="E21" i="7" l="1"/>
  <c r="E15" i="7"/>
  <c r="D20" i="7"/>
  <c r="D19" i="7"/>
  <c r="D18" i="7"/>
  <c r="D14" i="7"/>
  <c r="D17" i="7"/>
  <c r="D29" i="7"/>
  <c r="D26" i="7"/>
  <c r="D27" i="7"/>
  <c r="D28" i="7"/>
  <c r="D30" i="7"/>
  <c r="D25" i="7"/>
  <c r="E20" i="7" l="1"/>
  <c r="E19" i="7"/>
  <c r="E18" i="7"/>
  <c r="E14" i="7"/>
  <c r="E17" i="7"/>
  <c r="E29" i="7"/>
  <c r="E16" i="7"/>
  <c r="E30" i="7"/>
  <c r="E26" i="7"/>
  <c r="E25" i="7"/>
  <c r="E28" i="7"/>
  <c r="E27" i="7"/>
</calcChain>
</file>

<file path=xl/sharedStrings.xml><?xml version="1.0" encoding="utf-8"?>
<sst xmlns="http://schemas.openxmlformats.org/spreadsheetml/2006/main" count="1178" uniqueCount="282">
  <si>
    <t>A1</t>
  </si>
  <si>
    <t>A2</t>
  </si>
  <si>
    <t>A3</t>
  </si>
  <si>
    <t>A4</t>
  </si>
  <si>
    <t>A5</t>
  </si>
  <si>
    <t>A5a</t>
  </si>
  <si>
    <t>A6</t>
  </si>
  <si>
    <t>A7</t>
  </si>
  <si>
    <t>A8</t>
  </si>
  <si>
    <t>A9</t>
  </si>
  <si>
    <t>A10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</si>
  <si>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</si>
  <si>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</si>
  <si>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</si>
  <si>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</si>
  <si>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</si>
  <si>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</si>
  <si>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</si>
  <si>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</si>
  <si>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</si>
  <si>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</si>
  <si>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</si>
  <si>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</si>
  <si>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</si>
  <si>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</si>
  <si>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</si>
  <si>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</si>
  <si>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</si>
  <si>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</si>
  <si>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</si>
  <si>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</si>
  <si>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</si>
  <si>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</si>
  <si>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</si>
  <si>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</si>
  <si>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</si>
  <si>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</si>
  <si>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</si>
  <si>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</si>
  <si>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</si>
  <si>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Total general</t>
  </si>
  <si>
    <t>&lt;5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</si>
  <si>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</si>
  <si>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</si>
  <si>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</si>
  <si>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</si>
  <si>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</si>
  <si>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</si>
  <si>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</si>
  <si>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</si>
  <si>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</si>
  <si>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</si>
  <si>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</si>
  <si>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</si>
  <si>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</si>
  <si>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</si>
  <si>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</si>
  <si>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</si>
  <si>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</si>
  <si>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Injured spinal cord-Neck</t>
  </si>
  <si>
    <t>Injured spinal cord-Lower</t>
  </si>
  <si>
    <t>Moderate &amp; severe TBI</t>
  </si>
  <si>
    <t>Serious burns-Lower airway</t>
  </si>
  <si>
    <t>Serious burns-≥20% total burned surface area</t>
  </si>
  <si>
    <t>Serious burns-≥20% total burned surface area or ≥10%  if head/neck or hands/wrist involved</t>
  </si>
  <si>
    <t>Fractured femur-Neck of femur</t>
  </si>
  <si>
    <t>Fractured femur-Other than femoral neck</t>
  </si>
  <si>
    <t>Severe chest injury</t>
  </si>
  <si>
    <t>Abdominal injuries &amp; pelvic organ injury</t>
  </si>
  <si>
    <t>Pelvis fractures</t>
  </si>
  <si>
    <t>Burns-&lt;20% total burned surface area without lower airway burns &amp; &lt;20% total burned surface area or &lt;10%  if head/neck or hands/wrist involved</t>
  </si>
  <si>
    <t>Minor TBI</t>
  </si>
  <si>
    <t>Injury to eyes</t>
  </si>
  <si>
    <t>Injured nerves</t>
  </si>
  <si>
    <t xml:space="preserve">Fracture-Skull </t>
  </si>
  <si>
    <t xml:space="preserve">Fracture-Face bone </t>
  </si>
  <si>
    <t xml:space="preserve">Fracture-Vertebral column </t>
  </si>
  <si>
    <t>Fracture-Sternal fracture and/or fracture of one rib</t>
  </si>
  <si>
    <t>Fracture-Clavicle, scapula or humerus</t>
  </si>
  <si>
    <t xml:space="preserve">Fracture-Radius or ulna </t>
  </si>
  <si>
    <t xml:space="preserve">Fracture-Hand and wrist </t>
  </si>
  <si>
    <t xml:space="preserve">Fracture-Patella, tibia or fibula or ankle </t>
  </si>
  <si>
    <t xml:space="preserve">Fracture-Foot bones </t>
  </si>
  <si>
    <t>Fracture-Other fracture &amp; Fractures - treated</t>
  </si>
  <si>
    <t>Amputation-One upper limb</t>
  </si>
  <si>
    <t>Amputation-Both upper limbs</t>
  </si>
  <si>
    <t>Amputation-Thumb</t>
  </si>
  <si>
    <t>Amputation-Finger(s) (excluding thumb)</t>
  </si>
  <si>
    <t>Amputation-One lower limb</t>
  </si>
  <si>
    <t>Amputation-Both lower limbs</t>
  </si>
  <si>
    <t>Dislocations-Hip</t>
  </si>
  <si>
    <t>Soft-tissue injuries of major joints and associated structures-Shoulder</t>
  </si>
  <si>
    <t>Soft-tissue injuries of major joints and associated structures-Knee</t>
  </si>
  <si>
    <t>Other injuries of muscle and tendon (includes sprains, strains and most dislocations (not hip))</t>
  </si>
  <si>
    <t>Other injuries-Open wound</t>
  </si>
  <si>
    <t>Other injuries-Crush injury</t>
  </si>
  <si>
    <t>Other injuries-Poisoning</t>
  </si>
  <si>
    <t>Other injuries-Drowning and non-fatal submersion</t>
  </si>
  <si>
    <t>Other injuries-Other and unspecified injuries</t>
  </si>
  <si>
    <t>Total</t>
  </si>
  <si>
    <t>Total LP</t>
  </si>
  <si>
    <t>Total CP</t>
  </si>
  <si>
    <t>http://calculator.globalburdenofinjuries.org/</t>
  </si>
  <si>
    <t>Edad</t>
  </si>
  <si>
    <t>Varón</t>
  </si>
  <si>
    <t>Mujer</t>
  </si>
  <si>
    <t>Salario</t>
  </si>
  <si>
    <t>Tasa de descuento</t>
  </si>
  <si>
    <t>Edad ingreso laboral</t>
  </si>
  <si>
    <t>Edad retiro laboral</t>
  </si>
  <si>
    <t>Total víctimas fallecidas</t>
  </si>
  <si>
    <t>Total heridos graves</t>
  </si>
  <si>
    <t>Total heridos leves</t>
  </si>
  <si>
    <t>Ponderador</t>
  </si>
  <si>
    <t>Périda de productividad</t>
  </si>
  <si>
    <t>Périda de productividad total</t>
  </si>
  <si>
    <t>Datos</t>
  </si>
  <si>
    <t>Fuente</t>
  </si>
  <si>
    <t>PERDIDA DE PRODUCTIVIDAD POR MORTALIDAD</t>
  </si>
  <si>
    <t>Cantidad de víctimas fallecidas</t>
  </si>
  <si>
    <t>Edad promedio del rango</t>
  </si>
  <si>
    <t>Sexo</t>
  </si>
  <si>
    <t>PROBABILIDAD POR TIPO DE SECUELAS</t>
  </si>
  <si>
    <t>INCIDENCIA A LARGO PLAZO</t>
  </si>
  <si>
    <t>INCIDENCIA A LARGO PALZO O CORTO PLAZO POR TIPO DE SECUELA</t>
  </si>
  <si>
    <t>INCIDENCIA A CORTO PLAZO PLAZO</t>
  </si>
  <si>
    <t xml:space="preserve">Cantidad total de casos </t>
  </si>
  <si>
    <t>PONDERACIÓN DE LA DISCAPACIDAD</t>
  </si>
  <si>
    <t>Salario por día</t>
  </si>
  <si>
    <t>Total productividad de heridos leves</t>
  </si>
  <si>
    <t>Costos médicos</t>
  </si>
  <si>
    <t>Atención urgente, unidad con médico vía pública o domiciliaria. Con o sin traslado</t>
  </si>
  <si>
    <t>Atención urgente, con médico. UTIM.  Vía pública o domiciliaria. Con o sin traslado</t>
  </si>
  <si>
    <t>Atencion de urgencias en guardia</t>
  </si>
  <si>
    <t>Módulo día clínico del 1° al 6° dia inclusive</t>
  </si>
  <si>
    <t>Módulo dia UTI-UCO</t>
  </si>
  <si>
    <t>COSTOS MÉDICOS</t>
  </si>
  <si>
    <t>Fallecidos</t>
  </si>
  <si>
    <t>Lesionados graves</t>
  </si>
  <si>
    <t>Internación</t>
  </si>
  <si>
    <t>Lesioando leve</t>
  </si>
  <si>
    <t>Público</t>
  </si>
  <si>
    <t>Privado</t>
  </si>
  <si>
    <t>Tipo de costo</t>
  </si>
  <si>
    <t>Gravedad de la lesión</t>
  </si>
  <si>
    <t>Costos pérdida de productividad</t>
  </si>
  <si>
    <t>Heridos graves</t>
  </si>
  <si>
    <t>Heridos leves</t>
  </si>
  <si>
    <t>RESULTADOS: COSTOS DE LA SINIESTRALIDAD VIAL. POR TIPO DE COSTO Y GRAVEDAD DE LAS LESIONES</t>
  </si>
  <si>
    <t>Costos humanos</t>
  </si>
  <si>
    <t>Costos de la propiedad</t>
  </si>
  <si>
    <t>Costos administrativos</t>
  </si>
  <si>
    <t>COSTOS DE LA PROPIEDAD Y ADMINISTRATIVOS</t>
  </si>
  <si>
    <t>Costos propiedad</t>
  </si>
  <si>
    <t>COSTO HUMANO</t>
  </si>
  <si>
    <t>VLS ARGENTINO</t>
  </si>
  <si>
    <t>COSTO HUMANO POR MUERTE</t>
  </si>
  <si>
    <t>Costo humano por discapacidad a LP</t>
  </si>
  <si>
    <t>Costo humano por discapacidad a CP</t>
  </si>
  <si>
    <t>Costo humano por discapacidad - Heridos graves</t>
  </si>
  <si>
    <t>Cantidad de heridos graves</t>
  </si>
  <si>
    <t>Cantidad de heridos leves</t>
  </si>
  <si>
    <t>Ponderadores de discapacidad</t>
  </si>
  <si>
    <t>Código</t>
  </si>
  <si>
    <t>Lesión</t>
  </si>
  <si>
    <t>Duración de corto plazo (años)</t>
  </si>
  <si>
    <t>% con efecto a largo plazo</t>
  </si>
  <si>
    <t>% Tratado</t>
  </si>
  <si>
    <t>Tratado - Corto plazo</t>
  </si>
  <si>
    <t>Tratado - Largo Plazo</t>
  </si>
  <si>
    <t>Sin tratar - Corto plazo</t>
  </si>
  <si>
    <t>Sin tratar - Largo plazo</t>
  </si>
  <si>
    <t>PARAMETROS DE CARGA DE ENFERMEDAD: Duración (corto y largo plazo), % de tratamiento, Ponderadores de discapcidad</t>
  </si>
  <si>
    <t xml:space="preserve"> http://calculator.globalburdenofinjuries.org/</t>
  </si>
  <si>
    <t>PERDIDA DE PRODUCTIVIDAD POR HERIDO GRAVE</t>
  </si>
  <si>
    <t>PERDIDA DE PRODUCTIVIDAD POR HERIDO LEVE</t>
  </si>
  <si>
    <t>Año</t>
  </si>
  <si>
    <t>Total víctimas (fallecidas+graves+leves)</t>
  </si>
  <si>
    <t>INFORMACIÓN DE INGRESOS</t>
  </si>
  <si>
    <t>-</t>
  </si>
  <si>
    <t>INFORMACIÓN DE COSTOS MEDICOS</t>
  </si>
  <si>
    <t>INFORMACIÓN DISTRIBUCIÓN DE DÍAS DE INTERNACIÓN - PROMEDIO DE DÍAS DE INTERNACIÓN</t>
  </si>
  <si>
    <t>% con internación hasta 5 días</t>
  </si>
  <si>
    <t>% con internación más de 5 días</t>
  </si>
  <si>
    <t>Promedio de días de internación con hasta 5 días</t>
  </si>
  <si>
    <t>Promedio de días de internación con más de 5 días</t>
  </si>
  <si>
    <t>% UTI</t>
  </si>
  <si>
    <t>% sala común</t>
  </si>
  <si>
    <t>DATOS SEGUROS</t>
  </si>
  <si>
    <t>INDICADORES PARA LA ESTIMACIÓN DE COSTOS</t>
  </si>
  <si>
    <t>COSTO MÉDICO FALLECIDO</t>
  </si>
  <si>
    <t>COSTO MÉDICO HERIDO GRAVE</t>
  </si>
  <si>
    <t>COSTO MÉDICO HERIDO LEVE</t>
  </si>
  <si>
    <t>Atención de urgencia en guardia</t>
  </si>
  <si>
    <t>COSTO HUMANO POR HERIDO GRAVE</t>
  </si>
  <si>
    <t>COSTO MÉDICO</t>
  </si>
  <si>
    <t>PERDIDA DE PRODUCTIVIDAD HERIDO LEVE</t>
  </si>
  <si>
    <t>DATOS GENERALES</t>
  </si>
  <si>
    <t>PIB en millones de pesos corrientes</t>
  </si>
  <si>
    <t>Población total</t>
  </si>
  <si>
    <t>Costo por víctima</t>
  </si>
  <si>
    <t>Expectativa de vida</t>
  </si>
  <si>
    <t>Promedio ponderado de pagos por daños a la propiedad (responsabilidad civil daños a cosas +  daño pacial + daño total)</t>
  </si>
  <si>
    <t>Variables</t>
  </si>
  <si>
    <t>Pérdida de productividad total por discapacidad a LP</t>
  </si>
  <si>
    <t>Pérdida de productividad total por discapacidad a CP</t>
  </si>
  <si>
    <t>Pérdida de productividad total por discapacidad - Heridos graves</t>
  </si>
  <si>
    <t>Lesionado leve</t>
  </si>
  <si>
    <t>% del PIB</t>
  </si>
  <si>
    <t>% del PIB sin costo humano</t>
  </si>
  <si>
    <t>Relaciones</t>
  </si>
  <si>
    <r>
      <t xml:space="preserve">COSTO TOTAL DE LA SINIESTARLIDAD VIAL POR TIPO DE COSTO Y VÍCTIMA. </t>
    </r>
    <r>
      <rPr>
        <b/>
        <i/>
        <sz val="11"/>
        <color theme="3"/>
        <rFont val="Calibri"/>
        <family val="2"/>
        <scheme val="minor"/>
      </rPr>
      <t>En pesos corrientes</t>
    </r>
  </si>
  <si>
    <r>
      <t xml:space="preserve">COSTO TOTAL DE LA SINIESTRALIDAD VIAL EN RELACIÓN AL  PIB, PER CAPITA Y POR VÍCTIMA. </t>
    </r>
    <r>
      <rPr>
        <b/>
        <i/>
        <sz val="11"/>
        <color theme="3"/>
        <rFont val="Calibri"/>
        <family val="2"/>
        <scheme val="minor"/>
      </rPr>
      <t>Por tipo de víctima y total</t>
    </r>
  </si>
  <si>
    <r>
      <t xml:space="preserve">RELAVANCIA DE LOS COMPONENTES DE COSTO POR TIPO DE VÍCTIMA. </t>
    </r>
    <r>
      <rPr>
        <b/>
        <i/>
        <sz val="11"/>
        <color theme="3"/>
        <rFont val="Calibri"/>
        <family val="2"/>
        <scheme val="minor"/>
      </rPr>
      <t>En % respecto al total de costos por serveridad de lesión y total</t>
    </r>
  </si>
  <si>
    <t>CANTIDAD TOTAL DE VÍCTIMAS</t>
  </si>
  <si>
    <t>CANTIDAD DE VÍCTIMAS FALLECIDAS POR GRUPOS DE EDAD - VARÓN</t>
  </si>
  <si>
    <t>CANTIDAD DE VÍCTIMAS FALLECIDAS POR GRUPOS DE EDAD - MUJER</t>
  </si>
  <si>
    <t>CANTIDAD DE HERIDOS GRAVES POR GRUPOS DE EDAD - VARÓN</t>
  </si>
  <si>
    <t>CANTIDAD DE HERIDOS GRAVES POR GRUPOS DE EDAD - MUJER</t>
  </si>
  <si>
    <t>CANTIDAD DE HERIDOS LEVES POR GRUPOS DE EDAD - VARÓN</t>
  </si>
  <si>
    <t>CANTIDAD DE HERIDOS LEVES POR GRUPOS DE EDAD - MUJER</t>
  </si>
  <si>
    <t>Población Económicamente Activa</t>
  </si>
  <si>
    <t>Esperanza de vida</t>
  </si>
  <si>
    <t>Valor estadístico de la vida</t>
  </si>
  <si>
    <t>VALOR ESTADISTICO DE LA VIDA</t>
  </si>
  <si>
    <t>Costo por víctima sin costo humano</t>
  </si>
  <si>
    <t>Costo por PEA</t>
  </si>
  <si>
    <t>Costo por PEA sin costo humano</t>
  </si>
  <si>
    <t>Costo por habitante</t>
  </si>
  <si>
    <t>Costo por habitante sin costo humano</t>
  </si>
  <si>
    <t>% víctimas fallecidas según usuario incluyendo autos, camioneta o utilitario, transporte de carga, y transporte de pasajeros</t>
  </si>
  <si>
    <t>% víctimas lesionadas según usuario incluyendo autos, camioneta o utilitario, transporte de carga, y transporte de pasajeros)</t>
  </si>
  <si>
    <t>Hombre</t>
  </si>
  <si>
    <t>Dato</t>
  </si>
  <si>
    <t>Cantidad total</t>
  </si>
  <si>
    <t>En %</t>
  </si>
  <si>
    <t>FUENTE</t>
  </si>
  <si>
    <t>COMENTARIO</t>
  </si>
  <si>
    <t>Heridos Leves</t>
  </si>
  <si>
    <t>Heridos Graves</t>
  </si>
  <si>
    <t>Total Heridos</t>
  </si>
  <si>
    <t>VÍCTIMAS FATALES</t>
  </si>
  <si>
    <t>VÍCTIMAS NO FATALES</t>
  </si>
  <si>
    <t>Imputaciones para HERIDOS SEGÚN GRAVEDAD</t>
  </si>
  <si>
    <t xml:space="preserve">Se recomienda utilizar la distribución de heridos según sexo y edad del total nacional en base a quellos que informan datos desagregados para las jurisdicciones que no desagregan este tipo de datos. </t>
  </si>
  <si>
    <t>Se recomienda actualizar los valores de cada una de las tablas para el año a estimar.</t>
  </si>
  <si>
    <t>Ingreso promedio mensual</t>
  </si>
  <si>
    <t>Diferencial relativo de los costos por atención en el sector privado</t>
  </si>
  <si>
    <t>Aplicar la distribución por grupo de edad y sexo sobre el total de VÍCTIMAS NO FATALES de la jurisdicción correspondiente.</t>
  </si>
  <si>
    <t>Aplicar la distribución de los Heridos en Graves y Leves sobre el total de VÍCTIMAS NO FATALES de la jurisdicción correspondiente.</t>
  </si>
  <si>
    <t>Aplicar la distribución por grupo de edad obtenida en la fuente mencionada sobre el total de VÍCTIMAS FATALES de la jurisdicción correspondiente.</t>
  </si>
  <si>
    <t>Los datos prefijados en la hoja DATOS, se consideran parametros, y se encuentran marcados en color GRIS en la tabla INDICADORES PARA LA ESTIMACION DE COSTOS</t>
  </si>
  <si>
    <t>% atención médica en sector público</t>
  </si>
  <si>
    <t>% atención médica en sector privado</t>
  </si>
  <si>
    <t>ANSV en base a Chang (2018)</t>
  </si>
  <si>
    <t>Ley</t>
  </si>
  <si>
    <t>2017 + IPC 2019</t>
  </si>
  <si>
    <t>Valor que se usa para calcular el costo humano</t>
  </si>
  <si>
    <t>se calcula para medir pérdida de productividad</t>
  </si>
  <si>
    <t>0 a 4</t>
  </si>
  <si>
    <t>5 a 14</t>
  </si>
  <si>
    <t>15 a 24</t>
  </si>
  <si>
    <t>25 a 34</t>
  </si>
  <si>
    <t>35 a 44</t>
  </si>
  <si>
    <t>45 a 54</t>
  </si>
  <si>
    <t>55 a 64</t>
  </si>
  <si>
    <t>65 a 74</t>
  </si>
  <si>
    <t>75 o más</t>
  </si>
  <si>
    <t>Observatorio Vial, 2019</t>
  </si>
  <si>
    <t xml:space="preserve">Se recomienda utilizar la distribución de heridos según leves y graves del total nacional en base aquellos que informan esta variable para las jurisdicciones que no desagregan este tipo de datos. </t>
  </si>
  <si>
    <t>HERIDOS LEVES</t>
  </si>
  <si>
    <t>Tabla cruzada Víctima_rango_etario_desc*Víctima_sexo_desc</t>
  </si>
  <si>
    <t>Víctima_sexo_desc</t>
  </si>
  <si>
    <t>HERIDOS GRAVES</t>
  </si>
  <si>
    <t>Aclaraciones: Datos correspondientes al total nacional. Datos de hombres y mujeres exclusivamente, y no considera los casos s/dato</t>
  </si>
  <si>
    <t xml:space="preserve">Aclaraciones: Datos correspondientes al total nacional, de hombres y mujeres exclusivamente. Para los casos sin datos o agregados, se utilizó la distribución de heridos según sexo y edad del total nacional en base a aquellas jurisdicciones que informan datos desagregados. </t>
  </si>
  <si>
    <t xml:space="preserve">Aclaraciones: Datos correspondientes al total nacional, de hombres y mujeres exclusivamente. Para los casos sin datos o agregados, se utilizó la distribución de fallecidos según sexo y edad del total nacional en base a aquellas jurisdicciones que informan datos desagregados. </t>
  </si>
  <si>
    <t xml:space="preserve">Total </t>
  </si>
  <si>
    <t xml:space="preserve">HERIDOS LEVES POR RANGO ETARIO </t>
  </si>
  <si>
    <t xml:space="preserve">HERIDOS GRAVES POR RANGO ETARIO </t>
  </si>
  <si>
    <t xml:space="preserve">Imputaciones para HERIDOS SEGÚN RANGO ETARIO </t>
  </si>
  <si>
    <t xml:space="preserve">Imputaciones para HERIDOS SEGÚN SEXO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</si>
</sst>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164" formatCode="_ * #,##0_ ;_ * \-#,##0_ ;_ * &quot;-&quot;_ ;_ @_ "/>
    <numFmt numFmtId="165" formatCode="0.000"/>
    <numFmt numFmtId="166" formatCode="0.0000"/>
    <numFmt numFmtId="167" formatCode="0.0%"/>
    <numFmt numFmtId="168" formatCode="0.00000"/>
    <numFmt numFmtId="169" formatCode="#,##0.000000"/>
    <numFmt numFmtId="170" formatCode="#,##0.0"/>
    <numFmt numFmtId="171" formatCode="General_)"/>
    <numFmt numFmtId="172" formatCode="0.0"/>
    <numFmt numFmtId="173" formatCode="#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0"/>
      <color rgb="FFFF00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Roboto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theme="6" tint="-0.249977111117893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6" tint="0.3999755851924192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3999755851924192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-0.249977111117893"/>
      </top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E0000"/>
      </left>
      <right/>
      <top style="medium">
        <color rgb="FFFE0000"/>
      </top>
      <bottom/>
      <diagonal/>
    </border>
    <border>
      <left/>
      <right style="medium">
        <color rgb="FFFE0000"/>
      </right>
      <top style="medium">
        <color rgb="FFFE0000"/>
      </top>
      <bottom/>
      <diagonal/>
    </border>
    <border>
      <left style="medium">
        <color rgb="FFFE0000"/>
      </left>
      <right/>
      <top/>
      <bottom/>
      <diagonal/>
    </border>
    <border>
      <left/>
      <right style="medium">
        <color rgb="FFFE0000"/>
      </right>
      <top/>
      <bottom/>
      <diagonal/>
    </border>
    <border>
      <left style="medium">
        <color rgb="FFFE0000"/>
      </left>
      <right/>
      <top/>
      <bottom style="medium">
        <color rgb="FFFE0000"/>
      </bottom>
      <diagonal/>
    </border>
    <border>
      <left/>
      <right style="medium">
        <color rgb="FFFE0000"/>
      </right>
      <top/>
      <bottom style="medium">
        <color rgb="FFFE0000"/>
      </bottom>
      <diagonal/>
    </border>
    <border>
      <left style="medium">
        <color rgb="FFFE0000"/>
      </left>
      <right/>
      <top style="medium">
        <color rgb="FFFE0000"/>
      </top>
      <bottom style="medium">
        <color rgb="FFFE0000"/>
      </bottom>
      <diagonal/>
    </border>
    <border>
      <left/>
      <right/>
      <top style="medium">
        <color rgb="FFFE0000"/>
      </top>
      <bottom style="medium">
        <color rgb="FFFE0000"/>
      </bottom>
      <diagonal/>
    </border>
    <border>
      <left/>
      <right style="medium">
        <color rgb="FFFE0000"/>
      </right>
      <top style="medium">
        <color rgb="FFFE0000"/>
      </top>
      <bottom style="medium">
        <color rgb="FFFE0000"/>
      </bottom>
      <diagonal/>
    </border>
    <border>
      <left/>
      <right/>
      <top/>
      <bottom style="double">
        <color rgb="FF1F497D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1F497D"/>
      </right>
      <top/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7" fillId="0" borderId="0"/>
    <xf numFmtId="171" fontId="27" fillId="0" borderId="0"/>
    <xf numFmtId="0" fontId="17" fillId="0" borderId="0"/>
    <xf numFmtId="0" fontId="17" fillId="0" borderId="0"/>
    <xf numFmtId="0" fontId="17" fillId="0" borderId="0"/>
    <xf numFmtId="44" fontId="1" fillId="0" borderId="0" applyFont="0" applyFill="0" applyBorder="0" applyAlignment="0" applyProtection="0"/>
    <xf numFmtId="0" fontId="17" fillId="0" borderId="0"/>
  </cellStyleXfs>
  <cellXfs count="273">
    <xf numFmtId="0" fontId="0" fillId="0" borderId="0" xfId="0"/>
    <xf numFmtId="0" fontId="0" fillId="0" borderId="3" xfId="0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166" fontId="0" fillId="0" borderId="0" xfId="0" applyNumberFormat="1"/>
    <xf numFmtId="166" fontId="6" fillId="2" borderId="0" xfId="0" applyNumberFormat="1" applyFont="1" applyFill="1"/>
    <xf numFmtId="0" fontId="7" fillId="0" borderId="0" xfId="2"/>
    <xf numFmtId="3" fontId="0" fillId="0" borderId="0" xfId="0" applyNumberFormat="1"/>
    <xf numFmtId="0" fontId="8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6" borderId="2" xfId="0" applyFont="1" applyFill="1" applyBorder="1"/>
    <xf numFmtId="0" fontId="8" fillId="4" borderId="3" xfId="0" applyFont="1" applyFill="1" applyBorder="1"/>
    <xf numFmtId="168" fontId="0" fillId="0" borderId="0" xfId="0" applyNumberFormat="1"/>
    <xf numFmtId="3" fontId="8" fillId="4" borderId="0" xfId="0" applyNumberFormat="1" applyFont="1" applyFill="1"/>
    <xf numFmtId="3" fontId="10" fillId="4" borderId="0" xfId="0" applyNumberFormat="1" applyFont="1" applyFill="1"/>
    <xf numFmtId="0" fontId="9" fillId="0" borderId="0" xfId="0" applyFont="1"/>
    <xf numFmtId="0" fontId="8" fillId="7" borderId="21" xfId="0" applyFont="1" applyFill="1" applyBorder="1"/>
    <xf numFmtId="0" fontId="8" fillId="8" borderId="21" xfId="0" applyFont="1" applyFill="1" applyBorder="1"/>
    <xf numFmtId="0" fontId="5" fillId="8" borderId="0" xfId="0" applyFont="1" applyFill="1"/>
    <xf numFmtId="169" fontId="0" fillId="0" borderId="0" xfId="0" applyNumberFormat="1"/>
    <xf numFmtId="0" fontId="8" fillId="4" borderId="11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/>
    <xf numFmtId="0" fontId="0" fillId="0" borderId="11" xfId="0" applyBorder="1"/>
    <xf numFmtId="3" fontId="8" fillId="4" borderId="11" xfId="0" applyNumberFormat="1" applyFont="1" applyFill="1" applyBorder="1"/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14" fillId="0" borderId="0" xfId="0" applyFont="1"/>
    <xf numFmtId="0" fontId="0" fillId="5" borderId="11" xfId="0" applyFill="1" applyBorder="1"/>
    <xf numFmtId="3" fontId="0" fillId="5" borderId="11" xfId="0" applyNumberFormat="1" applyFill="1" applyBorder="1"/>
    <xf numFmtId="9" fontId="0" fillId="5" borderId="11" xfId="0" applyNumberFormat="1" applyFill="1" applyBorder="1"/>
    <xf numFmtId="0" fontId="0" fillId="5" borderId="23" xfId="0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6" borderId="11" xfId="0" applyFont="1" applyFill="1" applyBorder="1"/>
    <xf numFmtId="3" fontId="10" fillId="4" borderId="11" xfId="0" applyNumberFormat="1" applyFont="1" applyFill="1" applyBorder="1"/>
    <xf numFmtId="0" fontId="5" fillId="5" borderId="11" xfId="0" applyFont="1" applyFill="1" applyBorder="1"/>
    <xf numFmtId="0" fontId="5" fillId="5" borderId="23" xfId="0" applyFont="1" applyFill="1" applyBorder="1"/>
    <xf numFmtId="1" fontId="0" fillId="0" borderId="11" xfId="0" applyNumberFormat="1" applyBorder="1"/>
    <xf numFmtId="0" fontId="2" fillId="6" borderId="24" xfId="0" applyFont="1" applyFill="1" applyBorder="1"/>
    <xf numFmtId="0" fontId="8" fillId="4" borderId="22" xfId="0" applyFont="1" applyFill="1" applyBorder="1"/>
    <xf numFmtId="0" fontId="8" fillId="7" borderId="11" xfId="0" applyFont="1" applyFill="1" applyBorder="1"/>
    <xf numFmtId="0" fontId="8" fillId="8" borderId="11" xfId="0" applyFont="1" applyFill="1" applyBorder="1"/>
    <xf numFmtId="0" fontId="5" fillId="8" borderId="11" xfId="0" applyFont="1" applyFill="1" applyBorder="1"/>
    <xf numFmtId="0" fontId="9" fillId="0" borderId="11" xfId="0" applyFont="1" applyBorder="1"/>
    <xf numFmtId="0" fontId="8" fillId="7" borderId="25" xfId="0" applyFont="1" applyFill="1" applyBorder="1"/>
    <xf numFmtId="0" fontId="8" fillId="8" borderId="25" xfId="0" applyFont="1" applyFill="1" applyBorder="1"/>
    <xf numFmtId="166" fontId="0" fillId="0" borderId="11" xfId="0" applyNumberFormat="1" applyBorder="1"/>
    <xf numFmtId="166" fontId="6" fillId="2" borderId="11" xfId="0" applyNumberFormat="1" applyFont="1" applyFill="1" applyBorder="1"/>
    <xf numFmtId="4" fontId="8" fillId="4" borderId="11" xfId="0" applyNumberFormat="1" applyFont="1" applyFill="1" applyBorder="1"/>
    <xf numFmtId="0" fontId="15" fillId="4" borderId="0" xfId="0" applyFont="1" applyFill="1" applyAlignment="1">
      <alignment horizontal="center" vertical="center" wrapText="1"/>
    </xf>
    <xf numFmtId="0" fontId="0" fillId="0" borderId="30" xfId="0" applyBorder="1"/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3" fontId="16" fillId="4" borderId="0" xfId="0" applyNumberFormat="1" applyFont="1" applyFill="1" applyAlignment="1">
      <alignment vertical="center"/>
    </xf>
    <xf numFmtId="3" fontId="16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/>
    </xf>
    <xf numFmtId="0" fontId="0" fillId="0" borderId="31" xfId="0" applyBorder="1"/>
    <xf numFmtId="0" fontId="20" fillId="4" borderId="11" xfId="0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167" fontId="21" fillId="9" borderId="11" xfId="1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167" fontId="19" fillId="0" borderId="11" xfId="1" applyNumberFormat="1" applyFont="1" applyBorder="1" applyAlignment="1">
      <alignment horizontal="center" vertical="center"/>
    </xf>
    <xf numFmtId="9" fontId="20" fillId="4" borderId="11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11" xfId="0" applyNumberFormat="1" applyFont="1" applyBorder="1" applyAlignment="1">
      <alignment vertical="center"/>
    </xf>
    <xf numFmtId="167" fontId="19" fillId="0" borderId="0" xfId="1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0" xfId="1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/>
    <xf numFmtId="0" fontId="20" fillId="4" borderId="11" xfId="0" applyFont="1" applyFill="1" applyBorder="1" applyAlignment="1">
      <alignment horizontal="center" vertical="center" wrapText="1"/>
    </xf>
    <xf numFmtId="9" fontId="19" fillId="0" borderId="0" xfId="1" applyFont="1" applyAlignment="1">
      <alignment vertical="center"/>
    </xf>
    <xf numFmtId="0" fontId="0" fillId="11" borderId="34" xfId="0" applyFill="1" applyBorder="1"/>
    <xf numFmtId="0" fontId="0" fillId="11" borderId="36" xfId="0" applyFill="1" applyBorder="1"/>
    <xf numFmtId="0" fontId="0" fillId="11" borderId="35" xfId="0" applyFill="1" applyBorder="1"/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/>
    <xf numFmtId="0" fontId="30" fillId="0" borderId="0" xfId="0" applyFont="1"/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10" fontId="0" fillId="0" borderId="33" xfId="0" applyNumberFormat="1" applyBorder="1"/>
    <xf numFmtId="0" fontId="29" fillId="0" borderId="0" xfId="0" applyFont="1"/>
    <xf numFmtId="3" fontId="0" fillId="0" borderId="29" xfId="0" applyNumberFormat="1" applyBorder="1"/>
    <xf numFmtId="10" fontId="0" fillId="10" borderId="32" xfId="0" applyNumberFormat="1" applyFill="1" applyBorder="1"/>
    <xf numFmtId="0" fontId="25" fillId="11" borderId="0" xfId="0" applyFont="1" applyFill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/>
    <xf numFmtId="0" fontId="25" fillId="12" borderId="30" xfId="0" applyFont="1" applyFill="1" applyBorder="1"/>
    <xf numFmtId="0" fontId="25" fillId="12" borderId="0" xfId="0" applyFont="1" applyFill="1"/>
    <xf numFmtId="0" fontId="25" fillId="12" borderId="29" xfId="0" applyFont="1" applyFill="1" applyBorder="1"/>
    <xf numFmtId="0" fontId="25" fillId="12" borderId="31" xfId="0" applyFont="1" applyFill="1" applyBorder="1"/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9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2" fontId="25" fillId="12" borderId="30" xfId="0" applyNumberFormat="1" applyFont="1" applyFill="1" applyBorder="1" applyAlignment="1">
      <alignment horizontal="center" vertical="center"/>
    </xf>
    <xf numFmtId="0" fontId="0" fillId="9" borderId="31" xfId="0" applyFill="1" applyBorder="1"/>
    <xf numFmtId="0" fontId="0" fillId="9" borderId="30" xfId="0" applyFill="1" applyBorder="1"/>
    <xf numFmtId="0" fontId="0" fillId="9" borderId="0" xfId="0" applyFill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0" fontId="0" fillId="11" borderId="0" xfId="0" applyFill="1"/>
    <xf numFmtId="3" fontId="34" fillId="4" borderId="11" xfId="0" applyNumberFormat="1" applyFont="1" applyFill="1" applyBorder="1" applyAlignment="1">
      <alignment horizontal="center" vertical="center"/>
    </xf>
    <xf numFmtId="167" fontId="35" fillId="0" borderId="11" xfId="1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9" borderId="33" xfId="0" applyFill="1" applyBorder="1" applyAlignment="1">
      <alignment horizontal="center"/>
    </xf>
    <xf numFmtId="0" fontId="0" fillId="9" borderId="0" xfId="0" applyFill="1"/>
    <xf numFmtId="0" fontId="0" fillId="0" borderId="32" xfId="0" applyBorder="1" applyAlignment="1">
      <alignment horizontal="center" vertical="center"/>
    </xf>
    <xf numFmtId="4" fontId="37" fillId="14" borderId="50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38" fillId="15" borderId="0" xfId="10" applyNumberFormat="1" applyFont="1" applyFill="1" applyBorder="1" applyAlignment="1">
      <alignment horizontal="center" vertical="top"/>
    </xf>
    <xf numFmtId="0" fontId="29" fillId="0" borderId="11" xfId="0" applyFont="1" applyBorder="1"/>
    <xf numFmtId="0" fontId="29" fillId="0" borderId="34" xfId="0" applyFont="1" applyBorder="1"/>
    <xf numFmtId="0" fontId="29" fillId="0" borderId="0" xfId="0" applyFont="1" applyAlignment="1">
      <alignment vertical="center"/>
    </xf>
    <xf numFmtId="167" fontId="0" fillId="0" borderId="11" xfId="0" applyNumberFormat="1" applyBorder="1" applyAlignment="1">
      <alignment horizontal="center"/>
    </xf>
    <xf numFmtId="2" fontId="40" fillId="0" borderId="0" xfId="0" applyNumberFormat="1" applyFont="1" applyAlignment="1">
      <alignment vertical="center"/>
    </xf>
    <xf numFmtId="2" fontId="0" fillId="0" borderId="0" xfId="0" applyNumberFormat="1"/>
    <xf numFmtId="10" fontId="0" fillId="0" borderId="0" xfId="1" applyNumberFormat="1" applyFont="1" applyFill="1" applyBorder="1" applyAlignment="1"/>
    <xf numFmtId="167" fontId="0" fillId="0" borderId="11" xfId="0" applyNumberFormat="1" applyBorder="1"/>
    <xf numFmtId="0" fontId="9" fillId="0" borderId="30" xfId="0" applyFont="1" applyBorder="1" applyAlignment="1">
      <alignment wrapText="1"/>
    </xf>
    <xf numFmtId="2" fontId="42" fillId="13" borderId="0" xfId="7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9" borderId="30" xfId="0" applyFont="1" applyFill="1" applyBorder="1" applyAlignment="1">
      <alignment wrapText="1"/>
    </xf>
    <xf numFmtId="167" fontId="9" fillId="0" borderId="0" xfId="1" applyNumberFormat="1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0" fillId="0" borderId="23" xfId="0" applyBorder="1"/>
    <xf numFmtId="3" fontId="0" fillId="0" borderId="23" xfId="0" applyNumberFormat="1" applyBorder="1"/>
    <xf numFmtId="0" fontId="0" fillId="0" borderId="36" xfId="0" applyBorder="1"/>
    <xf numFmtId="0" fontId="0" fillId="0" borderId="35" xfId="0" applyBorder="1"/>
    <xf numFmtId="0" fontId="29" fillId="0" borderId="0" xfId="0" applyFont="1" applyAlignment="1">
      <alignment horizontal="center"/>
    </xf>
    <xf numFmtId="0" fontId="9" fillId="9" borderId="0" xfId="0" applyFont="1" applyFill="1" applyAlignment="1">
      <alignment horizontal="center" vertical="center"/>
    </xf>
    <xf numFmtId="173" fontId="32" fillId="0" borderId="0" xfId="8" applyNumberFormat="1" applyFont="1" applyAlignment="1">
      <alignment horizontal="center" vertical="top"/>
    </xf>
    <xf numFmtId="173" fontId="32" fillId="0" borderId="0" xfId="11" applyNumberFormat="1" applyFont="1" applyAlignment="1">
      <alignment horizontal="center" vertical="top"/>
    </xf>
    <xf numFmtId="0" fontId="9" fillId="0" borderId="30" xfId="0" applyFont="1" applyBorder="1" applyAlignment="1">
      <alignment vertical="center" wrapText="1"/>
    </xf>
    <xf numFmtId="9" fontId="38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9" fontId="38" fillId="0" borderId="50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52" xfId="0" applyFont="1" applyBorder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0" fontId="29" fillId="0" borderId="23" xfId="0" applyFont="1" applyBorder="1"/>
    <xf numFmtId="3" fontId="9" fillId="0" borderId="23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0" fillId="0" borderId="23" xfId="0" applyNumberFormat="1" applyBorder="1"/>
    <xf numFmtId="172" fontId="9" fillId="0" borderId="0" xfId="0" applyNumberFormat="1" applyFont="1" applyAlignment="1">
      <alignment horizontal="center"/>
    </xf>
    <xf numFmtId="3" fontId="0" fillId="0" borderId="0" xfId="10" applyNumberFormat="1" applyFont="1" applyAlignment="1">
      <alignment horizontal="center"/>
    </xf>
    <xf numFmtId="0" fontId="25" fillId="9" borderId="0" xfId="0" applyFont="1" applyFill="1" applyAlignment="1">
      <alignment horizontal="left"/>
    </xf>
    <xf numFmtId="0" fontId="41" fillId="9" borderId="0" xfId="0" applyFont="1" applyFill="1" applyAlignment="1">
      <alignment horizontal="center"/>
    </xf>
    <xf numFmtId="0" fontId="41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/>
    <xf numFmtId="3" fontId="19" fillId="0" borderId="11" xfId="0" applyNumberFormat="1" applyFont="1" applyBorder="1"/>
    <xf numFmtId="167" fontId="19" fillId="0" borderId="11" xfId="0" applyNumberFormat="1" applyFont="1" applyBorder="1"/>
    <xf numFmtId="0" fontId="41" fillId="9" borderId="0" xfId="0" applyFont="1" applyFill="1" applyAlignment="1">
      <alignment vertical="center"/>
    </xf>
    <xf numFmtId="3" fontId="32" fillId="9" borderId="0" xfId="9" applyNumberFormat="1" applyFont="1" applyFill="1" applyAlignment="1">
      <alignment horizontal="center" vertical="top"/>
    </xf>
    <xf numFmtId="3" fontId="32" fillId="0" borderId="0" xfId="11" applyNumberFormat="1" applyFont="1" applyAlignment="1">
      <alignment horizontal="center" vertical="top"/>
    </xf>
    <xf numFmtId="3" fontId="43" fillId="0" borderId="0" xfId="0" applyNumberFormat="1" applyFont="1" applyAlignment="1">
      <alignment horizontal="center"/>
    </xf>
    <xf numFmtId="3" fontId="32" fillId="0" borderId="0" xfId="9" applyNumberFormat="1" applyFont="1" applyAlignment="1">
      <alignment horizontal="center" vertical="top"/>
    </xf>
    <xf numFmtId="0" fontId="22" fillId="4" borderId="0" xfId="0" applyFont="1" applyFill="1" applyAlignment="1">
      <alignment horizontal="center" vertic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5" fillId="11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9" fillId="0" borderId="36" xfId="2" applyFont="1" applyBorder="1" applyAlignment="1">
      <alignment horizontal="left"/>
    </xf>
    <xf numFmtId="0" fontId="9" fillId="0" borderId="35" xfId="2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0" fontId="41" fillId="16" borderId="53" xfId="0" applyFont="1" applyFill="1" applyBorder="1" applyAlignment="1">
      <alignment horizontal="center"/>
    </xf>
    <xf numFmtId="0" fontId="41" fillId="16" borderId="0" xfId="0" applyFont="1" applyFill="1" applyAlignment="1">
      <alignment horizontal="center"/>
    </xf>
    <xf numFmtId="0" fontId="41" fillId="16" borderId="53" xfId="0" applyFont="1" applyFill="1" applyBorder="1" applyAlignment="1">
      <alignment horizontal="center" vertical="center"/>
    </xf>
    <xf numFmtId="0" fontId="41" fillId="16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4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2">
    <cellStyle name="Hipervínculo" xfId="2" builtinId="8"/>
    <cellStyle name="Hipervínculo 2" xfId="3" xr:uid="{00000000-0005-0000-0000-000001000000}"/>
    <cellStyle name="Moneda" xfId="10" builtinId="4"/>
    <cellStyle name="Normal" xfId="0" builtinId="0"/>
    <cellStyle name="Normal 2" xfId="5" xr:uid="{00000000-0005-0000-0000-000003000000}"/>
    <cellStyle name="Normal 2 14" xfId="6" xr:uid="{00000000-0005-0000-0000-000004000000}"/>
    <cellStyle name="Normal_245 98-99" xfId="7" xr:uid="{00000000-0005-0000-0000-000005000000}"/>
    <cellStyle name="Normal_Datos totales" xfId="11" xr:uid="{DAE74D1B-AE9D-4530-A3E7-922C59ACD384}"/>
    <cellStyle name="Normal_Hoja1" xfId="8" xr:uid="{00000000-0005-0000-0000-000006000000}"/>
    <cellStyle name="Normal_Hoja1_1" xfId="9" xr:uid="{00000000-0005-0000-0000-000007000000}"/>
    <cellStyle name="Porcentaje" xfId="1" builtinId="5"/>
    <cellStyle name="Porcentual 2" xfId="4" xr:uid="{00000000-0005-0000-0000-000009000000}"/>
  </cellStyles>
  <dxfs count="0"/>
  <tableStyles count="0" defaultTableStyle="TableStyleMedium2" defaultPivotStyle="PivotStyleLight16"/>
  <colors>
    <mruColors>
      <color rgb="FFF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Participación</a:t>
            </a:r>
            <a:r>
              <a:rPr lang="en-US" sz="1100" baseline="0"/>
              <a:t> de las distintas </a:t>
            </a:r>
          </a:p>
          <a:p>
            <a:pPr>
              <a:defRPr sz="1100"/>
            </a:pPr>
            <a:r>
              <a:rPr lang="en-US" sz="1100" baseline="0"/>
              <a:t>categorias de costo en el total - </a:t>
            </a:r>
          </a:p>
          <a:p>
            <a:pPr>
              <a:defRPr sz="1100"/>
            </a:pPr>
            <a:r>
              <a:rPr lang="en-US" sz="1100" baseline="0"/>
              <a:t>Total víctimas</a:t>
            </a:r>
            <a:endParaRPr lang="en-US" sz="1100"/>
          </a:p>
        </c:rich>
      </c:tx>
      <c:layout>
        <c:manualLayout>
          <c:xMode val="edge"/>
          <c:yMode val="edge"/>
          <c:x val="1.8266602944519861E-3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71124123627319"/>
          <c:y val="0.14692017626237094"/>
          <c:w val="0.50317407535213476"/>
          <c:h val="0.43507719015438218"/>
        </c:manualLayout>
      </c:layout>
      <c:pieChart>
        <c:varyColors val="1"/>
        <c:ser>
          <c:idx val="1"/>
          <c:order val="1"/>
          <c:tx>
            <c:strRef>
              <c:f>RESULTADOS!$E$24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RESULTADOS!$A$25:$A$29</c:f>
              <c:strCache>
                <c:ptCount val="5"/>
                <c:pt idx="0">
                  <c:v>Costos médicos</c:v>
                </c:pt>
                <c:pt idx="1">
                  <c:v>Costos pérdida de productividad</c:v>
                </c:pt>
                <c:pt idx="2">
                  <c:v>Costos humanos</c:v>
                </c:pt>
                <c:pt idx="3">
                  <c:v>Costos de la propiedad</c:v>
                </c:pt>
                <c:pt idx="4">
                  <c:v>Costos administrativos</c:v>
                </c:pt>
              </c:strCache>
            </c:strRef>
          </c:cat>
          <c:val>
            <c:numRef>
              <c:f>RESULTADOS!$E$25:$E$29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6-474F-87AC-D7B32987C878}"/>
            </c:ext>
          </c:extLst>
        </c:ser>
        <c:ser>
          <c:idx val="0"/>
          <c:order val="0"/>
          <c:tx>
            <c:strRef>
              <c:f>RESULTADOS!$E$24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RESULTADOS!$A$25:$A$29</c:f>
              <c:strCache>
                <c:ptCount val="5"/>
                <c:pt idx="0">
                  <c:v>Costos médicos</c:v>
                </c:pt>
                <c:pt idx="1">
                  <c:v>Costos pérdida de productividad</c:v>
                </c:pt>
                <c:pt idx="2">
                  <c:v>Costos humanos</c:v>
                </c:pt>
                <c:pt idx="3">
                  <c:v>Costos de la propiedad</c:v>
                </c:pt>
                <c:pt idx="4">
                  <c:v>Costos administrativos</c:v>
                </c:pt>
              </c:strCache>
            </c:strRef>
          </c:cat>
          <c:val>
            <c:numRef>
              <c:f>RESULTADOS!$E$25:$E$29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6-474F-87AC-D7B32987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8736348195519412E-2"/>
          <c:y val="0.73525978051956165"/>
          <c:w val="0.93749098687354715"/>
          <c:h val="0.16035769788644841"/>
        </c:manualLayout>
      </c:layout>
      <c:overlay val="0"/>
      <c:txPr>
        <a:bodyPr/>
        <a:lstStyle/>
        <a:p>
          <a:pPr>
            <a:defRPr sz="1100"/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Participación</a:t>
            </a:r>
            <a:r>
              <a:rPr lang="en-US" sz="1100" baseline="0"/>
              <a:t> de las distintas </a:t>
            </a:r>
          </a:p>
          <a:p>
            <a:pPr>
              <a:defRPr sz="1100"/>
            </a:pPr>
            <a:r>
              <a:rPr lang="en-US" sz="1100" baseline="0"/>
              <a:t>categorias de costo en el total -</a:t>
            </a:r>
          </a:p>
          <a:p>
            <a:pPr>
              <a:defRPr sz="1100"/>
            </a:pPr>
            <a:r>
              <a:rPr lang="en-US" sz="1100" baseline="0"/>
              <a:t>Fallecidos</a:t>
            </a:r>
            <a:endParaRPr lang="en-US" sz="1100"/>
          </a:p>
        </c:rich>
      </c:tx>
      <c:layout>
        <c:manualLayout>
          <c:xMode val="edge"/>
          <c:yMode val="edge"/>
          <c:x val="1.8266602944519861E-3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71124123627319"/>
          <c:y val="0.14692017626237094"/>
          <c:w val="0.47357810680265183"/>
          <c:h val="0.66090628885205138"/>
        </c:manualLayout>
      </c:layout>
      <c:pieChart>
        <c:varyColors val="1"/>
        <c:ser>
          <c:idx val="1"/>
          <c:order val="0"/>
          <c:tx>
            <c:strRef>
              <c:f>RESULTADOS!$B$24</c:f>
              <c:strCache>
                <c:ptCount val="1"/>
                <c:pt idx="0">
                  <c:v>Fallecidos</c:v>
                </c:pt>
              </c:strCache>
            </c:strRef>
          </c:tx>
          <c:dLbls>
            <c:dLbl>
              <c:idx val="0"/>
              <c:layout>
                <c:manualLayout>
                  <c:x val="9.0420798166287744E-2"/>
                  <c:y val="-1.4486634894322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3E-44CC-B9FE-FF46CA7E26AD}"/>
                </c:ext>
              </c:extLst>
            </c:dLbl>
            <c:dLbl>
              <c:idx val="3"/>
              <c:layout>
                <c:manualLayout>
                  <c:x val="-8.4880868972110057E-2"/>
                  <c:y val="-6.4041131371736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E-44CC-B9FE-FF46CA7E26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RESULTADOS!$A$25:$A$29</c:f>
              <c:strCache>
                <c:ptCount val="5"/>
                <c:pt idx="0">
                  <c:v>Costos médicos</c:v>
                </c:pt>
                <c:pt idx="1">
                  <c:v>Costos pérdida de productividad</c:v>
                </c:pt>
                <c:pt idx="2">
                  <c:v>Costos humanos</c:v>
                </c:pt>
                <c:pt idx="3">
                  <c:v>Costos de la propiedad</c:v>
                </c:pt>
                <c:pt idx="4">
                  <c:v>Costos administrativos</c:v>
                </c:pt>
              </c:strCache>
            </c:strRef>
          </c:cat>
          <c:val>
            <c:numRef>
              <c:f>RESULTADOS!$B$25:$B$29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E-44CC-B9FE-FF46CA7E2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4183111465810644E-2"/>
          <c:y val="0.81990546000829223"/>
          <c:w val="0.93749098687354715"/>
          <c:h val="0.16035769788644841"/>
        </c:manualLayout>
      </c:layout>
      <c:overlay val="0"/>
      <c:txPr>
        <a:bodyPr/>
        <a:lstStyle/>
        <a:p>
          <a:pPr>
            <a:defRPr sz="1100"/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Participación</a:t>
            </a:r>
            <a:r>
              <a:rPr lang="en-US" sz="1100" baseline="0"/>
              <a:t> de las distintas </a:t>
            </a:r>
          </a:p>
          <a:p>
            <a:pPr>
              <a:defRPr sz="1100"/>
            </a:pPr>
            <a:r>
              <a:rPr lang="en-US" sz="1100" baseline="0"/>
              <a:t>categorias de costo en el total -</a:t>
            </a:r>
          </a:p>
          <a:p>
            <a:pPr>
              <a:defRPr sz="1100"/>
            </a:pPr>
            <a:r>
              <a:rPr lang="en-US" sz="1100" baseline="0"/>
              <a:t>Heridos graves</a:t>
            </a:r>
            <a:endParaRPr lang="en-US" sz="1100"/>
          </a:p>
        </c:rich>
      </c:tx>
      <c:layout>
        <c:manualLayout>
          <c:xMode val="edge"/>
          <c:yMode val="edge"/>
          <c:x val="1.8266602944519861E-3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71124123627319"/>
          <c:y val="0.14692017626237094"/>
          <c:w val="0.47357810680265183"/>
          <c:h val="0.66090628885205138"/>
        </c:manualLayout>
      </c:layout>
      <c:pieChart>
        <c:varyColors val="1"/>
        <c:ser>
          <c:idx val="0"/>
          <c:order val="0"/>
          <c:tx>
            <c:strRef>
              <c:f>RESULTADOS!$C$24</c:f>
              <c:strCache>
                <c:ptCount val="1"/>
                <c:pt idx="0">
                  <c:v>Heridos graves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RESULTADOS!$A$25:$A$29</c:f>
              <c:strCache>
                <c:ptCount val="5"/>
                <c:pt idx="0">
                  <c:v>Costos médicos</c:v>
                </c:pt>
                <c:pt idx="1">
                  <c:v>Costos pérdida de productividad</c:v>
                </c:pt>
                <c:pt idx="2">
                  <c:v>Costos humanos</c:v>
                </c:pt>
                <c:pt idx="3">
                  <c:v>Costos de la propiedad</c:v>
                </c:pt>
                <c:pt idx="4">
                  <c:v>Costos administrativos</c:v>
                </c:pt>
              </c:strCache>
            </c:strRef>
          </c:cat>
          <c:val>
            <c:numRef>
              <c:f>RESULTADOS!$C$25:$C$29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4-46F0-9F70-18918063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4183111465810644E-2"/>
          <c:y val="0.81990546000829223"/>
          <c:w val="0.87206195277446563"/>
          <c:h val="0.18009453999171171"/>
        </c:manualLayout>
      </c:layout>
      <c:overlay val="0"/>
      <c:txPr>
        <a:bodyPr/>
        <a:lstStyle/>
        <a:p>
          <a:pPr rtl="0">
            <a:defRPr sz="1100"/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Participación</a:t>
            </a:r>
            <a:r>
              <a:rPr lang="en-US" sz="1100" baseline="0"/>
              <a:t> de las distintas </a:t>
            </a:r>
          </a:p>
          <a:p>
            <a:pPr>
              <a:defRPr sz="1100"/>
            </a:pPr>
            <a:r>
              <a:rPr lang="en-US" sz="1100" baseline="0"/>
              <a:t>categorias de costo en el total -</a:t>
            </a:r>
          </a:p>
          <a:p>
            <a:pPr>
              <a:defRPr sz="1100"/>
            </a:pPr>
            <a:r>
              <a:rPr lang="en-US" sz="1100" baseline="0"/>
              <a:t>Heridos leves</a:t>
            </a:r>
            <a:endParaRPr lang="en-US" sz="1100"/>
          </a:p>
        </c:rich>
      </c:tx>
      <c:layout>
        <c:manualLayout>
          <c:xMode val="edge"/>
          <c:yMode val="edge"/>
          <c:x val="1.8266602944519861E-3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71124123627319"/>
          <c:y val="0.14692017626237094"/>
          <c:w val="0.47357810680265183"/>
          <c:h val="0.66090628885205138"/>
        </c:manualLayout>
      </c:layout>
      <c:pieChart>
        <c:varyColors val="1"/>
        <c:ser>
          <c:idx val="0"/>
          <c:order val="0"/>
          <c:tx>
            <c:strRef>
              <c:f>RESULTADOS!$D$24</c:f>
              <c:strCache>
                <c:ptCount val="1"/>
                <c:pt idx="0">
                  <c:v>Heridos leves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RESULTADOS!$A$25:$A$29</c:f>
              <c:strCache>
                <c:ptCount val="5"/>
                <c:pt idx="0">
                  <c:v>Costos médicos</c:v>
                </c:pt>
                <c:pt idx="1">
                  <c:v>Costos pérdida de productividad</c:v>
                </c:pt>
                <c:pt idx="2">
                  <c:v>Costos humanos</c:v>
                </c:pt>
                <c:pt idx="3">
                  <c:v>Costos de la propiedad</c:v>
                </c:pt>
                <c:pt idx="4">
                  <c:v>Costos administrativos</c:v>
                </c:pt>
              </c:strCache>
            </c:strRef>
          </c:cat>
          <c:val>
            <c:numRef>
              <c:f>RESULTADOS!$D$25:$D$29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4-40A9-A333-4E519BAF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4183111465810644E-2"/>
          <c:y val="0.81990546000829223"/>
          <c:w val="0.74084864907502734"/>
          <c:h val="0.16882337686831064"/>
        </c:manualLayout>
      </c:layout>
      <c:overlay val="0"/>
      <c:txPr>
        <a:bodyPr/>
        <a:lstStyle/>
        <a:p>
          <a:pPr rtl="0">
            <a:defRPr sz="1100"/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53974</xdr:colOff>
      <xdr:row>0</xdr:row>
      <xdr:rowOff>63500</xdr:rowOff>
    </xdr:from>
    <xdr:to>
      <xdr:col>12</xdr:col>
      <xdr:colOff>622299</xdr:colOff>
      <xdr:row>18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0</xdr:row>
      <xdr:rowOff>6350</xdr:rowOff>
    </xdr:from>
    <xdr:to>
      <xdr:col>20</xdr:col>
      <xdr:colOff>549275</xdr:colOff>
      <xdr:row>19</xdr:row>
      <xdr:rowOff>285750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12</xdr:col>
      <xdr:colOff>568325</xdr:colOff>
      <xdr:row>31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539750</xdr:colOff>
      <xdr:row>20</xdr:row>
      <xdr:rowOff>285750</xdr:rowOff>
    </xdr:from>
    <xdr:to>
      <xdr:col>20</xdr:col>
      <xdr:colOff>593725</xdr:colOff>
      <xdr:row>31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alculator.globalburdenofinjurie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rgentina.gob.ar/seguridadvial/observatoriovial/estadisticas" TargetMode="External"/><Relationship Id="rId1" Type="http://schemas.openxmlformats.org/officeDocument/2006/relationships/hyperlink" Target="https://www.argentina.gob.ar/seguridadvial/observatoriovial/estadist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lculator.globalburdenofinjuri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31"/>
  <sheetViews>
    <sheetView showGridLines="0" zoomScale="85" zoomScaleNormal="85" workbookViewId="0">
      <selection activeCell="B6" sqref="B6:E7"/>
    </sheetView>
  </sheetViews>
  <sheetFormatPr baseColWidth="10" defaultColWidth="11.42578125" defaultRowHeight="12.75" x14ac:dyDescent="0.25"/>
  <cols>
    <col min="1" max="1" width="30.140625" style="100" customWidth="1"/>
    <col min="2" max="2" width="22.42578125" style="100" customWidth="1"/>
    <col min="3" max="3" width="20.7109375" style="100" customWidth="1"/>
    <col min="4" max="4" width="18.42578125" style="100" customWidth="1"/>
    <col min="5" max="5" width="23" style="100" bestFit="1" customWidth="1"/>
    <col min="6" max="6" width="15.28515625" style="100" customWidth="1"/>
    <col min="7" max="7" width="11.42578125" style="100"/>
    <col min="8" max="8" width="14.42578125" style="100" bestFit="1" customWidth="1"/>
    <col min="9" max="16384" width="11.42578125" style="100"/>
  </cols>
  <sheetData>
    <row r="1" spans="1:6" ht="38.25" customHeight="1" x14ac:dyDescent="0.25">
      <c r="A1" s="221" t="s">
        <v>148</v>
      </c>
      <c r="B1" s="221"/>
      <c r="C1" s="221"/>
      <c r="D1" s="221"/>
      <c r="E1" s="221"/>
    </row>
    <row r="2" spans="1:6" ht="22.5" customHeight="1" x14ac:dyDescent="0.25"/>
    <row r="3" spans="1:6" ht="27" customHeight="1" x14ac:dyDescent="0.25">
      <c r="A3" s="107" t="s">
        <v>211</v>
      </c>
      <c r="B3" s="101"/>
      <c r="C3" s="101"/>
      <c r="D3" s="101"/>
    </row>
    <row r="4" spans="1:6" ht="27" customHeight="1" x14ac:dyDescent="0.25">
      <c r="A4" s="94" t="s">
        <v>143</v>
      </c>
      <c r="B4" s="94" t="s">
        <v>137</v>
      </c>
      <c r="C4" s="94" t="s">
        <v>146</v>
      </c>
      <c r="D4" s="94" t="s">
        <v>147</v>
      </c>
      <c r="E4" s="94" t="s">
        <v>99</v>
      </c>
    </row>
    <row r="5" spans="1:6" ht="27" customHeight="1" x14ac:dyDescent="0.25">
      <c r="A5" s="94" t="s">
        <v>130</v>
      </c>
      <c r="B5" s="102">
        <f>'COSTOS MEDICOS'!B4</f>
        <v>0</v>
      </c>
      <c r="C5" s="102">
        <f>'COSTOS MEDICOS'!B5</f>
        <v>0</v>
      </c>
      <c r="D5" s="102">
        <f>'COSTOS MEDICOS'!B6</f>
        <v>0</v>
      </c>
      <c r="E5" s="102">
        <f>D5+C5+B5</f>
        <v>0</v>
      </c>
      <c r="F5" s="103"/>
    </row>
    <row r="6" spans="1:6" ht="27" customHeight="1" x14ac:dyDescent="0.25">
      <c r="A6" s="94" t="s">
        <v>145</v>
      </c>
      <c r="B6" s="102">
        <f>PRODMORTALIDAD!B3</f>
        <v>0</v>
      </c>
      <c r="C6" s="102">
        <f>PRODLG!B3</f>
        <v>0</v>
      </c>
      <c r="D6" s="102">
        <f>PRODLL!B3</f>
        <v>0</v>
      </c>
      <c r="E6" s="102">
        <f>D6+C6+B6</f>
        <v>0</v>
      </c>
      <c r="F6" s="110"/>
    </row>
    <row r="7" spans="1:6" ht="27" customHeight="1" x14ac:dyDescent="0.25">
      <c r="A7" s="94" t="s">
        <v>149</v>
      </c>
      <c r="B7" s="102">
        <f>'COSTO HUMANO'!B5-B6</f>
        <v>0</v>
      </c>
      <c r="C7" s="102" t="e">
        <f>'COSTO HUMANO'!B6-C6</f>
        <v>#DIV/0!</v>
      </c>
      <c r="D7" s="104">
        <v>0</v>
      </c>
      <c r="E7" s="102" t="e">
        <f>D7+C7+B7</f>
        <v>#DIV/0!</v>
      </c>
      <c r="F7" s="110"/>
    </row>
    <row r="8" spans="1:6" ht="27" customHeight="1" x14ac:dyDescent="0.25">
      <c r="A8" s="94" t="s">
        <v>150</v>
      </c>
      <c r="B8" s="102">
        <f>'COSTOS PROP ADM'!$B$4</f>
        <v>0</v>
      </c>
      <c r="C8" s="102">
        <f>'COSTOS PROP ADM'!$B$5</f>
        <v>0</v>
      </c>
      <c r="D8" s="102">
        <f>'COSTOS PROP ADM'!$B$6</f>
        <v>0</v>
      </c>
      <c r="E8" s="102">
        <f>D8+C8+B8</f>
        <v>0</v>
      </c>
      <c r="F8" s="103"/>
    </row>
    <row r="9" spans="1:6" ht="27" customHeight="1" x14ac:dyDescent="0.25">
      <c r="A9" s="94" t="s">
        <v>151</v>
      </c>
      <c r="B9" s="102">
        <f>'COSTOS PROP ADM'!$C$4</f>
        <v>0</v>
      </c>
      <c r="C9" s="102" t="e">
        <f>'COSTOS PROP ADM'!$C$5</f>
        <v>#DIV/0!</v>
      </c>
      <c r="D9" s="102">
        <f>'COSTOS PROP ADM'!$C$6</f>
        <v>0</v>
      </c>
      <c r="E9" s="102" t="e">
        <f>D9+C9+B9</f>
        <v>#DIV/0!</v>
      </c>
      <c r="F9" s="103"/>
    </row>
    <row r="10" spans="1:6" ht="27" customHeight="1" x14ac:dyDescent="0.25">
      <c r="A10" s="94" t="s">
        <v>99</v>
      </c>
      <c r="B10" s="95">
        <f>SUM(B5:B9)</f>
        <v>0</v>
      </c>
      <c r="C10" s="95" t="e">
        <f>SUM(C5:C9)</f>
        <v>#DIV/0!</v>
      </c>
      <c r="D10" s="95">
        <f>SUM(D5:D9)</f>
        <v>0</v>
      </c>
      <c r="E10" s="148" t="e">
        <f>SUM(E5:E9)</f>
        <v>#DIV/0!</v>
      </c>
      <c r="F10" s="103"/>
    </row>
    <row r="11" spans="1:6" ht="27" customHeight="1" x14ac:dyDescent="0.25">
      <c r="A11" s="105"/>
      <c r="B11" s="103"/>
      <c r="C11" s="103"/>
      <c r="D11" s="103"/>
      <c r="E11" s="105"/>
      <c r="F11" s="105"/>
    </row>
    <row r="12" spans="1:6" ht="27" customHeight="1" x14ac:dyDescent="0.25">
      <c r="A12" s="107" t="s">
        <v>212</v>
      </c>
      <c r="F12" s="105"/>
    </row>
    <row r="13" spans="1:6" ht="27" customHeight="1" x14ac:dyDescent="0.25">
      <c r="A13" s="94" t="s">
        <v>210</v>
      </c>
      <c r="B13" s="94" t="s">
        <v>137</v>
      </c>
      <c r="C13" s="94" t="s">
        <v>146</v>
      </c>
      <c r="D13" s="94" t="s">
        <v>147</v>
      </c>
      <c r="E13" s="94" t="s">
        <v>99</v>
      </c>
      <c r="F13" s="105"/>
    </row>
    <row r="14" spans="1:6" s="106" customFormat="1" ht="31.5" customHeight="1" x14ac:dyDescent="0.25">
      <c r="A14" s="94" t="s">
        <v>208</v>
      </c>
      <c r="B14" s="96" t="e">
        <f>B10/(DATOS!$B$151*1000000)</f>
        <v>#DIV/0!</v>
      </c>
      <c r="C14" s="96" t="e">
        <f>C10/(DATOS!$B$151*1000000)</f>
        <v>#DIV/0!</v>
      </c>
      <c r="D14" s="96" t="e">
        <f>D10/(DATOS!$B$151*1000000)</f>
        <v>#DIV/0!</v>
      </c>
      <c r="E14" s="96" t="e">
        <f>E10/(DATOS!$B$151*1000000)</f>
        <v>#DIV/0!</v>
      </c>
    </row>
    <row r="15" spans="1:6" s="106" customFormat="1" ht="31.5" customHeight="1" x14ac:dyDescent="0.25">
      <c r="A15" s="94" t="s">
        <v>209</v>
      </c>
      <c r="B15" s="96" t="e">
        <f>(B5+B6+B8+B9)/(DATOS!$B$151*1000000)</f>
        <v>#DIV/0!</v>
      </c>
      <c r="C15" s="96" t="e">
        <f>(C5+C6+C8+C9)/(DATOS!$B$151*1000000)</f>
        <v>#DIV/0!</v>
      </c>
      <c r="D15" s="96" t="e">
        <f>(D5+D6+D8+D9)/(DATOS!$B$151*1000000)</f>
        <v>#DIV/0!</v>
      </c>
      <c r="E15" s="96" t="e">
        <f>(E5+E6+E8+E9)/(DATOS!$B$151*1000000)</f>
        <v>#DIV/0!</v>
      </c>
    </row>
    <row r="16" spans="1:6" ht="30" customHeight="1" x14ac:dyDescent="0.25">
      <c r="A16" s="94" t="s">
        <v>200</v>
      </c>
      <c r="B16" s="146" t="e">
        <f>B10/DATOS!$B$6</f>
        <v>#DIV/0!</v>
      </c>
      <c r="C16" s="146" t="e">
        <f>C10/DATOS!$B$7</f>
        <v>#DIV/0!</v>
      </c>
      <c r="D16" s="146" t="e">
        <f>D10/DATOS!$B$8</f>
        <v>#DIV/0!</v>
      </c>
      <c r="E16" s="150" t="e">
        <f>E10/DATOS!$B$5</f>
        <v>#DIV/0!</v>
      </c>
    </row>
    <row r="17" spans="1:6" ht="30" customHeight="1" x14ac:dyDescent="0.25">
      <c r="A17" s="94" t="s">
        <v>225</v>
      </c>
      <c r="B17" s="97" t="e">
        <f>(B10-B7)/DATOS!$B$6</f>
        <v>#DIV/0!</v>
      </c>
      <c r="C17" s="97" t="e">
        <f>(C10-C7)/DATOS!$B$7</f>
        <v>#DIV/0!</v>
      </c>
      <c r="D17" s="97" t="e">
        <f>(D10-D7)/DATOS!$B$8</f>
        <v>#DIV/0!</v>
      </c>
      <c r="E17" s="97" t="e">
        <f>(E10-E7)/DATOS!$B$5</f>
        <v>#DIV/0!</v>
      </c>
    </row>
    <row r="18" spans="1:6" ht="30" customHeight="1" x14ac:dyDescent="0.25">
      <c r="A18" s="94" t="s">
        <v>228</v>
      </c>
      <c r="B18" s="97" t="e">
        <f>B10/DATOS!$B$153</f>
        <v>#DIV/0!</v>
      </c>
      <c r="C18" s="97" t="e">
        <f>C10/DATOS!$B$153</f>
        <v>#DIV/0!</v>
      </c>
      <c r="D18" s="97" t="e">
        <f>D10/DATOS!$B$153</f>
        <v>#DIV/0!</v>
      </c>
      <c r="E18" s="97" t="e">
        <f>E10/DATOS!$B$153</f>
        <v>#DIV/0!</v>
      </c>
      <c r="F18" s="110"/>
    </row>
    <row r="19" spans="1:6" ht="30" customHeight="1" x14ac:dyDescent="0.25">
      <c r="A19" s="94" t="s">
        <v>229</v>
      </c>
      <c r="B19" s="97" t="e">
        <f>(B10-B7)/DATOS!$B$153</f>
        <v>#DIV/0!</v>
      </c>
      <c r="C19" s="97" t="e">
        <f>(C10-C7)/DATOS!$B$153</f>
        <v>#DIV/0!</v>
      </c>
      <c r="D19" s="97" t="e">
        <f>(D10-D7)/DATOS!$B$153</f>
        <v>#DIV/0!</v>
      </c>
      <c r="E19" s="97" t="e">
        <f>(E10-E7)/DATOS!$B$153</f>
        <v>#DIV/0!</v>
      </c>
      <c r="F19" s="110"/>
    </row>
    <row r="20" spans="1:6" ht="30" customHeight="1" x14ac:dyDescent="0.25">
      <c r="A20" s="109" t="s">
        <v>226</v>
      </c>
      <c r="B20" s="97" t="e">
        <f>B10/DATOS!$B$152</f>
        <v>#DIV/0!</v>
      </c>
      <c r="C20" s="97" t="e">
        <f>C10/DATOS!$B$152</f>
        <v>#DIV/0!</v>
      </c>
      <c r="D20" s="97" t="e">
        <f>D10/DATOS!$B$152</f>
        <v>#DIV/0!</v>
      </c>
      <c r="E20" s="97" t="e">
        <f>E10/DATOS!$B$152</f>
        <v>#DIV/0!</v>
      </c>
    </row>
    <row r="21" spans="1:6" ht="30" customHeight="1" x14ac:dyDescent="0.25">
      <c r="A21" s="109" t="s">
        <v>227</v>
      </c>
      <c r="B21" s="97" t="e">
        <f>(B5+B6+B8+B9)/DATOS!$B$152</f>
        <v>#DIV/0!</v>
      </c>
      <c r="C21" s="97" t="e">
        <f>(C5+C6+C8+C9)/DATOS!$B$152</f>
        <v>#DIV/0!</v>
      </c>
      <c r="D21" s="97" t="e">
        <f>(D5+D6+D8+D9)/DATOS!$B$152</f>
        <v>#DIV/0!</v>
      </c>
      <c r="E21" s="97" t="e">
        <f>(E5+E6+E8+E9)/DATOS!$B$152</f>
        <v>#DIV/0!</v>
      </c>
    </row>
    <row r="22" spans="1:6" ht="27" customHeight="1" x14ac:dyDescent="0.25"/>
    <row r="23" spans="1:6" ht="27" customHeight="1" x14ac:dyDescent="0.25">
      <c r="A23" s="107" t="s">
        <v>213</v>
      </c>
    </row>
    <row r="24" spans="1:6" ht="28.9" customHeight="1" x14ac:dyDescent="0.25">
      <c r="A24" s="94" t="s">
        <v>143</v>
      </c>
      <c r="B24" s="94" t="s">
        <v>137</v>
      </c>
      <c r="C24" s="94" t="s">
        <v>146</v>
      </c>
      <c r="D24" s="94" t="s">
        <v>147</v>
      </c>
      <c r="E24" s="94" t="s">
        <v>99</v>
      </c>
    </row>
    <row r="25" spans="1:6" ht="28.9" customHeight="1" x14ac:dyDescent="0.25">
      <c r="A25" s="94" t="s">
        <v>130</v>
      </c>
      <c r="B25" s="98" t="e">
        <f>B5/B$10</f>
        <v>#DIV/0!</v>
      </c>
      <c r="C25" s="98" t="e">
        <f>C5/C$10</f>
        <v>#DIV/0!</v>
      </c>
      <c r="D25" s="98" t="e">
        <f>D5/D$10</f>
        <v>#DIV/0!</v>
      </c>
      <c r="E25" s="98" t="e">
        <f>E5/E$10</f>
        <v>#DIV/0!</v>
      </c>
    </row>
    <row r="26" spans="1:6" ht="28.9" customHeight="1" x14ac:dyDescent="0.25">
      <c r="A26" s="94" t="s">
        <v>145</v>
      </c>
      <c r="B26" s="98" t="e">
        <f t="shared" ref="B26:E30" si="0">B6/B$10</f>
        <v>#DIV/0!</v>
      </c>
      <c r="C26" s="98" t="e">
        <f t="shared" si="0"/>
        <v>#DIV/0!</v>
      </c>
      <c r="D26" s="98" t="e">
        <f t="shared" si="0"/>
        <v>#DIV/0!</v>
      </c>
      <c r="E26" s="98" t="e">
        <f t="shared" si="0"/>
        <v>#DIV/0!</v>
      </c>
    </row>
    <row r="27" spans="1:6" ht="28.9" customHeight="1" x14ac:dyDescent="0.25">
      <c r="A27" s="94" t="s">
        <v>149</v>
      </c>
      <c r="B27" s="98" t="e">
        <f t="shared" si="0"/>
        <v>#DIV/0!</v>
      </c>
      <c r="C27" s="98" t="e">
        <f t="shared" si="0"/>
        <v>#DIV/0!</v>
      </c>
      <c r="D27" s="98" t="e">
        <f t="shared" si="0"/>
        <v>#DIV/0!</v>
      </c>
      <c r="E27" s="149" t="e">
        <f t="shared" si="0"/>
        <v>#DIV/0!</v>
      </c>
    </row>
    <row r="28" spans="1:6" ht="28.9" customHeight="1" x14ac:dyDescent="0.25">
      <c r="A28" s="94" t="s">
        <v>150</v>
      </c>
      <c r="B28" s="98" t="e">
        <f>B8/B$10</f>
        <v>#DIV/0!</v>
      </c>
      <c r="C28" s="98" t="e">
        <f t="shared" si="0"/>
        <v>#DIV/0!</v>
      </c>
      <c r="D28" s="98" t="e">
        <f t="shared" si="0"/>
        <v>#DIV/0!</v>
      </c>
      <c r="E28" s="98" t="e">
        <f t="shared" si="0"/>
        <v>#DIV/0!</v>
      </c>
    </row>
    <row r="29" spans="1:6" ht="28.9" customHeight="1" x14ac:dyDescent="0.25">
      <c r="A29" s="94" t="s">
        <v>151</v>
      </c>
      <c r="B29" s="98" t="e">
        <f t="shared" si="0"/>
        <v>#DIV/0!</v>
      </c>
      <c r="C29" s="98" t="e">
        <f t="shared" si="0"/>
        <v>#DIV/0!</v>
      </c>
      <c r="D29" s="98" t="e">
        <f t="shared" si="0"/>
        <v>#DIV/0!</v>
      </c>
      <c r="E29" s="98" t="e">
        <f t="shared" si="0"/>
        <v>#DIV/0!</v>
      </c>
    </row>
    <row r="30" spans="1:6" ht="28.9" customHeight="1" x14ac:dyDescent="0.25">
      <c r="A30" s="94" t="s">
        <v>99</v>
      </c>
      <c r="B30" s="99" t="e">
        <f t="shared" si="0"/>
        <v>#DIV/0!</v>
      </c>
      <c r="C30" s="99" t="e">
        <f t="shared" si="0"/>
        <v>#DIV/0!</v>
      </c>
      <c r="D30" s="99" t="e">
        <f t="shared" si="0"/>
        <v>#DIV/0!</v>
      </c>
      <c r="E30" s="99" t="e">
        <f t="shared" si="0"/>
        <v>#DIV/0!</v>
      </c>
    </row>
    <row r="31" spans="1:6" ht="27" customHeight="1" x14ac:dyDescent="0.25"/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E80"/>
  <sheetViews>
    <sheetView showGridLines="0" workbookViewId="0">
      <selection activeCell="H19" sqref="H19"/>
    </sheetView>
  </sheetViews>
  <sheetFormatPr baseColWidth="10" defaultColWidth="10.7109375" defaultRowHeight="15" x14ac:dyDescent="0.25"/>
  <cols>
    <col min="1" max="1" width="20.7109375" customWidth="1"/>
    <col min="2" max="2" width="16.42578125" customWidth="1"/>
    <col min="3" max="3" width="14.7109375" customWidth="1"/>
    <col min="86" max="125" width="10.7109375" style="27"/>
    <col min="211" max="211" width="17.7109375" customWidth="1"/>
    <col min="212" max="212" width="17.42578125" customWidth="1"/>
    <col min="213" max="213" width="17.7109375" customWidth="1"/>
  </cols>
  <sheetData>
    <row r="1" spans="1:213" ht="34.5" customHeight="1" x14ac:dyDescent="0.25">
      <c r="A1" s="228" t="s">
        <v>154</v>
      </c>
      <c r="B1" s="228"/>
      <c r="C1" s="228"/>
      <c r="E1" s="92"/>
      <c r="F1" s="31"/>
    </row>
    <row r="2" spans="1:213" x14ac:dyDescent="0.25">
      <c r="A2" s="30" t="s">
        <v>102</v>
      </c>
    </row>
    <row r="3" spans="1:213" x14ac:dyDescent="0.25">
      <c r="A3" t="s">
        <v>155</v>
      </c>
      <c r="B3" s="31">
        <f>DATOS!$B$148</f>
        <v>69553596.930054352</v>
      </c>
    </row>
    <row r="4" spans="1:213" x14ac:dyDescent="0.25">
      <c r="A4" t="s">
        <v>201</v>
      </c>
      <c r="B4" s="86">
        <f>DATOS!$B$149</f>
        <v>0</v>
      </c>
    </row>
    <row r="5" spans="1:213" ht="30" x14ac:dyDescent="0.25">
      <c r="A5" s="60" t="s">
        <v>156</v>
      </c>
      <c r="B5" s="90">
        <f>B3*DATOS!$B$6</f>
        <v>0</v>
      </c>
      <c r="D5" s="264" t="s">
        <v>122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T5" s="265" t="s">
        <v>124</v>
      </c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X5" s="263" t="s">
        <v>127</v>
      </c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</row>
    <row r="6" spans="1:213" ht="33" customHeight="1" x14ac:dyDescent="0.25">
      <c r="A6" s="60" t="s">
        <v>194</v>
      </c>
      <c r="B6" s="90" t="e">
        <f>HE44</f>
        <v>#DIV/0!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T6" s="42" t="s">
        <v>123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3" t="s">
        <v>125</v>
      </c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271" t="s">
        <v>126</v>
      </c>
      <c r="DX6" s="42" t="s">
        <v>123</v>
      </c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3" t="s">
        <v>125</v>
      </c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</row>
    <row r="7" spans="1:213" ht="45" x14ac:dyDescent="0.25">
      <c r="A7" s="33" t="s">
        <v>121</v>
      </c>
      <c r="B7" s="33" t="s">
        <v>103</v>
      </c>
      <c r="C7" s="33" t="s">
        <v>160</v>
      </c>
      <c r="D7" s="33" t="s">
        <v>0</v>
      </c>
      <c r="E7" s="33" t="s">
        <v>1</v>
      </c>
      <c r="F7" s="33" t="s">
        <v>2</v>
      </c>
      <c r="G7" s="33" t="s">
        <v>3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3" t="s">
        <v>9</v>
      </c>
      <c r="N7" s="33" t="s">
        <v>10</v>
      </c>
      <c r="O7" s="33" t="s">
        <v>11</v>
      </c>
      <c r="P7" s="33" t="s">
        <v>12</v>
      </c>
      <c r="Q7" s="33" t="s">
        <v>13</v>
      </c>
      <c r="R7" s="33" t="s">
        <v>14</v>
      </c>
      <c r="S7" s="33" t="s">
        <v>15</v>
      </c>
      <c r="T7" s="33" t="s">
        <v>16</v>
      </c>
      <c r="U7" s="33" t="s">
        <v>17</v>
      </c>
      <c r="V7" s="33" t="s">
        <v>18</v>
      </c>
      <c r="W7" s="33" t="s">
        <v>19</v>
      </c>
      <c r="X7" s="33" t="s">
        <v>20</v>
      </c>
      <c r="Y7" s="33" t="s">
        <v>21</v>
      </c>
      <c r="Z7" s="33" t="s">
        <v>22</v>
      </c>
      <c r="AA7" s="33" t="s">
        <v>23</v>
      </c>
      <c r="AB7" s="33" t="s">
        <v>24</v>
      </c>
      <c r="AC7" s="33" t="s">
        <v>25</v>
      </c>
      <c r="AD7" s="33" t="s">
        <v>26</v>
      </c>
      <c r="AE7" s="33" t="s">
        <v>27</v>
      </c>
      <c r="AF7" s="33" t="s">
        <v>28</v>
      </c>
      <c r="AG7" s="33" t="s">
        <v>29</v>
      </c>
      <c r="AH7" s="33" t="s">
        <v>30</v>
      </c>
      <c r="AI7" s="33" t="s">
        <v>31</v>
      </c>
      <c r="AJ7" s="33" t="s">
        <v>32</v>
      </c>
      <c r="AK7" s="33" t="s">
        <v>33</v>
      </c>
      <c r="AL7" s="33" t="s">
        <v>34</v>
      </c>
      <c r="AM7" s="33" t="s">
        <v>35</v>
      </c>
      <c r="AN7" s="33" t="s">
        <v>36</v>
      </c>
      <c r="AO7" s="33" t="s">
        <v>37</v>
      </c>
      <c r="AP7" s="33" t="s">
        <v>38</v>
      </c>
      <c r="AQ7" s="33" t="s">
        <v>39</v>
      </c>
      <c r="AR7" s="33" t="s">
        <v>40</v>
      </c>
      <c r="AT7" s="33" t="s">
        <v>0</v>
      </c>
      <c r="AU7" s="33" t="s">
        <v>1</v>
      </c>
      <c r="AV7" s="33" t="s">
        <v>2</v>
      </c>
      <c r="AW7" s="33" t="s">
        <v>3</v>
      </c>
      <c r="AX7" s="33" t="s">
        <v>4</v>
      </c>
      <c r="AY7" s="33" t="s">
        <v>5</v>
      </c>
      <c r="AZ7" s="33" t="s">
        <v>6</v>
      </c>
      <c r="BA7" s="33" t="s">
        <v>7</v>
      </c>
      <c r="BB7" s="33" t="s">
        <v>8</v>
      </c>
      <c r="BC7" s="33" t="s">
        <v>9</v>
      </c>
      <c r="BD7" s="33" t="s">
        <v>10</v>
      </c>
      <c r="BE7" s="33" t="s">
        <v>11</v>
      </c>
      <c r="BF7" s="33" t="s">
        <v>12</v>
      </c>
      <c r="BG7" s="33" t="s">
        <v>13</v>
      </c>
      <c r="BH7" s="33" t="s">
        <v>14</v>
      </c>
      <c r="BI7" s="33" t="s">
        <v>15</v>
      </c>
      <c r="BJ7" s="33" t="s">
        <v>16</v>
      </c>
      <c r="BK7" s="33" t="s">
        <v>17</v>
      </c>
      <c r="BL7" s="33" t="s">
        <v>18</v>
      </c>
      <c r="BM7" s="33" t="s">
        <v>19</v>
      </c>
      <c r="BN7" s="33" t="s">
        <v>20</v>
      </c>
      <c r="BO7" s="33" t="s">
        <v>21</v>
      </c>
      <c r="BP7" s="33" t="s">
        <v>22</v>
      </c>
      <c r="BQ7" s="33" t="s">
        <v>23</v>
      </c>
      <c r="BR7" s="33" t="s">
        <v>24</v>
      </c>
      <c r="BS7" s="33" t="s">
        <v>25</v>
      </c>
      <c r="BT7" s="33" t="s">
        <v>26</v>
      </c>
      <c r="BU7" s="33" t="s">
        <v>27</v>
      </c>
      <c r="BV7" s="33" t="s">
        <v>28</v>
      </c>
      <c r="BW7" s="33" t="s">
        <v>29</v>
      </c>
      <c r="BX7" s="33" t="s">
        <v>30</v>
      </c>
      <c r="BY7" s="33" t="s">
        <v>31</v>
      </c>
      <c r="BZ7" s="33" t="s">
        <v>32</v>
      </c>
      <c r="CA7" s="33" t="s">
        <v>33</v>
      </c>
      <c r="CB7" s="33" t="s">
        <v>34</v>
      </c>
      <c r="CC7" s="33" t="s">
        <v>35</v>
      </c>
      <c r="CD7" s="33" t="s">
        <v>36</v>
      </c>
      <c r="CE7" s="33" t="s">
        <v>37</v>
      </c>
      <c r="CF7" s="33" t="s">
        <v>38</v>
      </c>
      <c r="CG7" s="33" t="s">
        <v>39</v>
      </c>
      <c r="CH7" s="33" t="s">
        <v>0</v>
      </c>
      <c r="CI7" s="33" t="s">
        <v>1</v>
      </c>
      <c r="CJ7" s="33" t="s">
        <v>2</v>
      </c>
      <c r="CK7" s="33" t="s">
        <v>3</v>
      </c>
      <c r="CL7" s="33" t="s">
        <v>4</v>
      </c>
      <c r="CM7" s="33" t="s">
        <v>5</v>
      </c>
      <c r="CN7" s="33" t="s">
        <v>6</v>
      </c>
      <c r="CO7" s="33" t="s">
        <v>7</v>
      </c>
      <c r="CP7" s="33" t="s">
        <v>8</v>
      </c>
      <c r="CQ7" s="33" t="s">
        <v>9</v>
      </c>
      <c r="CR7" s="33" t="s">
        <v>10</v>
      </c>
      <c r="CS7" s="33" t="s">
        <v>11</v>
      </c>
      <c r="CT7" s="33" t="s">
        <v>12</v>
      </c>
      <c r="CU7" s="33" t="s">
        <v>13</v>
      </c>
      <c r="CV7" s="33" t="s">
        <v>14</v>
      </c>
      <c r="CW7" s="33" t="s">
        <v>15</v>
      </c>
      <c r="CX7" s="33" t="s">
        <v>16</v>
      </c>
      <c r="CY7" s="33" t="s">
        <v>17</v>
      </c>
      <c r="CZ7" s="33" t="s">
        <v>18</v>
      </c>
      <c r="DA7" s="33" t="s">
        <v>19</v>
      </c>
      <c r="DB7" s="33" t="s">
        <v>20</v>
      </c>
      <c r="DC7" s="33" t="s">
        <v>21</v>
      </c>
      <c r="DD7" s="33" t="s">
        <v>22</v>
      </c>
      <c r="DE7" s="33" t="s">
        <v>23</v>
      </c>
      <c r="DF7" s="33" t="s">
        <v>24</v>
      </c>
      <c r="DG7" s="33" t="s">
        <v>25</v>
      </c>
      <c r="DH7" s="33" t="s">
        <v>26</v>
      </c>
      <c r="DI7" s="33" t="s">
        <v>27</v>
      </c>
      <c r="DJ7" s="33" t="s">
        <v>28</v>
      </c>
      <c r="DK7" s="33" t="s">
        <v>29</v>
      </c>
      <c r="DL7" s="33" t="s">
        <v>30</v>
      </c>
      <c r="DM7" s="33" t="s">
        <v>31</v>
      </c>
      <c r="DN7" s="33" t="s">
        <v>32</v>
      </c>
      <c r="DO7" s="33" t="s">
        <v>33</v>
      </c>
      <c r="DP7" s="33" t="s">
        <v>34</v>
      </c>
      <c r="DQ7" s="33" t="s">
        <v>35</v>
      </c>
      <c r="DR7" s="33" t="s">
        <v>36</v>
      </c>
      <c r="DS7" s="33" t="s">
        <v>37</v>
      </c>
      <c r="DT7" s="33" t="s">
        <v>38</v>
      </c>
      <c r="DU7" s="33" t="s">
        <v>39</v>
      </c>
      <c r="DV7" s="272"/>
      <c r="DX7" s="33" t="s">
        <v>0</v>
      </c>
      <c r="DY7" s="33" t="s">
        <v>1</v>
      </c>
      <c r="DZ7" s="33" t="s">
        <v>2</v>
      </c>
      <c r="EA7" s="33" t="s">
        <v>3</v>
      </c>
      <c r="EB7" s="33" t="s">
        <v>4</v>
      </c>
      <c r="EC7" s="33" t="s">
        <v>5</v>
      </c>
      <c r="ED7" s="33" t="s">
        <v>6</v>
      </c>
      <c r="EE7" s="33" t="s">
        <v>7</v>
      </c>
      <c r="EF7" s="33" t="s">
        <v>8</v>
      </c>
      <c r="EG7" s="33" t="s">
        <v>9</v>
      </c>
      <c r="EH7" s="33" t="s">
        <v>10</v>
      </c>
      <c r="EI7" s="33" t="s">
        <v>11</v>
      </c>
      <c r="EJ7" s="33" t="s">
        <v>12</v>
      </c>
      <c r="EK7" s="33" t="s">
        <v>13</v>
      </c>
      <c r="EL7" s="33" t="s">
        <v>14</v>
      </c>
      <c r="EM7" s="33" t="s">
        <v>15</v>
      </c>
      <c r="EN7" s="33" t="s">
        <v>16</v>
      </c>
      <c r="EO7" s="33" t="s">
        <v>17</v>
      </c>
      <c r="EP7" s="33" t="s">
        <v>18</v>
      </c>
      <c r="EQ7" s="33" t="s">
        <v>19</v>
      </c>
      <c r="ER7" s="33" t="s">
        <v>20</v>
      </c>
      <c r="ES7" s="33" t="s">
        <v>21</v>
      </c>
      <c r="ET7" s="33" t="s">
        <v>22</v>
      </c>
      <c r="EU7" s="33" t="s">
        <v>23</v>
      </c>
      <c r="EV7" s="33" t="s">
        <v>24</v>
      </c>
      <c r="EW7" s="33" t="s">
        <v>25</v>
      </c>
      <c r="EX7" s="33" t="s">
        <v>26</v>
      </c>
      <c r="EY7" s="33" t="s">
        <v>27</v>
      </c>
      <c r="EZ7" s="33" t="s">
        <v>28</v>
      </c>
      <c r="FA7" s="33" t="s">
        <v>29</v>
      </c>
      <c r="FB7" s="33" t="s">
        <v>30</v>
      </c>
      <c r="FC7" s="33" t="s">
        <v>31</v>
      </c>
      <c r="FD7" s="33" t="s">
        <v>32</v>
      </c>
      <c r="FE7" s="33" t="s">
        <v>33</v>
      </c>
      <c r="FF7" s="33" t="s">
        <v>34</v>
      </c>
      <c r="FG7" s="33" t="s">
        <v>35</v>
      </c>
      <c r="FH7" s="33" t="s">
        <v>36</v>
      </c>
      <c r="FI7" s="33" t="s">
        <v>37</v>
      </c>
      <c r="FJ7" s="33" t="s">
        <v>38</v>
      </c>
      <c r="FK7" s="33" t="s">
        <v>39</v>
      </c>
      <c r="FL7" s="33" t="s">
        <v>0</v>
      </c>
      <c r="FM7" s="33" t="s">
        <v>1</v>
      </c>
      <c r="FN7" s="33" t="s">
        <v>2</v>
      </c>
      <c r="FO7" s="33" t="s">
        <v>3</v>
      </c>
      <c r="FP7" s="33" t="s">
        <v>4</v>
      </c>
      <c r="FQ7" s="33" t="s">
        <v>5</v>
      </c>
      <c r="FR7" s="33" t="s">
        <v>6</v>
      </c>
      <c r="FS7" s="33" t="s">
        <v>7</v>
      </c>
      <c r="FT7" s="33" t="s">
        <v>8</v>
      </c>
      <c r="FU7" s="33" t="s">
        <v>9</v>
      </c>
      <c r="FV7" s="33" t="s">
        <v>10</v>
      </c>
      <c r="FW7" s="33" t="s">
        <v>11</v>
      </c>
      <c r="FX7" s="33" t="s">
        <v>12</v>
      </c>
      <c r="FY7" s="33" t="s">
        <v>13</v>
      </c>
      <c r="FZ7" s="33" t="s">
        <v>14</v>
      </c>
      <c r="GA7" s="33" t="s">
        <v>15</v>
      </c>
      <c r="GB7" s="33" t="s">
        <v>16</v>
      </c>
      <c r="GC7" s="33" t="s">
        <v>17</v>
      </c>
      <c r="GD7" s="33" t="s">
        <v>18</v>
      </c>
      <c r="GE7" s="33" t="s">
        <v>19</v>
      </c>
      <c r="GF7" s="33" t="s">
        <v>20</v>
      </c>
      <c r="GG7" s="33" t="s">
        <v>21</v>
      </c>
      <c r="GH7" s="33" t="s">
        <v>22</v>
      </c>
      <c r="GI7" s="33" t="s">
        <v>23</v>
      </c>
      <c r="GJ7" s="33" t="s">
        <v>24</v>
      </c>
      <c r="GK7" s="33" t="s">
        <v>25</v>
      </c>
      <c r="GL7" s="33" t="s">
        <v>26</v>
      </c>
      <c r="GM7" s="33" t="s">
        <v>27</v>
      </c>
      <c r="GN7" s="33" t="s">
        <v>28</v>
      </c>
      <c r="GO7" s="33" t="s">
        <v>29</v>
      </c>
      <c r="GP7" s="33" t="s">
        <v>30</v>
      </c>
      <c r="GQ7" s="33" t="s">
        <v>31</v>
      </c>
      <c r="GR7" s="33" t="s">
        <v>32</v>
      </c>
      <c r="GS7" s="33" t="s">
        <v>33</v>
      </c>
      <c r="GT7" s="33" t="s">
        <v>34</v>
      </c>
      <c r="GU7" s="33" t="s">
        <v>35</v>
      </c>
      <c r="GV7" s="33" t="s">
        <v>36</v>
      </c>
      <c r="GW7" s="33" t="s">
        <v>37</v>
      </c>
      <c r="GX7" s="33" t="s">
        <v>38</v>
      </c>
      <c r="GY7" s="33" t="s">
        <v>39</v>
      </c>
      <c r="GZ7" s="33" t="s">
        <v>100</v>
      </c>
      <c r="HA7" s="33" t="s">
        <v>101</v>
      </c>
      <c r="HC7" s="32" t="s">
        <v>157</v>
      </c>
      <c r="HD7" s="32" t="s">
        <v>158</v>
      </c>
      <c r="HE7" s="32" t="s">
        <v>159</v>
      </c>
    </row>
    <row r="8" spans="1:213" ht="15.75" x14ac:dyDescent="0.25">
      <c r="A8" s="36" t="s">
        <v>104</v>
      </c>
      <c r="B8" s="37" t="s">
        <v>41</v>
      </c>
      <c r="C8" s="31">
        <f>DATOS!B48</f>
        <v>0</v>
      </c>
      <c r="D8" s="1">
        <v>1.3928E-3</v>
      </c>
      <c r="E8" s="1">
        <v>1.6712999999999999E-3</v>
      </c>
      <c r="F8" s="1">
        <v>0.23482910000000001</v>
      </c>
      <c r="G8" s="1">
        <v>0</v>
      </c>
      <c r="H8" s="1">
        <v>2.786E-4</v>
      </c>
      <c r="I8" s="1">
        <v>0</v>
      </c>
      <c r="J8" s="1">
        <v>9.1921999999999993E-3</v>
      </c>
      <c r="K8" s="1">
        <v>7.9665700000000006E-2</v>
      </c>
      <c r="L8" s="1">
        <v>1.5598900000000001E-2</v>
      </c>
      <c r="M8" s="1">
        <v>2.8969399999999999E-2</v>
      </c>
      <c r="N8" s="1">
        <v>7.5208999999999996E-3</v>
      </c>
      <c r="O8" s="1">
        <v>3.6212000000000002E-3</v>
      </c>
      <c r="P8" s="1">
        <v>0.1977614</v>
      </c>
      <c r="Q8" s="1">
        <v>5.0139E-3</v>
      </c>
      <c r="R8" s="1">
        <v>1.6712999999999999E-3</v>
      </c>
      <c r="S8" s="1">
        <v>6.4624000000000001E-2</v>
      </c>
      <c r="T8" s="1">
        <v>1.11421E-2</v>
      </c>
      <c r="U8" s="1">
        <v>2.2284000000000002E-3</v>
      </c>
      <c r="V8" s="1">
        <v>5.5710000000000004E-4</v>
      </c>
      <c r="W8" s="1">
        <v>6.2674099999999996E-2</v>
      </c>
      <c r="X8" s="1">
        <v>3.3426200000000003E-2</v>
      </c>
      <c r="Y8" s="1">
        <v>5.8495999999999999E-3</v>
      </c>
      <c r="Z8" s="1">
        <v>0.10947079999999999</v>
      </c>
      <c r="AA8" s="1">
        <v>4.4568000000000003E-3</v>
      </c>
      <c r="AB8" s="1">
        <v>5.0139E-3</v>
      </c>
      <c r="AC8" s="1">
        <v>0</v>
      </c>
      <c r="AD8" s="1">
        <v>0</v>
      </c>
      <c r="AE8" s="1">
        <v>5.5710000000000004E-4</v>
      </c>
      <c r="AF8" s="1">
        <v>2.7855000000000002E-3</v>
      </c>
      <c r="AG8" s="1">
        <v>2.786E-4</v>
      </c>
      <c r="AH8" s="1">
        <v>0</v>
      </c>
      <c r="AI8" s="1">
        <v>5.5710000000000004E-4</v>
      </c>
      <c r="AJ8" s="1">
        <v>5.5710000000000004E-4</v>
      </c>
      <c r="AK8" s="1">
        <v>2.786E-4</v>
      </c>
      <c r="AL8" s="1">
        <v>3.0641000000000002E-3</v>
      </c>
      <c r="AM8" s="1">
        <v>8.6629499999999998E-2</v>
      </c>
      <c r="AN8" s="1">
        <v>7.7993999999999997E-3</v>
      </c>
      <c r="AO8" s="1">
        <v>1.03064E-2</v>
      </c>
      <c r="AP8" s="1">
        <v>5.5710000000000004E-4</v>
      </c>
      <c r="AQ8" s="1">
        <v>0</v>
      </c>
      <c r="AR8" s="1">
        <v>1.0000002000000001</v>
      </c>
      <c r="AT8" s="41">
        <f>D8*VLOOKUP(AT$7,'PONDERADORES-GBD'!$A$3:$I$43,4,FALSE)</f>
        <v>1.3928E-3</v>
      </c>
      <c r="AU8" s="41">
        <f>E8*VLOOKUP(AU$7,'PONDERADORES-GBD'!$A$3:$I$43,4,FALSE)</f>
        <v>1.6712999999999999E-3</v>
      </c>
      <c r="AV8" s="41">
        <f>F8*VLOOKUP(AV$7,'PONDERADORES-GBD'!$A$3:$I$43,4,FALSE)</f>
        <v>1.1741455000000001E-2</v>
      </c>
      <c r="AW8" s="41">
        <f>G8*VLOOKUP(AW$7,'PONDERADORES-GBD'!$A$3:$I$43,4,FALSE)</f>
        <v>0</v>
      </c>
      <c r="AX8" s="41">
        <f>H8*VLOOKUP(AX$7,'PONDERADORES-GBD'!$A$3:$I$43,4,FALSE)</f>
        <v>2.786E-4</v>
      </c>
      <c r="AY8" s="41">
        <f>I8*VLOOKUP(AY$7,'PONDERADORES-GBD'!$A$3:$I$43,4,FALSE)</f>
        <v>0</v>
      </c>
      <c r="AZ8" s="41">
        <f>J8*VLOOKUP(AZ$7,'PONDERADORES-GBD'!$A$3:$I$43,4,FALSE)</f>
        <v>4.5961E-4</v>
      </c>
      <c r="BA8" s="41">
        <f>K8*VLOOKUP(BA$7,'PONDERADORES-GBD'!$A$3:$I$43,4,FALSE)</f>
        <v>3.9832850000000005E-3</v>
      </c>
      <c r="BB8" s="41">
        <f>L8*VLOOKUP(BB$7,'PONDERADORES-GBD'!$A$3:$I$43,4,FALSE)</f>
        <v>0</v>
      </c>
      <c r="BC8" s="41">
        <f>M8*VLOOKUP(BC$7,'PONDERADORES-GBD'!$A$3:$I$43,4,FALSE)</f>
        <v>0</v>
      </c>
      <c r="BD8" s="41">
        <f>N8*VLOOKUP(BD$7,'PONDERADORES-GBD'!$A$3:$I$43,4,FALSE)</f>
        <v>0</v>
      </c>
      <c r="BE8" s="41">
        <f>O8*VLOOKUP(BE$7,'PONDERADORES-GBD'!$A$3:$I$43,4,FALSE)</f>
        <v>3.6212000000000002E-3</v>
      </c>
      <c r="BF8" s="41">
        <f>P8*VLOOKUP(BF$7,'PONDERADORES-GBD'!$A$3:$I$43,4,FALSE)</f>
        <v>9.8880700000000005E-3</v>
      </c>
      <c r="BG8" s="41">
        <f>Q8*VLOOKUP(BG$7,'PONDERADORES-GBD'!$A$3:$I$43,4,FALSE)</f>
        <v>5.0139E-4</v>
      </c>
      <c r="BH8" s="41">
        <f>R8*VLOOKUP(BH$7,'PONDERADORES-GBD'!$A$3:$I$43,4,FALSE)</f>
        <v>3.3426000000000002E-4</v>
      </c>
      <c r="BI8" s="41">
        <f>S8*VLOOKUP(BI$7,'PONDERADORES-GBD'!$A$3:$I$43,4,FALSE)</f>
        <v>9.6936000000000001E-3</v>
      </c>
      <c r="BJ8" s="41">
        <f>T8*VLOOKUP(BJ$7,'PONDERADORES-GBD'!$A$3:$I$43,4,FALSE)</f>
        <v>0</v>
      </c>
      <c r="BK8" s="41">
        <f>U8*VLOOKUP(BK$7,'PONDERADORES-GBD'!$A$3:$I$43,4,FALSE)</f>
        <v>0</v>
      </c>
      <c r="BL8" s="41">
        <f>V8*VLOOKUP(BL$7,'PONDERADORES-GBD'!$A$3:$I$43,4,FALSE)</f>
        <v>0</v>
      </c>
      <c r="BM8" s="41">
        <f>W8*VLOOKUP(BM$7,'PONDERADORES-GBD'!$A$3:$I$43,4,FALSE)</f>
        <v>0</v>
      </c>
      <c r="BN8" s="41">
        <f>X8*VLOOKUP(BN$7,'PONDERADORES-GBD'!$A$3:$I$43,4,FALSE)</f>
        <v>0</v>
      </c>
      <c r="BO8" s="41">
        <f>Y8*VLOOKUP(BO$7,'PONDERADORES-GBD'!$A$3:$I$43,4,FALSE)</f>
        <v>0</v>
      </c>
      <c r="BP8" s="41">
        <f>Z8*VLOOKUP(BP$7,'PONDERADORES-GBD'!$A$3:$I$43,4,FALSE)</f>
        <v>0</v>
      </c>
      <c r="BQ8" s="41">
        <f>AA8*VLOOKUP(BQ$7,'PONDERADORES-GBD'!$A$3:$I$43,4,FALSE)</f>
        <v>0</v>
      </c>
      <c r="BR8" s="41">
        <f>AB8*VLOOKUP(BR$7,'PONDERADORES-GBD'!$A$3:$I$43,4,FALSE)</f>
        <v>0</v>
      </c>
      <c r="BS8" s="41">
        <f>AC8*VLOOKUP(BS$7,'PONDERADORES-GBD'!$A$3:$I$43,4,FALSE)</f>
        <v>0</v>
      </c>
      <c r="BT8" s="41">
        <f>AD8*VLOOKUP(BT$7,'PONDERADORES-GBD'!$A$3:$I$43,4,FALSE)</f>
        <v>0</v>
      </c>
      <c r="BU8" s="41">
        <f>AE8*VLOOKUP(BU$7,'PONDERADORES-GBD'!$A$3:$I$43,4,FALSE)</f>
        <v>5.5710000000000004E-4</v>
      </c>
      <c r="BV8" s="41">
        <f>AF8*VLOOKUP(BV$7,'PONDERADORES-GBD'!$A$3:$I$43,4,FALSE)</f>
        <v>2.7855000000000002E-3</v>
      </c>
      <c r="BW8" s="41">
        <f>AG8*VLOOKUP(BW$7,'PONDERADORES-GBD'!$A$3:$I$43,4,FALSE)</f>
        <v>2.786E-4</v>
      </c>
      <c r="BX8" s="41">
        <f>AH8*VLOOKUP(BX$7,'PONDERADORES-GBD'!$A$3:$I$43,4,FALSE)</f>
        <v>0</v>
      </c>
      <c r="BY8" s="41">
        <f>AI8*VLOOKUP(BY$7,'PONDERADORES-GBD'!$A$3:$I$43,4,FALSE)</f>
        <v>0</v>
      </c>
      <c r="BZ8" s="41">
        <f>AJ8*VLOOKUP(BZ$7,'PONDERADORES-GBD'!$A$3:$I$43,4,FALSE)</f>
        <v>0</v>
      </c>
      <c r="CA8" s="41">
        <f>AK8*VLOOKUP(CA$7,'PONDERADORES-GBD'!$A$3:$I$43,4,FALSE)</f>
        <v>0</v>
      </c>
      <c r="CB8" s="41">
        <f>AL8*VLOOKUP(CB$7,'PONDERADORES-GBD'!$A$3:$I$43,4,FALSE)</f>
        <v>0</v>
      </c>
      <c r="CC8" s="41">
        <f>AM8*VLOOKUP(CC$7,'PONDERADORES-GBD'!$A$3:$I$43,4,FALSE)</f>
        <v>0</v>
      </c>
      <c r="CD8" s="41">
        <f>AN8*VLOOKUP(CD$7,'PONDERADORES-GBD'!$A$3:$I$43,4,FALSE)</f>
        <v>0</v>
      </c>
      <c r="CE8" s="41">
        <f>AO8*VLOOKUP(CE$7,'PONDERADORES-GBD'!$A$3:$I$43,4,FALSE)</f>
        <v>0</v>
      </c>
      <c r="CF8" s="41">
        <f>AP8*VLOOKUP(CF$7,'PONDERADORES-GBD'!$A$3:$I$43,4,FALSE)</f>
        <v>0</v>
      </c>
      <c r="CG8" s="41">
        <f>AQ8*VLOOKUP(CG$7,'PONDERADORES-GBD'!$A$3:$I$43,4,FALSE)</f>
        <v>0</v>
      </c>
      <c r="CH8" s="41">
        <f>D8*(1-VLOOKUP(CH$7,'PONDERADORES-GBD'!$A$3:$I$43,4,FALSE))</f>
        <v>0</v>
      </c>
      <c r="CI8" s="41">
        <f>E8*(1-VLOOKUP(CI$7,'PONDERADORES-GBD'!$A$3:$I$43,4,FALSE))</f>
        <v>0</v>
      </c>
      <c r="CJ8" s="41">
        <f>F8*(1-VLOOKUP(CJ$7,'PONDERADORES-GBD'!$A$3:$I$43,4,FALSE))</f>
        <v>0.223087645</v>
      </c>
      <c r="CK8" s="41">
        <f>G8*(1-VLOOKUP(CK$7,'PONDERADORES-GBD'!$A$3:$I$43,4,FALSE))</f>
        <v>0</v>
      </c>
      <c r="CL8" s="41">
        <f>H8*(1-VLOOKUP(CL$7,'PONDERADORES-GBD'!$A$3:$I$43,4,FALSE))</f>
        <v>0</v>
      </c>
      <c r="CM8" s="41">
        <f>I8*(1-VLOOKUP(CM$7,'PONDERADORES-GBD'!$A$3:$I$43,4,FALSE))</f>
        <v>0</v>
      </c>
      <c r="CN8" s="41">
        <f>J8*(1-VLOOKUP(CN$7,'PONDERADORES-GBD'!$A$3:$I$43,4,FALSE))</f>
        <v>8.7325899999999984E-3</v>
      </c>
      <c r="CO8" s="41">
        <f>K8*(1-VLOOKUP(CO$7,'PONDERADORES-GBD'!$A$3:$I$43,4,FALSE))</f>
        <v>7.5682415000000003E-2</v>
      </c>
      <c r="CP8" s="41">
        <f>L8*(1-VLOOKUP(CP$7,'PONDERADORES-GBD'!$A$3:$I$43,4,FALSE))</f>
        <v>1.5598900000000001E-2</v>
      </c>
      <c r="CQ8" s="41">
        <f>M8*(1-VLOOKUP(CQ$7,'PONDERADORES-GBD'!$A$3:$I$43,4,FALSE))</f>
        <v>2.8969399999999999E-2</v>
      </c>
      <c r="CR8" s="41">
        <f>N8*(1-VLOOKUP(CR$7,'PONDERADORES-GBD'!$A$3:$I$43,4,FALSE))</f>
        <v>7.5208999999999996E-3</v>
      </c>
      <c r="CS8" s="41">
        <f>O8*(1-VLOOKUP(CS$7,'PONDERADORES-GBD'!$A$3:$I$43,4,FALSE))</f>
        <v>0</v>
      </c>
      <c r="CT8" s="41">
        <f>P8*(1-VLOOKUP(CT$7,'PONDERADORES-GBD'!$A$3:$I$43,4,FALSE))</f>
        <v>0.18787333000000001</v>
      </c>
      <c r="CU8" s="41">
        <f>Q8*(1-VLOOKUP(CU$7,'PONDERADORES-GBD'!$A$3:$I$43,4,FALSE))</f>
        <v>4.51251E-3</v>
      </c>
      <c r="CV8" s="41">
        <f>R8*(1-VLOOKUP(CV$7,'PONDERADORES-GBD'!$A$3:$I$43,4,FALSE))</f>
        <v>1.3370400000000001E-3</v>
      </c>
      <c r="CW8" s="41">
        <f>S8*(1-VLOOKUP(CW$7,'PONDERADORES-GBD'!$A$3:$I$43,4,FALSE))</f>
        <v>5.4930399999999997E-2</v>
      </c>
      <c r="CX8" s="41">
        <f>T8*(1-VLOOKUP(CX$7,'PONDERADORES-GBD'!$A$3:$I$43,4,FALSE))</f>
        <v>1.11421E-2</v>
      </c>
      <c r="CY8" s="41">
        <f>U8*(1-VLOOKUP(CY$7,'PONDERADORES-GBD'!$A$3:$I$43,4,FALSE))</f>
        <v>2.2284000000000002E-3</v>
      </c>
      <c r="CZ8" s="41">
        <f>V8*(1-VLOOKUP(CZ$7,'PONDERADORES-GBD'!$A$3:$I$43,4,FALSE))</f>
        <v>5.5710000000000004E-4</v>
      </c>
      <c r="DA8" s="41">
        <f>W8*(1-VLOOKUP(DA$7,'PONDERADORES-GBD'!$A$3:$I$43,4,FALSE))</f>
        <v>6.2674099999999996E-2</v>
      </c>
      <c r="DB8" s="41">
        <f>X8*(1-VLOOKUP(DB$7,'PONDERADORES-GBD'!$A$3:$I$43,4,FALSE))</f>
        <v>3.3426200000000003E-2</v>
      </c>
      <c r="DC8" s="41">
        <f>Y8*(1-VLOOKUP(DC$7,'PONDERADORES-GBD'!$A$3:$I$43,4,FALSE))</f>
        <v>5.8495999999999999E-3</v>
      </c>
      <c r="DD8" s="41">
        <f>Z8*(1-VLOOKUP(DD$7,'PONDERADORES-GBD'!$A$3:$I$43,4,FALSE))</f>
        <v>0.10947079999999999</v>
      </c>
      <c r="DE8" s="41">
        <f>AA8*(1-VLOOKUP(DE$7,'PONDERADORES-GBD'!$A$3:$I$43,4,FALSE))</f>
        <v>4.4568000000000003E-3</v>
      </c>
      <c r="DF8" s="41">
        <f>AB8*(1-VLOOKUP(DF$7,'PONDERADORES-GBD'!$A$3:$I$43,4,FALSE))</f>
        <v>5.0139E-3</v>
      </c>
      <c r="DG8" s="41">
        <f>AC8*(1-VLOOKUP(DG$7,'PONDERADORES-GBD'!$A$3:$I$43,4,FALSE))</f>
        <v>0</v>
      </c>
      <c r="DH8" s="41">
        <f>AD8*(1-VLOOKUP(DH$7,'PONDERADORES-GBD'!$A$3:$I$43,4,FALSE))</f>
        <v>0</v>
      </c>
      <c r="DI8" s="41">
        <f>AE8*(1-VLOOKUP(DI$7,'PONDERADORES-GBD'!$A$3:$I$43,4,FALSE))</f>
        <v>0</v>
      </c>
      <c r="DJ8" s="41">
        <f>AF8*(1-VLOOKUP(DJ$7,'PONDERADORES-GBD'!$A$3:$I$43,4,FALSE))</f>
        <v>0</v>
      </c>
      <c r="DK8" s="41">
        <f>AG8*(1-VLOOKUP(DK$7,'PONDERADORES-GBD'!$A$3:$I$43,4,FALSE))</f>
        <v>0</v>
      </c>
      <c r="DL8" s="41">
        <f>AH8*(1-VLOOKUP(DL$7,'PONDERADORES-GBD'!$A$3:$I$43,4,FALSE))</f>
        <v>0</v>
      </c>
      <c r="DM8" s="41">
        <f>AI8*(1-VLOOKUP(DM$7,'PONDERADORES-GBD'!$A$3:$I$43,4,FALSE))</f>
        <v>5.5710000000000004E-4</v>
      </c>
      <c r="DN8" s="41">
        <f>AJ8*(1-VLOOKUP(DN$7,'PONDERADORES-GBD'!$A$3:$I$43,4,FALSE))</f>
        <v>5.5710000000000004E-4</v>
      </c>
      <c r="DO8" s="41">
        <f>AK8*(1-VLOOKUP(DO$7,'PONDERADORES-GBD'!$A$3:$I$43,4,FALSE))</f>
        <v>2.786E-4</v>
      </c>
      <c r="DP8" s="41">
        <f>AL8*(1-VLOOKUP(DP$7,'PONDERADORES-GBD'!$A$3:$I$43,4,FALSE))</f>
        <v>3.0641000000000002E-3</v>
      </c>
      <c r="DQ8" s="41">
        <f>AM8*(1-VLOOKUP(DQ$7,'PONDERADORES-GBD'!$A$3:$I$43,4,FALSE))</f>
        <v>8.6629499999999998E-2</v>
      </c>
      <c r="DR8" s="41">
        <f>AN8*(1-VLOOKUP(DR$7,'PONDERADORES-GBD'!$A$3:$I$43,4,FALSE))</f>
        <v>7.7993999999999997E-3</v>
      </c>
      <c r="DS8" s="41">
        <f>AO8*(1-VLOOKUP(DS$7,'PONDERADORES-GBD'!$A$3:$I$43,4,FALSE))</f>
        <v>1.03064E-2</v>
      </c>
      <c r="DT8" s="41">
        <f>AP8*(1-VLOOKUP(DT$7,'PONDERADORES-GBD'!$A$3:$I$43,4,FALSE))</f>
        <v>5.5710000000000004E-4</v>
      </c>
      <c r="DU8" s="41">
        <f>AQ8*(1-VLOOKUP(DU$7,'PONDERADORES-GBD'!$A$3:$I$43,4,FALSE))</f>
        <v>0</v>
      </c>
      <c r="DV8" s="31">
        <f>SUM(AT8:DU8)</f>
        <v>1.0000002000000001</v>
      </c>
      <c r="DW8" s="45"/>
      <c r="DX8" s="28">
        <f>AT8*VLOOKUP(DX$7,'PONDERADORES-GBD'!$A$3:$I$43,5,FALSE)*VLOOKUP(DX$7,'PONDERADORES-GBD'!$A$3:$I$43,7,FALSE)+AT8*(1-VLOOKUP(DX$7,'PONDERADORES-GBD'!$A$3:$I$43,5,FALSE))*VLOOKUP(DX$7,'PONDERADORES-GBD'!$A$3:$I$43,9,FALSE)</f>
        <v>8.2035919999999996E-4</v>
      </c>
      <c r="DY8" s="28">
        <f>AU8*VLOOKUP(DY$7,'PONDERADORES-GBD'!$A$3:$I$43,5,FALSE)*VLOOKUP(DY$7,'PONDERADORES-GBD'!$A$3:$I$43,7,FALSE)+AU8*(1-VLOOKUP(DY$7,'PONDERADORES-GBD'!$A$3:$I$43,5,FALSE))*VLOOKUP(DY$7,'PONDERADORES-GBD'!$A$3:$I$43,9,FALSE)</f>
        <v>4.9470479999999995E-4</v>
      </c>
      <c r="DZ8" s="28">
        <f>AV8*VLOOKUP(DZ$7,'PONDERADORES-GBD'!$A$3:$I$43,5,FALSE)*VLOOKUP(DZ$7,'PONDERADORES-GBD'!$A$3:$I$43,7,FALSE)+AV8*(1-VLOOKUP(DZ$7,'PONDERADORES-GBD'!$A$3:$I$43,5,FALSE))*VLOOKUP(DZ$7,'PONDERADORES-GBD'!$A$3:$I$43,9,FALSE)</f>
        <v>2.7122761050000005E-3</v>
      </c>
      <c r="EA8" s="28">
        <f>AW8*VLOOKUP(EA$7,'PONDERADORES-GBD'!$A$3:$I$43,5,FALSE)*VLOOKUP(EA$7,'PONDERADORES-GBD'!$A$3:$I$43,7,FALSE)+AW8*(1-VLOOKUP(EA$7,'PONDERADORES-GBD'!$A$3:$I$43,5,FALSE))*VLOOKUP(EA$7,'PONDERADORES-GBD'!$A$3:$I$43,9,FALSE)</f>
        <v>0</v>
      </c>
      <c r="EB8" s="28">
        <f>AX8*VLOOKUP(EB$7,'PONDERADORES-GBD'!$A$3:$I$43,5,FALSE)*VLOOKUP(EB$7,'PONDERADORES-GBD'!$A$3:$I$43,7,FALSE)+AX8*(1-VLOOKUP(EB$7,'PONDERADORES-GBD'!$A$3:$I$43,5,FALSE))*VLOOKUP(EB$7,'PONDERADORES-GBD'!$A$3:$I$43,9,FALSE)</f>
        <v>3.7611000000000003E-5</v>
      </c>
      <c r="EC8" s="28">
        <f>AY8*VLOOKUP(EC$7,'PONDERADORES-GBD'!$A$3:$I$43,5,FALSE)*VLOOKUP(EC$7,'PONDERADORES-GBD'!$A$3:$I$43,7,FALSE)+AY8*(1-VLOOKUP(EC$7,'PONDERADORES-GBD'!$A$3:$I$43,5,FALSE))*VLOOKUP(EC$7,'PONDERADORES-GBD'!$A$3:$I$43,9,FALSE)</f>
        <v>0</v>
      </c>
      <c r="ED8" s="28">
        <f>AZ8*VLOOKUP(ED$7,'PONDERADORES-GBD'!$A$3:$I$43,5,FALSE)*VLOOKUP(ED$7,'PONDERADORES-GBD'!$A$3:$I$43,7,FALSE)+AZ8*(1-VLOOKUP(ED$7,'PONDERADORES-GBD'!$A$3:$I$43,5,FALSE))*VLOOKUP(ED$7,'PONDERADORES-GBD'!$A$3:$I$43,9,FALSE)</f>
        <v>2.6657380000000002E-5</v>
      </c>
      <c r="EE8" s="28">
        <f>BA8*VLOOKUP(EE$7,'PONDERADORES-GBD'!$A$3:$I$43,5,FALSE)*VLOOKUP(EE$7,'PONDERADORES-GBD'!$A$3:$I$43,7,FALSE)+BA8*(1-VLOOKUP(EE$7,'PONDERADORES-GBD'!$A$3:$I$43,5,FALSE))*VLOOKUP(EE$7,'PONDERADORES-GBD'!$A$3:$I$43,9,FALSE)</f>
        <v>1.9916425000000003E-5</v>
      </c>
      <c r="EF8" s="28">
        <f>BB8*VLOOKUP(EF$7,'PONDERADORES-GBD'!$A$3:$I$43,5,FALSE)*VLOOKUP(EF$7,'PONDERADORES-GBD'!$A$3:$I$43,7,FALSE)+BB8*(1-VLOOKUP(EF$7,'PONDERADORES-GBD'!$A$3:$I$43,5,FALSE))*VLOOKUP(EF$7,'PONDERADORES-GBD'!$A$3:$I$43,9,FALSE)</f>
        <v>0</v>
      </c>
      <c r="EG8" s="28">
        <f>BC8*VLOOKUP(EG$7,'PONDERADORES-GBD'!$A$3:$I$43,5,FALSE)*VLOOKUP(EG$7,'PONDERADORES-GBD'!$A$3:$I$43,7,FALSE)+BC8*(1-VLOOKUP(EG$7,'PONDERADORES-GBD'!$A$3:$I$43,5,FALSE))*VLOOKUP(EG$7,'PONDERADORES-GBD'!$A$3:$I$43,9,FALSE)</f>
        <v>0</v>
      </c>
      <c r="EH8" s="28">
        <f>BD8*VLOOKUP(EH$7,'PONDERADORES-GBD'!$A$3:$I$43,5,FALSE)*VLOOKUP(EH$7,'PONDERADORES-GBD'!$A$3:$I$43,7,FALSE)+BD8*(1-VLOOKUP(EH$7,'PONDERADORES-GBD'!$A$3:$I$43,5,FALSE))*VLOOKUP(EH$7,'PONDERADORES-GBD'!$A$3:$I$43,9,FALSE)</f>
        <v>0</v>
      </c>
      <c r="EI8" s="28">
        <f>BE8*VLOOKUP(EI$7,'PONDERADORES-GBD'!$A$3:$I$43,5,FALSE)*VLOOKUP(EI$7,'PONDERADORES-GBD'!$A$3:$I$43,7,FALSE)+BE8*(1-VLOOKUP(EI$7,'PONDERADORES-GBD'!$A$3:$I$43,5,FALSE))*VLOOKUP(EI$7,'PONDERADORES-GBD'!$A$3:$I$43,9,FALSE)</f>
        <v>5.7939200000000003E-5</v>
      </c>
      <c r="EJ8" s="28">
        <f>BF8*VLOOKUP(EJ$7,'PONDERADORES-GBD'!$A$3:$I$43,5,FALSE)*VLOOKUP(EJ$7,'PONDERADORES-GBD'!$A$3:$I$43,7,FALSE)+BF8*(1-VLOOKUP(EJ$7,'PONDERADORES-GBD'!$A$3:$I$43,5,FALSE))*VLOOKUP(EJ$7,'PONDERADORES-GBD'!$A$3:$I$43,9,FALSE)</f>
        <v>9.2947858000000003E-4</v>
      </c>
      <c r="EK8" s="28">
        <f>BG8*VLOOKUP(EK$7,'PONDERADORES-GBD'!$A$3:$I$43,5,FALSE)*VLOOKUP(EK$7,'PONDERADORES-GBD'!$A$3:$I$43,7,FALSE)+BG8*(1-VLOOKUP(EK$7,'PONDERADORES-GBD'!$A$3:$I$43,5,FALSE))*VLOOKUP(EK$7,'PONDERADORES-GBD'!$A$3:$I$43,9,FALSE)</f>
        <v>1.5041699999999999E-4</v>
      </c>
      <c r="EL8" s="28">
        <f>BH8*VLOOKUP(EL$7,'PONDERADORES-GBD'!$A$3:$I$43,5,FALSE)*VLOOKUP(EL$7,'PONDERADORES-GBD'!$A$3:$I$43,7,FALSE)+BH8*(1-VLOOKUP(EL$7,'PONDERADORES-GBD'!$A$3:$I$43,5,FALSE))*VLOOKUP(EL$7,'PONDERADORES-GBD'!$A$3:$I$43,9,FALSE)</f>
        <v>3.7771380000000001E-5</v>
      </c>
      <c r="EM8" s="28">
        <f>BI8*VLOOKUP(EM$7,'PONDERADORES-GBD'!$A$3:$I$43,5,FALSE)*VLOOKUP(EM$7,'PONDERADORES-GBD'!$A$3:$I$43,7,FALSE)+BI8*(1-VLOOKUP(EM$7,'PONDERADORES-GBD'!$A$3:$I$43,5,FALSE))*VLOOKUP(EM$7,'PONDERADORES-GBD'!$A$3:$I$43,9,FALSE)</f>
        <v>6.8824559999999997E-4</v>
      </c>
      <c r="EN8" s="28">
        <f>BJ8*VLOOKUP(EN$7,'PONDERADORES-GBD'!$A$3:$I$43,5,FALSE)*VLOOKUP(EN$7,'PONDERADORES-GBD'!$A$3:$I$43,7,FALSE)+BJ8*(1-VLOOKUP(EN$7,'PONDERADORES-GBD'!$A$3:$I$43,5,FALSE))*VLOOKUP(EN$7,'PONDERADORES-GBD'!$A$3:$I$43,9,FALSE)</f>
        <v>0</v>
      </c>
      <c r="EO8" s="28">
        <f>BK8*VLOOKUP(EO$7,'PONDERADORES-GBD'!$A$3:$I$43,5,FALSE)*VLOOKUP(EO$7,'PONDERADORES-GBD'!$A$3:$I$43,7,FALSE)+BK8*(1-VLOOKUP(EO$7,'PONDERADORES-GBD'!$A$3:$I$43,5,FALSE))*VLOOKUP(EO$7,'PONDERADORES-GBD'!$A$3:$I$43,9,FALSE)</f>
        <v>0</v>
      </c>
      <c r="EP8" s="28">
        <f>BL8*VLOOKUP(EP$7,'PONDERADORES-GBD'!$A$3:$I$43,5,FALSE)*VLOOKUP(EP$7,'PONDERADORES-GBD'!$A$3:$I$43,7,FALSE)+BL8*(1-VLOOKUP(EP$7,'PONDERADORES-GBD'!$A$3:$I$43,5,FALSE))*VLOOKUP(EP$7,'PONDERADORES-GBD'!$A$3:$I$43,9,FALSE)</f>
        <v>0</v>
      </c>
      <c r="EQ8" s="28">
        <f>BM8*VLOOKUP(EQ$7,'PONDERADORES-GBD'!$A$3:$I$43,5,FALSE)*VLOOKUP(EQ$7,'PONDERADORES-GBD'!$A$3:$I$43,7,FALSE)+BM8*(1-VLOOKUP(EQ$7,'PONDERADORES-GBD'!$A$3:$I$43,5,FALSE))*VLOOKUP(EQ$7,'PONDERADORES-GBD'!$A$3:$I$43,9,FALSE)</f>
        <v>0</v>
      </c>
      <c r="ER8" s="28">
        <f>BN8*VLOOKUP(ER$7,'PONDERADORES-GBD'!$A$3:$I$43,5,FALSE)*VLOOKUP(ER$7,'PONDERADORES-GBD'!$A$3:$I$43,7,FALSE)+BN8*(1-VLOOKUP(ER$7,'PONDERADORES-GBD'!$A$3:$I$43,5,FALSE))*VLOOKUP(ER$7,'PONDERADORES-GBD'!$A$3:$I$43,9,FALSE)</f>
        <v>0</v>
      </c>
      <c r="ES8" s="28">
        <f>BO8*VLOOKUP(ES$7,'PONDERADORES-GBD'!$A$3:$I$43,5,FALSE)*VLOOKUP(ES$7,'PONDERADORES-GBD'!$A$3:$I$43,7,FALSE)+BO8*(1-VLOOKUP(ES$7,'PONDERADORES-GBD'!$A$3:$I$43,5,FALSE))*VLOOKUP(ES$7,'PONDERADORES-GBD'!$A$3:$I$43,9,FALSE)</f>
        <v>0</v>
      </c>
      <c r="ET8" s="28">
        <f>BP8*VLOOKUP(ET$7,'PONDERADORES-GBD'!$A$3:$I$43,5,FALSE)*VLOOKUP(ET$7,'PONDERADORES-GBD'!$A$3:$I$43,7,FALSE)+BP8*(1-VLOOKUP(ET$7,'PONDERADORES-GBD'!$A$3:$I$43,5,FALSE))*VLOOKUP(ET$7,'PONDERADORES-GBD'!$A$3:$I$43,9,FALSE)</f>
        <v>0</v>
      </c>
      <c r="EU8" s="28">
        <f>BQ8*VLOOKUP(EU$7,'PONDERADORES-GBD'!$A$3:$I$43,5,FALSE)*VLOOKUP(EU$7,'PONDERADORES-GBD'!$A$3:$I$43,7,FALSE)+BQ8*(1-VLOOKUP(EU$7,'PONDERADORES-GBD'!$A$3:$I$43,5,FALSE))*VLOOKUP(EU$7,'PONDERADORES-GBD'!$A$3:$I$43,9,FALSE)</f>
        <v>0</v>
      </c>
      <c r="EV8" s="28">
        <f>BR8*VLOOKUP(EV$7,'PONDERADORES-GBD'!$A$3:$I$43,5,FALSE)*VLOOKUP(EV$7,'PONDERADORES-GBD'!$A$3:$I$43,7,FALSE)+BR8*(1-VLOOKUP(EV$7,'PONDERADORES-GBD'!$A$3:$I$43,5,FALSE))*VLOOKUP(EV$7,'PONDERADORES-GBD'!$A$3:$I$43,9,FALSE)</f>
        <v>0</v>
      </c>
      <c r="EW8" s="28">
        <f>BS8*VLOOKUP(EW$7,'PONDERADORES-GBD'!$A$3:$I$43,5,FALSE)*VLOOKUP(EW$7,'PONDERADORES-GBD'!$A$3:$I$43,7,FALSE)+BS8*(1-VLOOKUP(EW$7,'PONDERADORES-GBD'!$A$3:$I$43,5,FALSE))*VLOOKUP(EW$7,'PONDERADORES-GBD'!$A$3:$I$43,9,FALSE)</f>
        <v>0</v>
      </c>
      <c r="EX8" s="28">
        <f>BT8*VLOOKUP(EX$7,'PONDERADORES-GBD'!$A$3:$I$43,5,FALSE)*VLOOKUP(EX$7,'PONDERADORES-GBD'!$A$3:$I$43,7,FALSE)+BT8*(1-VLOOKUP(EX$7,'PONDERADORES-GBD'!$A$3:$I$43,5,FALSE))*VLOOKUP(EX$7,'PONDERADORES-GBD'!$A$3:$I$43,9,FALSE)</f>
        <v>0</v>
      </c>
      <c r="EY8" s="28">
        <f>BU8*VLOOKUP(EY$7,'PONDERADORES-GBD'!$A$3:$I$43,5,FALSE)*VLOOKUP(EY$7,'PONDERADORES-GBD'!$A$3:$I$43,7,FALSE)+BU8*(1-VLOOKUP(EY$7,'PONDERADORES-GBD'!$A$3:$I$43,5,FALSE))*VLOOKUP(EY$7,'PONDERADORES-GBD'!$A$3:$I$43,9,FALSE)</f>
        <v>6.1280999999999998E-6</v>
      </c>
      <c r="EZ8" s="28">
        <f>BV8*VLOOKUP(EZ$7,'PONDERADORES-GBD'!$A$3:$I$43,5,FALSE)*VLOOKUP(EZ$7,'PONDERADORES-GBD'!$A$3:$I$43,7,FALSE)+BV8*(1-VLOOKUP(EZ$7,'PONDERADORES-GBD'!$A$3:$I$43,5,FALSE))*VLOOKUP(EZ$7,'PONDERADORES-GBD'!$A$3:$I$43,9,FALSE)</f>
        <v>1.3927500000000002E-5</v>
      </c>
      <c r="FA8" s="28">
        <f>BW8*VLOOKUP(FA$7,'PONDERADORES-GBD'!$A$3:$I$43,5,FALSE)*VLOOKUP(FA$7,'PONDERADORES-GBD'!$A$3:$I$43,7,FALSE)+BW8*(1-VLOOKUP(FA$7,'PONDERADORES-GBD'!$A$3:$I$43,5,FALSE))*VLOOKUP(FA$7,'PONDERADORES-GBD'!$A$3:$I$43,9,FALSE)</f>
        <v>1.0865399999999999E-5</v>
      </c>
      <c r="FB8" s="28">
        <f>BX8*VLOOKUP(FB$7,'PONDERADORES-GBD'!$A$3:$I$43,5,FALSE)*VLOOKUP(FB$7,'PONDERADORES-GBD'!$A$3:$I$43,7,FALSE)+BX8*(1-VLOOKUP(FB$7,'PONDERADORES-GBD'!$A$3:$I$43,5,FALSE))*VLOOKUP(FB$7,'PONDERADORES-GBD'!$A$3:$I$43,9,FALSE)</f>
        <v>0</v>
      </c>
      <c r="FC8" s="28">
        <f>BY8*VLOOKUP(FC$7,'PONDERADORES-GBD'!$A$3:$I$43,5,FALSE)*VLOOKUP(FC$7,'PONDERADORES-GBD'!$A$3:$I$43,7,FALSE)+BY8*(1-VLOOKUP(FC$7,'PONDERADORES-GBD'!$A$3:$I$43,5,FALSE))*VLOOKUP(FC$7,'PONDERADORES-GBD'!$A$3:$I$43,9,FALSE)</f>
        <v>0</v>
      </c>
      <c r="FD8" s="28">
        <f>BZ8*VLOOKUP(FD$7,'PONDERADORES-GBD'!$A$3:$I$43,5,FALSE)*VLOOKUP(FD$7,'PONDERADORES-GBD'!$A$3:$I$43,7,FALSE)+BZ8*(1-VLOOKUP(FD$7,'PONDERADORES-GBD'!$A$3:$I$43,5,FALSE))*VLOOKUP(FD$7,'PONDERADORES-GBD'!$A$3:$I$43,9,FALSE)</f>
        <v>0</v>
      </c>
      <c r="FE8" s="28">
        <f>CA8*VLOOKUP(FE$7,'PONDERADORES-GBD'!$A$3:$I$43,5,FALSE)*VLOOKUP(FE$7,'PONDERADORES-GBD'!$A$3:$I$43,7,FALSE)+CA8*(1-VLOOKUP(FE$7,'PONDERADORES-GBD'!$A$3:$I$43,5,FALSE))*VLOOKUP(FE$7,'PONDERADORES-GBD'!$A$3:$I$43,9,FALSE)</f>
        <v>0</v>
      </c>
      <c r="FF8" s="28">
        <f>CB8*VLOOKUP(FF$7,'PONDERADORES-GBD'!$A$3:$I$43,5,FALSE)*VLOOKUP(FF$7,'PONDERADORES-GBD'!$A$3:$I$43,7,FALSE)+CB8*(1-VLOOKUP(FF$7,'PONDERADORES-GBD'!$A$3:$I$43,5,FALSE))*VLOOKUP(FF$7,'PONDERADORES-GBD'!$A$3:$I$43,9,FALSE)</f>
        <v>0</v>
      </c>
      <c r="FG8" s="28">
        <f>CC8*VLOOKUP(FG$7,'PONDERADORES-GBD'!$A$3:$I$43,5,FALSE)*VLOOKUP(FG$7,'PONDERADORES-GBD'!$A$3:$I$43,7,FALSE)+CC8*(1-VLOOKUP(FG$7,'PONDERADORES-GBD'!$A$3:$I$43,5,FALSE))*VLOOKUP(FG$7,'PONDERADORES-GBD'!$A$3:$I$43,9,FALSE)</f>
        <v>0</v>
      </c>
      <c r="FH8" s="28">
        <f>CD8*VLOOKUP(FH$7,'PONDERADORES-GBD'!$A$3:$I$43,5,FALSE)*VLOOKUP(FH$7,'PONDERADORES-GBD'!$A$3:$I$43,7,FALSE)+CD8*(1-VLOOKUP(FH$7,'PONDERADORES-GBD'!$A$3:$I$43,5,FALSE))*VLOOKUP(FH$7,'PONDERADORES-GBD'!$A$3:$I$43,9,FALSE)</f>
        <v>0</v>
      </c>
      <c r="FI8" s="28">
        <f>CE8*VLOOKUP(FI$7,'PONDERADORES-GBD'!$A$3:$I$43,5,FALSE)*VLOOKUP(FI$7,'PONDERADORES-GBD'!$A$3:$I$43,7,FALSE)+CE8*(1-VLOOKUP(FI$7,'PONDERADORES-GBD'!$A$3:$I$43,5,FALSE))*VLOOKUP(FI$7,'PONDERADORES-GBD'!$A$3:$I$43,9,FALSE)</f>
        <v>0</v>
      </c>
      <c r="FJ8" s="28">
        <f>CF8*VLOOKUP(FJ$7,'PONDERADORES-GBD'!$A$3:$I$43,5,FALSE)*VLOOKUP(FJ$7,'PONDERADORES-GBD'!$A$3:$I$43,7,FALSE)+CF8*(1-VLOOKUP(FJ$7,'PONDERADORES-GBD'!$A$3:$I$43,5,FALSE))*VLOOKUP(FJ$7,'PONDERADORES-GBD'!$A$3:$I$43,9,FALSE)</f>
        <v>0</v>
      </c>
      <c r="FK8" s="28">
        <f>CG8*VLOOKUP(FK$7,'PONDERADORES-GBD'!$A$3:$I$43,5,FALSE)*VLOOKUP(FK$7,'PONDERADORES-GBD'!$A$3:$I$43,7,FALSE)+CG8*(1-VLOOKUP(FK$7,'PONDERADORES-GBD'!$A$3:$I$43,5,FALSE))*VLOOKUP(FK$7,'PONDERADORES-GBD'!$A$3:$I$43,9,FALSE)</f>
        <v>0</v>
      </c>
      <c r="FL8" s="28">
        <f>CH8*VLOOKUP(FL$7,'PONDERADORES-GBD'!$A$3:$I$43,5,FALSE)*VLOOKUP(FL$7,'PONDERADORES-GBD'!$A$3:$I$43,6,FALSE)*VLOOKUP(FL$7,'PONDERADORES-GBD'!$A$3:$I$43,3,FALSE)+CH8*(1-VLOOKUP(FL$7,'PONDERADORES-GBD'!$A$3:$I$43,5,FALSE))*VLOOKUP(FL$7,'PONDERADORES-GBD'!$A$3:$I$43,8,FALSE)*VLOOKUP(FL$7,'PONDERADORES-GBD'!$A$3:$I$43,3,FALSE)</f>
        <v>0</v>
      </c>
      <c r="FM8" s="28">
        <f>CI8*VLOOKUP(FM$7,'PONDERADORES-GBD'!$A$3:$I$43,5,FALSE)*VLOOKUP(FM$7,'PONDERADORES-GBD'!$A$3:$I$43,6,FALSE)*VLOOKUP(FM$7,'PONDERADORES-GBD'!$A$3:$I$43,3,FALSE)+CI8*(1-VLOOKUP(FM$7,'PONDERADORES-GBD'!$A$3:$I$43,5,FALSE))*VLOOKUP(FM$7,'PONDERADORES-GBD'!$A$3:$I$43,8,FALSE)*VLOOKUP(FM$7,'PONDERADORES-GBD'!$A$3:$I$43,3,FALSE)</f>
        <v>0</v>
      </c>
      <c r="FN8" s="28">
        <f>CJ8*VLOOKUP(FN$7,'PONDERADORES-GBD'!$A$3:$I$43,5,FALSE)*VLOOKUP(FN$7,'PONDERADORES-GBD'!$A$3:$I$43,6,FALSE)*VLOOKUP(FN$7,'PONDERADORES-GBD'!$A$3:$I$43,3,FALSE)+CJ8*(1-VLOOKUP(FN$7,'PONDERADORES-GBD'!$A$3:$I$43,5,FALSE))*VLOOKUP(FN$7,'PONDERADORES-GBD'!$A$3:$I$43,8,FALSE)*VLOOKUP(FN$7,'PONDERADORES-GBD'!$A$3:$I$43,3,FALSE)</f>
        <v>3.2023231286379189E-3</v>
      </c>
      <c r="FO8" s="28">
        <f>CK8*VLOOKUP(FO$7,'PONDERADORES-GBD'!$A$3:$I$43,5,FALSE)*VLOOKUP(FO$7,'PONDERADORES-GBD'!$A$3:$I$43,6,FALSE)*VLOOKUP(FO$7,'PONDERADORES-GBD'!$A$3:$I$43,3,FALSE)+CK8*(1-VLOOKUP(FO$7,'PONDERADORES-GBD'!$A$3:$I$43,5,FALSE))*VLOOKUP(FO$7,'PONDERADORES-GBD'!$A$3:$I$43,8,FALSE)*VLOOKUP(FO$7,'PONDERADORES-GBD'!$A$3:$I$43,3,FALSE)</f>
        <v>0</v>
      </c>
      <c r="FP8" s="28">
        <f>CL8*VLOOKUP(FP$7,'PONDERADORES-GBD'!$A$3:$I$43,5,FALSE)*VLOOKUP(FP$7,'PONDERADORES-GBD'!$A$3:$I$43,6,FALSE)*VLOOKUP(FP$7,'PONDERADORES-GBD'!$A$3:$I$43,3,FALSE)+CL8*(1-VLOOKUP(FP$7,'PONDERADORES-GBD'!$A$3:$I$43,5,FALSE))*VLOOKUP(FP$7,'PONDERADORES-GBD'!$A$3:$I$43,8,FALSE)*VLOOKUP(FP$7,'PONDERADORES-GBD'!$A$3:$I$43,3,FALSE)</f>
        <v>0</v>
      </c>
      <c r="FQ8" s="28">
        <f>CM8*VLOOKUP(FQ$7,'PONDERADORES-GBD'!$A$3:$I$43,5,FALSE)*VLOOKUP(FQ$7,'PONDERADORES-GBD'!$A$3:$I$43,6,FALSE)*VLOOKUP(FQ$7,'PONDERADORES-GBD'!$A$3:$I$43,3,FALSE)+CM8*(1-VLOOKUP(FQ$7,'PONDERADORES-GBD'!$A$3:$I$43,5,FALSE))*VLOOKUP(FQ$7,'PONDERADORES-GBD'!$A$3:$I$43,8,FALSE)*VLOOKUP(FQ$7,'PONDERADORES-GBD'!$A$3:$I$43,3,FALSE)</f>
        <v>0</v>
      </c>
      <c r="FR8" s="28">
        <f>CN8*VLOOKUP(FR$7,'PONDERADORES-GBD'!$A$3:$I$43,5,FALSE)*VLOOKUP(FR$7,'PONDERADORES-GBD'!$A$3:$I$43,6,FALSE)*VLOOKUP(FR$7,'PONDERADORES-GBD'!$A$3:$I$43,3,FALSE)+CN8*(1-VLOOKUP(FR$7,'PONDERADORES-GBD'!$A$3:$I$43,5,FALSE))*VLOOKUP(FR$7,'PONDERADORES-GBD'!$A$3:$I$43,8,FALSE)*VLOOKUP(FR$7,'PONDERADORES-GBD'!$A$3:$I$43,3,FALSE)</f>
        <v>3.1458841675564673E-4</v>
      </c>
      <c r="FS8" s="28">
        <f>CO8*VLOOKUP(FS$7,'PONDERADORES-GBD'!$A$3:$I$43,5,FALSE)*VLOOKUP(FS$7,'PONDERADORES-GBD'!$A$3:$I$43,6,FALSE)*VLOOKUP(FS$7,'PONDERADORES-GBD'!$A$3:$I$43,3,FALSE)+CO8*(1-VLOOKUP(FS$7,'PONDERADORES-GBD'!$A$3:$I$43,5,FALSE))*VLOOKUP(FS$7,'PONDERADORES-GBD'!$A$3:$I$43,8,FALSE)*VLOOKUP(FS$7,'PONDERADORES-GBD'!$A$3:$I$43,3,FALSE)</f>
        <v>1.1729997298151949E-3</v>
      </c>
      <c r="FT8" s="28">
        <f>CP8*VLOOKUP(FT$7,'PONDERADORES-GBD'!$A$3:$I$43,5,FALSE)*VLOOKUP(FT$7,'PONDERADORES-GBD'!$A$3:$I$43,6,FALSE)*VLOOKUP(FT$7,'PONDERADORES-GBD'!$A$3:$I$43,3,FALSE)+CP8*(1-VLOOKUP(FT$7,'PONDERADORES-GBD'!$A$3:$I$43,5,FALSE))*VLOOKUP(FT$7,'PONDERADORES-GBD'!$A$3:$I$43,8,FALSE)*VLOOKUP(FT$7,'PONDERADORES-GBD'!$A$3:$I$43,3,FALSE)</f>
        <v>2.4426532114989733E-4</v>
      </c>
      <c r="FU8" s="28">
        <f>CQ8*VLOOKUP(FU$7,'PONDERADORES-GBD'!$A$3:$I$43,5,FALSE)*VLOOKUP(FU$7,'PONDERADORES-GBD'!$A$3:$I$43,6,FALSE)*VLOOKUP(FU$7,'PONDERADORES-GBD'!$A$3:$I$43,3,FALSE)+CQ8*(1-VLOOKUP(FU$7,'PONDERADORES-GBD'!$A$3:$I$43,5,FALSE))*VLOOKUP(FU$7,'PONDERADORES-GBD'!$A$3:$I$43,8,FALSE)*VLOOKUP(FU$7,'PONDERADORES-GBD'!$A$3:$I$43,3,FALSE)</f>
        <v>4.5363582012320332E-4</v>
      </c>
      <c r="FV8" s="28">
        <f>CR8*VLOOKUP(FV$7,'PONDERADORES-GBD'!$A$3:$I$43,5,FALSE)*VLOOKUP(FV$7,'PONDERADORES-GBD'!$A$3:$I$43,6,FALSE)*VLOOKUP(FV$7,'PONDERADORES-GBD'!$A$3:$I$43,3,FALSE)+CR8*(1-VLOOKUP(FV$7,'PONDERADORES-GBD'!$A$3:$I$43,5,FALSE))*VLOOKUP(FV$7,'PONDERADORES-GBD'!$A$3:$I$43,8,FALSE)*VLOOKUP(FV$7,'PONDERADORES-GBD'!$A$3:$I$43,3,FALSE)</f>
        <v>2.6426620287474335E-4</v>
      </c>
      <c r="FW8" s="28">
        <f>CS8*VLOOKUP(FW$7,'PONDERADORES-GBD'!$A$3:$I$43,5,FALSE)*VLOOKUP(FW$7,'PONDERADORES-GBD'!$A$3:$I$43,6,FALSE)*VLOOKUP(FW$7,'PONDERADORES-GBD'!$A$3:$I$43,3,FALSE)+CS8*(1-VLOOKUP(FW$7,'PONDERADORES-GBD'!$A$3:$I$43,5,FALSE))*VLOOKUP(FW$7,'PONDERADORES-GBD'!$A$3:$I$43,8,FALSE)*VLOOKUP(FW$7,'PONDERADORES-GBD'!$A$3:$I$43,3,FALSE)</f>
        <v>0</v>
      </c>
      <c r="FX8" s="28">
        <f>CT8*VLOOKUP(FX$7,'PONDERADORES-GBD'!$A$3:$I$43,5,FALSE)*VLOOKUP(FX$7,'PONDERADORES-GBD'!$A$3:$I$43,6,FALSE)*VLOOKUP(FX$7,'PONDERADORES-GBD'!$A$3:$I$43,3,FALSE)+CT8*(1-VLOOKUP(FX$7,'PONDERADORES-GBD'!$A$3:$I$43,5,FALSE))*VLOOKUP(FX$7,'PONDERADORES-GBD'!$A$3:$I$43,8,FALSE)*VLOOKUP(FX$7,'PONDERADORES-GBD'!$A$3:$I$43,3,FALSE)</f>
        <v>1.3862248442162903E-3</v>
      </c>
      <c r="FY8" s="28">
        <f>CU8*VLOOKUP(FY$7,'PONDERADORES-GBD'!$A$3:$I$43,5,FALSE)*VLOOKUP(FY$7,'PONDERADORES-GBD'!$A$3:$I$43,6,FALSE)*VLOOKUP(FY$7,'PONDERADORES-GBD'!$A$3:$I$43,3,FALSE)+CU8*(1-VLOOKUP(FY$7,'PONDERADORES-GBD'!$A$3:$I$43,5,FALSE))*VLOOKUP(FY$7,'PONDERADORES-GBD'!$A$3:$I$43,8,FALSE)*VLOOKUP(FY$7,'PONDERADORES-GBD'!$A$3:$I$43,3,FALSE)</f>
        <v>4.6700308829568781E-6</v>
      </c>
      <c r="FZ8" s="28">
        <f>CV8*VLOOKUP(FZ$7,'PONDERADORES-GBD'!$A$3:$I$43,5,FALSE)*VLOOKUP(FZ$7,'PONDERADORES-GBD'!$A$3:$I$43,6,FALSE)*VLOOKUP(FZ$7,'PONDERADORES-GBD'!$A$3:$I$43,3,FALSE)+CV8*(1-VLOOKUP(FZ$7,'PONDERADORES-GBD'!$A$3:$I$43,5,FALSE))*VLOOKUP(FZ$7,'PONDERADORES-GBD'!$A$3:$I$43,8,FALSE)*VLOOKUP(FZ$7,'PONDERADORES-GBD'!$A$3:$I$43,3,FALSE)</f>
        <v>0</v>
      </c>
      <c r="GA8" s="28">
        <f>CW8*VLOOKUP(GA$7,'PONDERADORES-GBD'!$A$3:$I$43,5,FALSE)*VLOOKUP(GA$7,'PONDERADORES-GBD'!$A$3:$I$43,6,FALSE)*VLOOKUP(GA$7,'PONDERADORES-GBD'!$A$3:$I$43,3,FALSE)+CW8*(1-VLOOKUP(GA$7,'PONDERADORES-GBD'!$A$3:$I$43,5,FALSE))*VLOOKUP(GA$7,'PONDERADORES-GBD'!$A$3:$I$43,8,FALSE)*VLOOKUP(GA$7,'PONDERADORES-GBD'!$A$3:$I$43,3,FALSE)</f>
        <v>4.1643334045174532E-4</v>
      </c>
      <c r="GB8" s="28">
        <f>CX8*VLOOKUP(GB$7,'PONDERADORES-GBD'!$A$3:$I$43,5,FALSE)*VLOOKUP(GB$7,'PONDERADORES-GBD'!$A$3:$I$43,6,FALSE)*VLOOKUP(GB$7,'PONDERADORES-GBD'!$A$3:$I$43,3,FALSE)+CX8*(1-VLOOKUP(GB$7,'PONDERADORES-GBD'!$A$3:$I$43,5,FALSE))*VLOOKUP(GB$7,'PONDERADORES-GBD'!$A$3:$I$43,8,FALSE)*VLOOKUP(GB$7,'PONDERADORES-GBD'!$A$3:$I$43,3,FALSE)</f>
        <v>8.7886078302532527E-5</v>
      </c>
      <c r="GC8" s="28">
        <f>CY8*VLOOKUP(GC$7,'PONDERADORES-GBD'!$A$3:$I$43,5,FALSE)*VLOOKUP(GC$7,'PONDERADORES-GBD'!$A$3:$I$43,6,FALSE)*VLOOKUP(GC$7,'PONDERADORES-GBD'!$A$3:$I$43,3,FALSE)+CY8*(1-VLOOKUP(GC$7,'PONDERADORES-GBD'!$A$3:$I$43,5,FALSE))*VLOOKUP(GC$7,'PONDERADORES-GBD'!$A$3:$I$43,8,FALSE)*VLOOKUP(GC$7,'PONDERADORES-GBD'!$A$3:$I$43,3,FALSE)</f>
        <v>3.4537912114989737E-5</v>
      </c>
      <c r="GD8" s="28">
        <f>CZ8*VLOOKUP(GD$7,'PONDERADORES-GBD'!$A$3:$I$43,5,FALSE)*VLOOKUP(GD$7,'PONDERADORES-GBD'!$A$3:$I$43,6,FALSE)*VLOOKUP(GD$7,'PONDERADORES-GBD'!$A$3:$I$43,3,FALSE)+CZ8*(1-VLOOKUP(GD$7,'PONDERADORES-GBD'!$A$3:$I$43,5,FALSE))*VLOOKUP(GD$7,'PONDERADORES-GBD'!$A$3:$I$43,8,FALSE)*VLOOKUP(GD$7,'PONDERADORES-GBD'!$A$3:$I$43,3,FALSE)</f>
        <v>6.5982603696098558E-6</v>
      </c>
      <c r="GE8" s="28">
        <f>DA8*VLOOKUP(GE$7,'PONDERADORES-GBD'!$A$3:$I$43,5,FALSE)*VLOOKUP(GE$7,'PONDERADORES-GBD'!$A$3:$I$43,6,FALSE)*VLOOKUP(GE$7,'PONDERADORES-GBD'!$A$3:$I$43,3,FALSE)+DA8*(1-VLOOKUP(GE$7,'PONDERADORES-GBD'!$A$3:$I$43,5,FALSE))*VLOOKUP(GE$7,'PONDERADORES-GBD'!$A$3:$I$43,8,FALSE)*VLOOKUP(GE$7,'PONDERADORES-GBD'!$A$3:$I$43,3,FALSE)</f>
        <v>2.4623499931553729E-4</v>
      </c>
      <c r="GF8" s="28">
        <f>DB8*VLOOKUP(GF$7,'PONDERADORES-GBD'!$A$3:$I$43,5,FALSE)*VLOOKUP(GF$7,'PONDERADORES-GBD'!$A$3:$I$43,6,FALSE)*VLOOKUP(GF$7,'PONDERADORES-GBD'!$A$3:$I$43,3,FALSE)+DB8*(1-VLOOKUP(GF$7,'PONDERADORES-GBD'!$A$3:$I$43,5,FALSE))*VLOOKUP(GF$7,'PONDERADORES-GBD'!$A$3:$I$43,8,FALSE)*VLOOKUP(GF$7,'PONDERADORES-GBD'!$A$3:$I$43,3,FALSE)</f>
        <v>1.0506030828199864E-4</v>
      </c>
      <c r="GG8" s="28">
        <f>DC8*VLOOKUP(GG$7,'PONDERADORES-GBD'!$A$3:$I$43,5,FALSE)*VLOOKUP(GG$7,'PONDERADORES-GBD'!$A$3:$I$43,6,FALSE)*VLOOKUP(GG$7,'PONDERADORES-GBD'!$A$3:$I$43,3,FALSE)+DC8*(1-VLOOKUP(GG$7,'PONDERADORES-GBD'!$A$3:$I$43,5,FALSE))*VLOOKUP(GG$7,'PONDERADORES-GBD'!$A$3:$I$43,8,FALSE)*VLOOKUP(GG$7,'PONDERADORES-GBD'!$A$3:$I$43,3,FALSE)</f>
        <v>4.0839096509240249E-6</v>
      </c>
      <c r="GH8" s="28">
        <f>DD8*VLOOKUP(GH$7,'PONDERADORES-GBD'!$A$3:$I$43,5,FALSE)*VLOOKUP(GH$7,'PONDERADORES-GBD'!$A$3:$I$43,6,FALSE)*VLOOKUP(GH$7,'PONDERADORES-GBD'!$A$3:$I$43,3,FALSE)+DD8*(1-VLOOKUP(GH$7,'PONDERADORES-GBD'!$A$3:$I$43,5,FALSE))*VLOOKUP(GH$7,'PONDERADORES-GBD'!$A$3:$I$43,8,FALSE)*VLOOKUP(GH$7,'PONDERADORES-GBD'!$A$3:$I$43,3,FALSE)</f>
        <v>4.9452928131416842E-4</v>
      </c>
      <c r="GI8" s="28">
        <f>DE8*VLOOKUP(GI$7,'PONDERADORES-GBD'!$A$3:$I$43,5,FALSE)*VLOOKUP(GI$7,'PONDERADORES-GBD'!$A$3:$I$43,6,FALSE)*VLOOKUP(GI$7,'PONDERADORES-GBD'!$A$3:$I$43,3,FALSE)+DE8*(1-VLOOKUP(GI$7,'PONDERADORES-GBD'!$A$3:$I$43,5,FALSE))*VLOOKUP(GI$7,'PONDERADORES-GBD'!$A$3:$I$43,8,FALSE)*VLOOKUP(GI$7,'PONDERADORES-GBD'!$A$3:$I$43,3,FALSE)</f>
        <v>8.4072147843942506E-6</v>
      </c>
      <c r="GJ8" s="28">
        <f>DF8*VLOOKUP(GJ$7,'PONDERADORES-GBD'!$A$3:$I$43,5,FALSE)*VLOOKUP(GJ$7,'PONDERADORES-GBD'!$A$3:$I$43,6,FALSE)*VLOOKUP(GJ$7,'PONDERADORES-GBD'!$A$3:$I$43,3,FALSE)+DF8*(1-VLOOKUP(GJ$7,'PONDERADORES-GBD'!$A$3:$I$43,5,FALSE))*VLOOKUP(GJ$7,'PONDERADORES-GBD'!$A$3:$I$43,8,FALSE)*VLOOKUP(GJ$7,'PONDERADORES-GBD'!$A$3:$I$43,3,FALSE)</f>
        <v>2.814098562628337E-6</v>
      </c>
      <c r="GK8" s="28">
        <f>DG8*VLOOKUP(GK$7,'PONDERADORES-GBD'!$A$3:$I$43,5,FALSE)*VLOOKUP(GK$7,'PONDERADORES-GBD'!$A$3:$I$43,6,FALSE)*VLOOKUP(GK$7,'PONDERADORES-GBD'!$A$3:$I$43,3,FALSE)+DG8*(1-VLOOKUP(GK$7,'PONDERADORES-GBD'!$A$3:$I$43,5,FALSE))*VLOOKUP(GK$7,'PONDERADORES-GBD'!$A$3:$I$43,8,FALSE)*VLOOKUP(GK$7,'PONDERADORES-GBD'!$A$3:$I$43,3,FALSE)</f>
        <v>0</v>
      </c>
      <c r="GL8" s="28">
        <f>DH8*VLOOKUP(GL$7,'PONDERADORES-GBD'!$A$3:$I$43,5,FALSE)*VLOOKUP(GL$7,'PONDERADORES-GBD'!$A$3:$I$43,6,FALSE)*VLOOKUP(GL$7,'PONDERADORES-GBD'!$A$3:$I$43,3,FALSE)+DH8*(1-VLOOKUP(GL$7,'PONDERADORES-GBD'!$A$3:$I$43,5,FALSE))*VLOOKUP(GL$7,'PONDERADORES-GBD'!$A$3:$I$43,8,FALSE)*VLOOKUP(GL$7,'PONDERADORES-GBD'!$A$3:$I$43,3,FALSE)</f>
        <v>0</v>
      </c>
      <c r="GM8" s="28">
        <f>DI8*VLOOKUP(GM$7,'PONDERADORES-GBD'!$A$3:$I$43,5,FALSE)*VLOOKUP(GM$7,'PONDERADORES-GBD'!$A$3:$I$43,6,FALSE)*VLOOKUP(GM$7,'PONDERADORES-GBD'!$A$3:$I$43,3,FALSE)+DI8*(1-VLOOKUP(GM$7,'PONDERADORES-GBD'!$A$3:$I$43,5,FALSE))*VLOOKUP(GM$7,'PONDERADORES-GBD'!$A$3:$I$43,8,FALSE)*VLOOKUP(GM$7,'PONDERADORES-GBD'!$A$3:$I$43,3,FALSE)</f>
        <v>0</v>
      </c>
      <c r="GN8" s="28">
        <f>DJ8*VLOOKUP(GN$7,'PONDERADORES-GBD'!$A$3:$I$43,5,FALSE)*VLOOKUP(GN$7,'PONDERADORES-GBD'!$A$3:$I$43,6,FALSE)*VLOOKUP(GN$7,'PONDERADORES-GBD'!$A$3:$I$43,3,FALSE)+DJ8*(1-VLOOKUP(GN$7,'PONDERADORES-GBD'!$A$3:$I$43,5,FALSE))*VLOOKUP(GN$7,'PONDERADORES-GBD'!$A$3:$I$43,8,FALSE)*VLOOKUP(GN$7,'PONDERADORES-GBD'!$A$3:$I$43,3,FALSE)</f>
        <v>0</v>
      </c>
      <c r="GO8" s="28">
        <f>DK8*VLOOKUP(GO$7,'PONDERADORES-GBD'!$A$3:$I$43,5,FALSE)*VLOOKUP(GO$7,'PONDERADORES-GBD'!$A$3:$I$43,6,FALSE)*VLOOKUP(GO$7,'PONDERADORES-GBD'!$A$3:$I$43,3,FALSE)+DK8*(1-VLOOKUP(GO$7,'PONDERADORES-GBD'!$A$3:$I$43,5,FALSE))*VLOOKUP(GO$7,'PONDERADORES-GBD'!$A$3:$I$43,8,FALSE)*VLOOKUP(GO$7,'PONDERADORES-GBD'!$A$3:$I$43,3,FALSE)</f>
        <v>0</v>
      </c>
      <c r="GP8" s="28">
        <f>DL8*VLOOKUP(GP$7,'PONDERADORES-GBD'!$A$3:$I$43,5,FALSE)*VLOOKUP(GP$7,'PONDERADORES-GBD'!$A$3:$I$43,6,FALSE)*VLOOKUP(GP$7,'PONDERADORES-GBD'!$A$3:$I$43,3,FALSE)+DL8*(1-VLOOKUP(GP$7,'PONDERADORES-GBD'!$A$3:$I$43,5,FALSE))*VLOOKUP(GP$7,'PONDERADORES-GBD'!$A$3:$I$43,8,FALSE)*VLOOKUP(GP$7,'PONDERADORES-GBD'!$A$3:$I$43,3,FALSE)</f>
        <v>0</v>
      </c>
      <c r="GQ8" s="28">
        <f>DM8*VLOOKUP(GQ$7,'PONDERADORES-GBD'!$A$3:$I$43,5,FALSE)*VLOOKUP(GQ$7,'PONDERADORES-GBD'!$A$3:$I$43,6,FALSE)*VLOOKUP(GQ$7,'PONDERADORES-GBD'!$A$3:$I$43,3,FALSE)+DM8*(1-VLOOKUP(GQ$7,'PONDERADORES-GBD'!$A$3:$I$43,5,FALSE))*VLOOKUP(GQ$7,'PONDERADORES-GBD'!$A$3:$I$43,8,FALSE)*VLOOKUP(GQ$7,'PONDERADORES-GBD'!$A$3:$I$43,3,FALSE)</f>
        <v>3.0749174537987679E-7</v>
      </c>
      <c r="GR8" s="28">
        <f>DN8*VLOOKUP(GR$7,'PONDERADORES-GBD'!$A$3:$I$43,5,FALSE)*VLOOKUP(GR$7,'PONDERADORES-GBD'!$A$3:$I$43,6,FALSE)*VLOOKUP(GR$7,'PONDERADORES-GBD'!$A$3:$I$43,3,FALSE)+DN8*(1-VLOOKUP(GR$7,'PONDERADORES-GBD'!$A$3:$I$43,5,FALSE))*VLOOKUP(GR$7,'PONDERADORES-GBD'!$A$3:$I$43,8,FALSE)*VLOOKUP(GR$7,'PONDERADORES-GBD'!$A$3:$I$43,3,FALSE)</f>
        <v>0</v>
      </c>
      <c r="GS8" s="28">
        <f>DO8*VLOOKUP(GS$7,'PONDERADORES-GBD'!$A$3:$I$43,5,FALSE)*VLOOKUP(GS$7,'PONDERADORES-GBD'!$A$3:$I$43,6,FALSE)*VLOOKUP(GS$7,'PONDERADORES-GBD'!$A$3:$I$43,3,FALSE)+DO8*(1-VLOOKUP(GS$7,'PONDERADORES-GBD'!$A$3:$I$43,5,FALSE))*VLOOKUP(GS$7,'PONDERADORES-GBD'!$A$3:$I$43,8,FALSE)*VLOOKUP(GS$7,'PONDERADORES-GBD'!$A$3:$I$43,3,FALSE)</f>
        <v>0</v>
      </c>
      <c r="GT8" s="28">
        <f>DP8*VLOOKUP(GT$7,'PONDERADORES-GBD'!$A$3:$I$43,5,FALSE)*VLOOKUP(GT$7,'PONDERADORES-GBD'!$A$3:$I$43,6,FALSE)*VLOOKUP(GT$7,'PONDERADORES-GBD'!$A$3:$I$43,3,FALSE)+DP8*(1-VLOOKUP(GT$7,'PONDERADORES-GBD'!$A$3:$I$43,5,FALSE))*VLOOKUP(GT$7,'PONDERADORES-GBD'!$A$3:$I$43,8,FALSE)*VLOOKUP(GT$7,'PONDERADORES-GBD'!$A$3:$I$43,3,FALSE)</f>
        <v>9.3957344284736475E-7</v>
      </c>
      <c r="GU8" s="28">
        <f>DQ8*VLOOKUP(GU$7,'PONDERADORES-GBD'!$A$3:$I$43,5,FALSE)*VLOOKUP(GU$7,'PONDERADORES-GBD'!$A$3:$I$43,6,FALSE)*VLOOKUP(GU$7,'PONDERADORES-GBD'!$A$3:$I$43,3,FALSE)+DQ8*(1-VLOOKUP(GU$7,'PONDERADORES-GBD'!$A$3:$I$43,5,FALSE))*VLOOKUP(GU$7,'PONDERADORES-GBD'!$A$3:$I$43,8,FALSE)*VLOOKUP(GU$7,'PONDERADORES-GBD'!$A$3:$I$43,3,FALSE)</f>
        <v>1.9923006160164269E-5</v>
      </c>
      <c r="GV8" s="28">
        <f>DR8*VLOOKUP(GV$7,'PONDERADORES-GBD'!$A$3:$I$43,5,FALSE)*VLOOKUP(GV$7,'PONDERADORES-GBD'!$A$3:$I$43,6,FALSE)*VLOOKUP(GV$7,'PONDERADORES-GBD'!$A$3:$I$43,3,FALSE)+DR8*(1-VLOOKUP(GV$7,'PONDERADORES-GBD'!$A$3:$I$43,5,FALSE))*VLOOKUP(GV$7,'PONDERADORES-GBD'!$A$3:$I$43,8,FALSE)*VLOOKUP(GV$7,'PONDERADORES-GBD'!$A$3:$I$43,3,FALSE)</f>
        <v>2.4804334127310064E-5</v>
      </c>
      <c r="GW8" s="28">
        <f>DS8*VLOOKUP(GW$7,'PONDERADORES-GBD'!$A$3:$I$43,5,FALSE)*VLOOKUP(GW$7,'PONDERADORES-GBD'!$A$3:$I$43,6,FALSE)*VLOOKUP(GW$7,'PONDERADORES-GBD'!$A$3:$I$43,3,FALSE)+DS8*(1-VLOOKUP(GW$7,'PONDERADORES-GBD'!$A$3:$I$43,5,FALSE))*VLOOKUP(GW$7,'PONDERADORES-GBD'!$A$3:$I$43,8,FALSE)*VLOOKUP(GW$7,'PONDERADORES-GBD'!$A$3:$I$43,3,FALSE)</f>
        <v>1.5776057976728269E-4</v>
      </c>
      <c r="GX8" s="28">
        <f>DT8*VLOOKUP(GX$7,'PONDERADORES-GBD'!$A$3:$I$43,5,FALSE)*VLOOKUP(GX$7,'PONDERADORES-GBD'!$A$3:$I$43,6,FALSE)*VLOOKUP(GX$7,'PONDERADORES-GBD'!$A$3:$I$43,3,FALSE)+DT8*(1-VLOOKUP(GX$7,'PONDERADORES-GBD'!$A$3:$I$43,5,FALSE))*VLOOKUP(GX$7,'PONDERADORES-GBD'!$A$3:$I$43,8,FALSE)*VLOOKUP(GX$7,'PONDERADORES-GBD'!$A$3:$I$43,3,FALSE)</f>
        <v>1.1302151950718686E-6</v>
      </c>
      <c r="GY8" s="28">
        <f>DU8*VLOOKUP(GY$7,'PONDERADORES-GBD'!$A$3:$I$43,5,FALSE)*VLOOKUP(GY$7,'PONDERADORES-GBD'!$A$3:$I$43,6,FALSE)*VLOOKUP(GY$7,'PONDERADORES-GBD'!$A$3:$I$43,3,FALSE)+DU8*(1-VLOOKUP(GY$7,'PONDERADORES-GBD'!$A$3:$I$43,5,FALSE))*VLOOKUP(GY$7,'PONDERADORES-GBD'!$A$3:$I$43,8,FALSE)*VLOOKUP(GY$7,'PONDERADORES-GBD'!$A$3:$I$43,3,FALSE)</f>
        <v>0</v>
      </c>
      <c r="GZ8" s="29">
        <f>SUM(DX8:FK8)</f>
        <v>6.0062976699999998E-3</v>
      </c>
      <c r="HA8" s="29">
        <f>SUM(FL8:GY8)</f>
        <v>8.6544240980424379E-3</v>
      </c>
      <c r="HC8" s="39">
        <f>GZ8*$B$3*C8</f>
        <v>0</v>
      </c>
      <c r="HD8" s="39" t="e">
        <f>HA8*C8*($B$3/$B$4)</f>
        <v>#DIV/0!</v>
      </c>
      <c r="HE8" s="39" t="e">
        <f t="shared" ref="HE8:HE44" si="0">HD8+HC8</f>
        <v>#DIV/0!</v>
      </c>
    </row>
    <row r="9" spans="1:213" ht="15.75" x14ac:dyDescent="0.25">
      <c r="A9" s="36" t="s">
        <v>104</v>
      </c>
      <c r="B9" s="37" t="s">
        <v>42</v>
      </c>
      <c r="C9" s="31">
        <f>DATOS!B49</f>
        <v>0</v>
      </c>
      <c r="D9" s="1">
        <v>1.3724E-3</v>
      </c>
      <c r="E9" s="1">
        <v>5.7180000000000002E-4</v>
      </c>
      <c r="F9" s="1">
        <v>0.18960830000000001</v>
      </c>
      <c r="G9" s="1">
        <v>0</v>
      </c>
      <c r="H9" s="1">
        <v>0</v>
      </c>
      <c r="I9" s="1">
        <v>0</v>
      </c>
      <c r="J9" s="1">
        <v>5.2608000000000004E-3</v>
      </c>
      <c r="K9" s="1">
        <v>7.4336700000000006E-2</v>
      </c>
      <c r="L9" s="1">
        <v>1.1436399999999999E-2</v>
      </c>
      <c r="M9" s="1">
        <v>4.51738E-2</v>
      </c>
      <c r="N9" s="1">
        <v>9.1491000000000003E-3</v>
      </c>
      <c r="O9" s="1">
        <v>1.258E-3</v>
      </c>
      <c r="P9" s="1">
        <v>0.17098179999999999</v>
      </c>
      <c r="Q9" s="1">
        <v>3.8884000000000002E-3</v>
      </c>
      <c r="R9" s="1">
        <v>1.7155E-3</v>
      </c>
      <c r="S9" s="1">
        <v>4.4030199999999999E-2</v>
      </c>
      <c r="T9" s="1">
        <v>1.9098799999999999E-2</v>
      </c>
      <c r="U9" s="1">
        <v>1.7155E-3</v>
      </c>
      <c r="V9" s="1">
        <v>1.0292999999999999E-3</v>
      </c>
      <c r="W9" s="1">
        <v>9.9725499999999995E-2</v>
      </c>
      <c r="X9" s="1">
        <v>0.1020128</v>
      </c>
      <c r="Y9" s="1">
        <v>1.25801E-2</v>
      </c>
      <c r="Z9" s="1">
        <v>0.1075023</v>
      </c>
      <c r="AA9" s="1">
        <v>6.2899999999999996E-3</v>
      </c>
      <c r="AB9" s="1">
        <v>3.3165999999999998E-3</v>
      </c>
      <c r="AC9" s="1">
        <v>0</v>
      </c>
      <c r="AD9" s="1">
        <v>0</v>
      </c>
      <c r="AE9" s="1">
        <v>0</v>
      </c>
      <c r="AF9" s="1">
        <v>1.6011E-3</v>
      </c>
      <c r="AG9" s="1">
        <v>1.144E-4</v>
      </c>
      <c r="AH9" s="1">
        <v>0</v>
      </c>
      <c r="AI9" s="1">
        <v>1.258E-3</v>
      </c>
      <c r="AJ9" s="1">
        <v>8.005E-4</v>
      </c>
      <c r="AK9" s="1">
        <v>4.5750000000000001E-4</v>
      </c>
      <c r="AL9" s="1">
        <v>5.032E-3</v>
      </c>
      <c r="AM9" s="1">
        <v>7.1592000000000003E-2</v>
      </c>
      <c r="AN9" s="1">
        <v>6.1757000000000001E-3</v>
      </c>
      <c r="AO9" s="1">
        <v>8.005E-4</v>
      </c>
      <c r="AP9" s="1">
        <v>1.144E-4</v>
      </c>
      <c r="AQ9" s="1">
        <v>0</v>
      </c>
      <c r="AR9" s="1">
        <v>1.0000002000000001</v>
      </c>
      <c r="AT9" s="41">
        <f>D9*VLOOKUP(AT$7,'PONDERADORES-GBD'!$A$3:$I$43,4,FALSE)</f>
        <v>1.3724E-3</v>
      </c>
      <c r="AU9" s="41">
        <f>E9*VLOOKUP(AU$7,'PONDERADORES-GBD'!$A$3:$I$43,4,FALSE)</f>
        <v>5.7180000000000002E-4</v>
      </c>
      <c r="AV9" s="41">
        <f>F9*VLOOKUP(AV$7,'PONDERADORES-GBD'!$A$3:$I$43,4,FALSE)</f>
        <v>9.4804150000000007E-3</v>
      </c>
      <c r="AW9" s="41">
        <f>G9*VLOOKUP(AW$7,'PONDERADORES-GBD'!$A$3:$I$43,4,FALSE)</f>
        <v>0</v>
      </c>
      <c r="AX9" s="41">
        <f>H9*VLOOKUP(AX$7,'PONDERADORES-GBD'!$A$3:$I$43,4,FALSE)</f>
        <v>0</v>
      </c>
      <c r="AY9" s="41">
        <f>I9*VLOOKUP(AY$7,'PONDERADORES-GBD'!$A$3:$I$43,4,FALSE)</f>
        <v>0</v>
      </c>
      <c r="AZ9" s="41">
        <f>J9*VLOOKUP(AZ$7,'PONDERADORES-GBD'!$A$3:$I$43,4,FALSE)</f>
        <v>2.6304000000000003E-4</v>
      </c>
      <c r="BA9" s="41">
        <f>K9*VLOOKUP(BA$7,'PONDERADORES-GBD'!$A$3:$I$43,4,FALSE)</f>
        <v>3.7168350000000004E-3</v>
      </c>
      <c r="BB9" s="41">
        <f>L9*VLOOKUP(BB$7,'PONDERADORES-GBD'!$A$3:$I$43,4,FALSE)</f>
        <v>0</v>
      </c>
      <c r="BC9" s="41">
        <f>M9*VLOOKUP(BC$7,'PONDERADORES-GBD'!$A$3:$I$43,4,FALSE)</f>
        <v>0</v>
      </c>
      <c r="BD9" s="41">
        <f>N9*VLOOKUP(BD$7,'PONDERADORES-GBD'!$A$3:$I$43,4,FALSE)</f>
        <v>0</v>
      </c>
      <c r="BE9" s="41">
        <f>O9*VLOOKUP(BE$7,'PONDERADORES-GBD'!$A$3:$I$43,4,FALSE)</f>
        <v>1.258E-3</v>
      </c>
      <c r="BF9" s="41">
        <f>P9*VLOOKUP(BF$7,'PONDERADORES-GBD'!$A$3:$I$43,4,FALSE)</f>
        <v>8.5490900000000005E-3</v>
      </c>
      <c r="BG9" s="41">
        <f>Q9*VLOOKUP(BG$7,'PONDERADORES-GBD'!$A$3:$I$43,4,FALSE)</f>
        <v>3.8884000000000005E-4</v>
      </c>
      <c r="BH9" s="41">
        <f>R9*VLOOKUP(BH$7,'PONDERADORES-GBD'!$A$3:$I$43,4,FALSE)</f>
        <v>3.4310000000000005E-4</v>
      </c>
      <c r="BI9" s="41">
        <f>S9*VLOOKUP(BI$7,'PONDERADORES-GBD'!$A$3:$I$43,4,FALSE)</f>
        <v>6.6045299999999999E-3</v>
      </c>
      <c r="BJ9" s="41">
        <f>T9*VLOOKUP(BJ$7,'PONDERADORES-GBD'!$A$3:$I$43,4,FALSE)</f>
        <v>0</v>
      </c>
      <c r="BK9" s="41">
        <f>U9*VLOOKUP(BK$7,'PONDERADORES-GBD'!$A$3:$I$43,4,FALSE)</f>
        <v>0</v>
      </c>
      <c r="BL9" s="41">
        <f>V9*VLOOKUP(BL$7,'PONDERADORES-GBD'!$A$3:$I$43,4,FALSE)</f>
        <v>0</v>
      </c>
      <c r="BM9" s="41">
        <f>W9*VLOOKUP(BM$7,'PONDERADORES-GBD'!$A$3:$I$43,4,FALSE)</f>
        <v>0</v>
      </c>
      <c r="BN9" s="41">
        <f>X9*VLOOKUP(BN$7,'PONDERADORES-GBD'!$A$3:$I$43,4,FALSE)</f>
        <v>0</v>
      </c>
      <c r="BO9" s="41">
        <f>Y9*VLOOKUP(BO$7,'PONDERADORES-GBD'!$A$3:$I$43,4,FALSE)</f>
        <v>0</v>
      </c>
      <c r="BP9" s="41">
        <f>Z9*VLOOKUP(BP$7,'PONDERADORES-GBD'!$A$3:$I$43,4,FALSE)</f>
        <v>0</v>
      </c>
      <c r="BQ9" s="41">
        <f>AA9*VLOOKUP(BQ$7,'PONDERADORES-GBD'!$A$3:$I$43,4,FALSE)</f>
        <v>0</v>
      </c>
      <c r="BR9" s="41">
        <f>AB9*VLOOKUP(BR$7,'PONDERADORES-GBD'!$A$3:$I$43,4,FALSE)</f>
        <v>0</v>
      </c>
      <c r="BS9" s="41">
        <f>AC9*VLOOKUP(BS$7,'PONDERADORES-GBD'!$A$3:$I$43,4,FALSE)</f>
        <v>0</v>
      </c>
      <c r="BT9" s="41">
        <f>AD9*VLOOKUP(BT$7,'PONDERADORES-GBD'!$A$3:$I$43,4,FALSE)</f>
        <v>0</v>
      </c>
      <c r="BU9" s="41">
        <f>AE9*VLOOKUP(BU$7,'PONDERADORES-GBD'!$A$3:$I$43,4,FALSE)</f>
        <v>0</v>
      </c>
      <c r="BV9" s="41">
        <f>AF9*VLOOKUP(BV$7,'PONDERADORES-GBD'!$A$3:$I$43,4,FALSE)</f>
        <v>1.6011E-3</v>
      </c>
      <c r="BW9" s="41">
        <f>AG9*VLOOKUP(BW$7,'PONDERADORES-GBD'!$A$3:$I$43,4,FALSE)</f>
        <v>1.144E-4</v>
      </c>
      <c r="BX9" s="41">
        <f>AH9*VLOOKUP(BX$7,'PONDERADORES-GBD'!$A$3:$I$43,4,FALSE)</f>
        <v>0</v>
      </c>
      <c r="BY9" s="41">
        <f>AI9*VLOOKUP(BY$7,'PONDERADORES-GBD'!$A$3:$I$43,4,FALSE)</f>
        <v>0</v>
      </c>
      <c r="BZ9" s="41">
        <f>AJ9*VLOOKUP(BZ$7,'PONDERADORES-GBD'!$A$3:$I$43,4,FALSE)</f>
        <v>0</v>
      </c>
      <c r="CA9" s="41">
        <f>AK9*VLOOKUP(CA$7,'PONDERADORES-GBD'!$A$3:$I$43,4,FALSE)</f>
        <v>0</v>
      </c>
      <c r="CB9" s="41">
        <f>AL9*VLOOKUP(CB$7,'PONDERADORES-GBD'!$A$3:$I$43,4,FALSE)</f>
        <v>0</v>
      </c>
      <c r="CC9" s="41">
        <f>AM9*VLOOKUP(CC$7,'PONDERADORES-GBD'!$A$3:$I$43,4,FALSE)</f>
        <v>0</v>
      </c>
      <c r="CD9" s="41">
        <f>AN9*VLOOKUP(CD$7,'PONDERADORES-GBD'!$A$3:$I$43,4,FALSE)</f>
        <v>0</v>
      </c>
      <c r="CE9" s="41">
        <f>AO9*VLOOKUP(CE$7,'PONDERADORES-GBD'!$A$3:$I$43,4,FALSE)</f>
        <v>0</v>
      </c>
      <c r="CF9" s="41">
        <f>AP9*VLOOKUP(CF$7,'PONDERADORES-GBD'!$A$3:$I$43,4,FALSE)</f>
        <v>0</v>
      </c>
      <c r="CG9" s="41">
        <f>AQ9*VLOOKUP(CG$7,'PONDERADORES-GBD'!$A$3:$I$43,4,FALSE)</f>
        <v>0</v>
      </c>
      <c r="CH9" s="41">
        <f>D9*(1-VLOOKUP(CH$7,'PONDERADORES-GBD'!$A$3:$I$43,4,FALSE))</f>
        <v>0</v>
      </c>
      <c r="CI9" s="41">
        <f>E9*(1-VLOOKUP(CI$7,'PONDERADORES-GBD'!$A$3:$I$43,4,FALSE))</f>
        <v>0</v>
      </c>
      <c r="CJ9" s="41">
        <f>F9*(1-VLOOKUP(CJ$7,'PONDERADORES-GBD'!$A$3:$I$43,4,FALSE))</f>
        <v>0.18012788499999999</v>
      </c>
      <c r="CK9" s="41">
        <f>G9*(1-VLOOKUP(CK$7,'PONDERADORES-GBD'!$A$3:$I$43,4,FALSE))</f>
        <v>0</v>
      </c>
      <c r="CL9" s="41">
        <f>H9*(1-VLOOKUP(CL$7,'PONDERADORES-GBD'!$A$3:$I$43,4,FALSE))</f>
        <v>0</v>
      </c>
      <c r="CM9" s="41">
        <f>I9*(1-VLOOKUP(CM$7,'PONDERADORES-GBD'!$A$3:$I$43,4,FALSE))</f>
        <v>0</v>
      </c>
      <c r="CN9" s="41">
        <f>J9*(1-VLOOKUP(CN$7,'PONDERADORES-GBD'!$A$3:$I$43,4,FALSE))</f>
        <v>4.9977600000000004E-3</v>
      </c>
      <c r="CO9" s="41">
        <f>K9*(1-VLOOKUP(CO$7,'PONDERADORES-GBD'!$A$3:$I$43,4,FALSE))</f>
        <v>7.0619865000000004E-2</v>
      </c>
      <c r="CP9" s="41">
        <f>L9*(1-VLOOKUP(CP$7,'PONDERADORES-GBD'!$A$3:$I$43,4,FALSE))</f>
        <v>1.1436399999999999E-2</v>
      </c>
      <c r="CQ9" s="41">
        <f>M9*(1-VLOOKUP(CQ$7,'PONDERADORES-GBD'!$A$3:$I$43,4,FALSE))</f>
        <v>4.51738E-2</v>
      </c>
      <c r="CR9" s="41">
        <f>N9*(1-VLOOKUP(CR$7,'PONDERADORES-GBD'!$A$3:$I$43,4,FALSE))</f>
        <v>9.1491000000000003E-3</v>
      </c>
      <c r="CS9" s="41">
        <f>O9*(1-VLOOKUP(CS$7,'PONDERADORES-GBD'!$A$3:$I$43,4,FALSE))</f>
        <v>0</v>
      </c>
      <c r="CT9" s="41">
        <f>P9*(1-VLOOKUP(CT$7,'PONDERADORES-GBD'!$A$3:$I$43,4,FALSE))</f>
        <v>0.16243270999999998</v>
      </c>
      <c r="CU9" s="41">
        <f>Q9*(1-VLOOKUP(CU$7,'PONDERADORES-GBD'!$A$3:$I$43,4,FALSE))</f>
        <v>3.4995600000000001E-3</v>
      </c>
      <c r="CV9" s="41">
        <f>R9*(1-VLOOKUP(CV$7,'PONDERADORES-GBD'!$A$3:$I$43,4,FALSE))</f>
        <v>1.3724000000000002E-3</v>
      </c>
      <c r="CW9" s="41">
        <f>S9*(1-VLOOKUP(CW$7,'PONDERADORES-GBD'!$A$3:$I$43,4,FALSE))</f>
        <v>3.7425670000000001E-2</v>
      </c>
      <c r="CX9" s="41">
        <f>T9*(1-VLOOKUP(CX$7,'PONDERADORES-GBD'!$A$3:$I$43,4,FALSE))</f>
        <v>1.9098799999999999E-2</v>
      </c>
      <c r="CY9" s="41">
        <f>U9*(1-VLOOKUP(CY$7,'PONDERADORES-GBD'!$A$3:$I$43,4,FALSE))</f>
        <v>1.7155E-3</v>
      </c>
      <c r="CZ9" s="41">
        <f>V9*(1-VLOOKUP(CZ$7,'PONDERADORES-GBD'!$A$3:$I$43,4,FALSE))</f>
        <v>1.0292999999999999E-3</v>
      </c>
      <c r="DA9" s="41">
        <f>W9*(1-VLOOKUP(DA$7,'PONDERADORES-GBD'!$A$3:$I$43,4,FALSE))</f>
        <v>9.9725499999999995E-2</v>
      </c>
      <c r="DB9" s="41">
        <f>X9*(1-VLOOKUP(DB$7,'PONDERADORES-GBD'!$A$3:$I$43,4,FALSE))</f>
        <v>0.1020128</v>
      </c>
      <c r="DC9" s="41">
        <f>Y9*(1-VLOOKUP(DC$7,'PONDERADORES-GBD'!$A$3:$I$43,4,FALSE))</f>
        <v>1.25801E-2</v>
      </c>
      <c r="DD9" s="41">
        <f>Z9*(1-VLOOKUP(DD$7,'PONDERADORES-GBD'!$A$3:$I$43,4,FALSE))</f>
        <v>0.1075023</v>
      </c>
      <c r="DE9" s="41">
        <f>AA9*(1-VLOOKUP(DE$7,'PONDERADORES-GBD'!$A$3:$I$43,4,FALSE))</f>
        <v>6.2899999999999996E-3</v>
      </c>
      <c r="DF9" s="41">
        <f>AB9*(1-VLOOKUP(DF$7,'PONDERADORES-GBD'!$A$3:$I$43,4,FALSE))</f>
        <v>3.3165999999999998E-3</v>
      </c>
      <c r="DG9" s="41">
        <f>AC9*(1-VLOOKUP(DG$7,'PONDERADORES-GBD'!$A$3:$I$43,4,FALSE))</f>
        <v>0</v>
      </c>
      <c r="DH9" s="41">
        <f>AD9*(1-VLOOKUP(DH$7,'PONDERADORES-GBD'!$A$3:$I$43,4,FALSE))</f>
        <v>0</v>
      </c>
      <c r="DI9" s="41">
        <f>AE9*(1-VLOOKUP(DI$7,'PONDERADORES-GBD'!$A$3:$I$43,4,FALSE))</f>
        <v>0</v>
      </c>
      <c r="DJ9" s="41">
        <f>AF9*(1-VLOOKUP(DJ$7,'PONDERADORES-GBD'!$A$3:$I$43,4,FALSE))</f>
        <v>0</v>
      </c>
      <c r="DK9" s="41">
        <f>AG9*(1-VLOOKUP(DK$7,'PONDERADORES-GBD'!$A$3:$I$43,4,FALSE))</f>
        <v>0</v>
      </c>
      <c r="DL9" s="41">
        <f>AH9*(1-VLOOKUP(DL$7,'PONDERADORES-GBD'!$A$3:$I$43,4,FALSE))</f>
        <v>0</v>
      </c>
      <c r="DM9" s="41">
        <f>AI9*(1-VLOOKUP(DM$7,'PONDERADORES-GBD'!$A$3:$I$43,4,FALSE))</f>
        <v>1.258E-3</v>
      </c>
      <c r="DN9" s="41">
        <f>AJ9*(1-VLOOKUP(DN$7,'PONDERADORES-GBD'!$A$3:$I$43,4,FALSE))</f>
        <v>8.005E-4</v>
      </c>
      <c r="DO9" s="41">
        <f>AK9*(1-VLOOKUP(DO$7,'PONDERADORES-GBD'!$A$3:$I$43,4,FALSE))</f>
        <v>4.5750000000000001E-4</v>
      </c>
      <c r="DP9" s="41">
        <f>AL9*(1-VLOOKUP(DP$7,'PONDERADORES-GBD'!$A$3:$I$43,4,FALSE))</f>
        <v>5.032E-3</v>
      </c>
      <c r="DQ9" s="41">
        <f>AM9*(1-VLOOKUP(DQ$7,'PONDERADORES-GBD'!$A$3:$I$43,4,FALSE))</f>
        <v>7.1592000000000003E-2</v>
      </c>
      <c r="DR9" s="41">
        <f>AN9*(1-VLOOKUP(DR$7,'PONDERADORES-GBD'!$A$3:$I$43,4,FALSE))</f>
        <v>6.1757000000000001E-3</v>
      </c>
      <c r="DS9" s="41">
        <f>AO9*(1-VLOOKUP(DS$7,'PONDERADORES-GBD'!$A$3:$I$43,4,FALSE))</f>
        <v>8.005E-4</v>
      </c>
      <c r="DT9" s="41">
        <f>AP9*(1-VLOOKUP(DT$7,'PONDERADORES-GBD'!$A$3:$I$43,4,FALSE))</f>
        <v>1.144E-4</v>
      </c>
      <c r="DU9" s="41">
        <f>AQ9*(1-VLOOKUP(DU$7,'PONDERADORES-GBD'!$A$3:$I$43,4,FALSE))</f>
        <v>0</v>
      </c>
      <c r="DV9" s="31">
        <f t="shared" ref="DV9:DV43" si="1">SUM(AT9:DU9)</f>
        <v>1.0000001999999999</v>
      </c>
      <c r="DW9" s="45"/>
      <c r="DX9" s="28">
        <f>AT9*VLOOKUP(DX$7,'PONDERADORES-GBD'!$A$3:$I$43,5,FALSE)*VLOOKUP(DX$7,'PONDERADORES-GBD'!$A$3:$I$43,7,FALSE)+AT9*(1-VLOOKUP(DX$7,'PONDERADORES-GBD'!$A$3:$I$43,5,FALSE))*VLOOKUP(DX$7,'PONDERADORES-GBD'!$A$3:$I$43,9,FALSE)</f>
        <v>8.0834359999999998E-4</v>
      </c>
      <c r="DY9" s="28">
        <f>AU9*VLOOKUP(DY$7,'PONDERADORES-GBD'!$A$3:$I$43,5,FALSE)*VLOOKUP(DY$7,'PONDERADORES-GBD'!$A$3:$I$43,7,FALSE)+AU9*(1-VLOOKUP(DY$7,'PONDERADORES-GBD'!$A$3:$I$43,5,FALSE))*VLOOKUP(DY$7,'PONDERADORES-GBD'!$A$3:$I$43,9,FALSE)</f>
        <v>1.692528E-4</v>
      </c>
      <c r="DZ9" s="28">
        <f>AV9*VLOOKUP(DZ$7,'PONDERADORES-GBD'!$A$3:$I$43,5,FALSE)*VLOOKUP(DZ$7,'PONDERADORES-GBD'!$A$3:$I$43,7,FALSE)+AV9*(1-VLOOKUP(DZ$7,'PONDERADORES-GBD'!$A$3:$I$43,5,FALSE))*VLOOKUP(DZ$7,'PONDERADORES-GBD'!$A$3:$I$43,9,FALSE)</f>
        <v>2.1899758650000003E-3</v>
      </c>
      <c r="EA9" s="28">
        <f>AW9*VLOOKUP(EA$7,'PONDERADORES-GBD'!$A$3:$I$43,5,FALSE)*VLOOKUP(EA$7,'PONDERADORES-GBD'!$A$3:$I$43,7,FALSE)+AW9*(1-VLOOKUP(EA$7,'PONDERADORES-GBD'!$A$3:$I$43,5,FALSE))*VLOOKUP(EA$7,'PONDERADORES-GBD'!$A$3:$I$43,9,FALSE)</f>
        <v>0</v>
      </c>
      <c r="EB9" s="28">
        <f>AX9*VLOOKUP(EB$7,'PONDERADORES-GBD'!$A$3:$I$43,5,FALSE)*VLOOKUP(EB$7,'PONDERADORES-GBD'!$A$3:$I$43,7,FALSE)+AX9*(1-VLOOKUP(EB$7,'PONDERADORES-GBD'!$A$3:$I$43,5,FALSE))*VLOOKUP(EB$7,'PONDERADORES-GBD'!$A$3:$I$43,9,FALSE)</f>
        <v>0</v>
      </c>
      <c r="EC9" s="28">
        <f>AY9*VLOOKUP(EC$7,'PONDERADORES-GBD'!$A$3:$I$43,5,FALSE)*VLOOKUP(EC$7,'PONDERADORES-GBD'!$A$3:$I$43,7,FALSE)+AY9*(1-VLOOKUP(EC$7,'PONDERADORES-GBD'!$A$3:$I$43,5,FALSE))*VLOOKUP(EC$7,'PONDERADORES-GBD'!$A$3:$I$43,9,FALSE)</f>
        <v>0</v>
      </c>
      <c r="ED9" s="28">
        <f>AZ9*VLOOKUP(ED$7,'PONDERADORES-GBD'!$A$3:$I$43,5,FALSE)*VLOOKUP(ED$7,'PONDERADORES-GBD'!$A$3:$I$43,7,FALSE)+AZ9*(1-VLOOKUP(ED$7,'PONDERADORES-GBD'!$A$3:$I$43,5,FALSE))*VLOOKUP(ED$7,'PONDERADORES-GBD'!$A$3:$I$43,9,FALSE)</f>
        <v>1.5256320000000003E-5</v>
      </c>
      <c r="EE9" s="28">
        <f>BA9*VLOOKUP(EE$7,'PONDERADORES-GBD'!$A$3:$I$43,5,FALSE)*VLOOKUP(EE$7,'PONDERADORES-GBD'!$A$3:$I$43,7,FALSE)+BA9*(1-VLOOKUP(EE$7,'PONDERADORES-GBD'!$A$3:$I$43,5,FALSE))*VLOOKUP(EE$7,'PONDERADORES-GBD'!$A$3:$I$43,9,FALSE)</f>
        <v>1.8584175000000002E-5</v>
      </c>
      <c r="EF9" s="28">
        <f>BB9*VLOOKUP(EF$7,'PONDERADORES-GBD'!$A$3:$I$43,5,FALSE)*VLOOKUP(EF$7,'PONDERADORES-GBD'!$A$3:$I$43,7,FALSE)+BB9*(1-VLOOKUP(EF$7,'PONDERADORES-GBD'!$A$3:$I$43,5,FALSE))*VLOOKUP(EF$7,'PONDERADORES-GBD'!$A$3:$I$43,9,FALSE)</f>
        <v>0</v>
      </c>
      <c r="EG9" s="28">
        <f>BC9*VLOOKUP(EG$7,'PONDERADORES-GBD'!$A$3:$I$43,5,FALSE)*VLOOKUP(EG$7,'PONDERADORES-GBD'!$A$3:$I$43,7,FALSE)+BC9*(1-VLOOKUP(EG$7,'PONDERADORES-GBD'!$A$3:$I$43,5,FALSE))*VLOOKUP(EG$7,'PONDERADORES-GBD'!$A$3:$I$43,9,FALSE)</f>
        <v>0</v>
      </c>
      <c r="EH9" s="28">
        <f>BD9*VLOOKUP(EH$7,'PONDERADORES-GBD'!$A$3:$I$43,5,FALSE)*VLOOKUP(EH$7,'PONDERADORES-GBD'!$A$3:$I$43,7,FALSE)+BD9*(1-VLOOKUP(EH$7,'PONDERADORES-GBD'!$A$3:$I$43,5,FALSE))*VLOOKUP(EH$7,'PONDERADORES-GBD'!$A$3:$I$43,9,FALSE)</f>
        <v>0</v>
      </c>
      <c r="EI9" s="28">
        <f>BE9*VLOOKUP(EI$7,'PONDERADORES-GBD'!$A$3:$I$43,5,FALSE)*VLOOKUP(EI$7,'PONDERADORES-GBD'!$A$3:$I$43,7,FALSE)+BE9*(1-VLOOKUP(EI$7,'PONDERADORES-GBD'!$A$3:$I$43,5,FALSE))*VLOOKUP(EI$7,'PONDERADORES-GBD'!$A$3:$I$43,9,FALSE)</f>
        <v>2.0128000000000001E-5</v>
      </c>
      <c r="EJ9" s="28">
        <f>BF9*VLOOKUP(EJ$7,'PONDERADORES-GBD'!$A$3:$I$43,5,FALSE)*VLOOKUP(EJ$7,'PONDERADORES-GBD'!$A$3:$I$43,7,FALSE)+BF9*(1-VLOOKUP(EJ$7,'PONDERADORES-GBD'!$A$3:$I$43,5,FALSE))*VLOOKUP(EJ$7,'PONDERADORES-GBD'!$A$3:$I$43,9,FALSE)</f>
        <v>8.0361446000000003E-4</v>
      </c>
      <c r="EK9" s="28">
        <f>BG9*VLOOKUP(EK$7,'PONDERADORES-GBD'!$A$3:$I$43,5,FALSE)*VLOOKUP(EK$7,'PONDERADORES-GBD'!$A$3:$I$43,7,FALSE)+BG9*(1-VLOOKUP(EK$7,'PONDERADORES-GBD'!$A$3:$I$43,5,FALSE))*VLOOKUP(EK$7,'PONDERADORES-GBD'!$A$3:$I$43,9,FALSE)</f>
        <v>1.1665200000000001E-4</v>
      </c>
      <c r="EL9" s="28">
        <f>BH9*VLOOKUP(EL$7,'PONDERADORES-GBD'!$A$3:$I$43,5,FALSE)*VLOOKUP(EL$7,'PONDERADORES-GBD'!$A$3:$I$43,7,FALSE)+BH9*(1-VLOOKUP(EL$7,'PONDERADORES-GBD'!$A$3:$I$43,5,FALSE))*VLOOKUP(EL$7,'PONDERADORES-GBD'!$A$3:$I$43,9,FALSE)</f>
        <v>3.8770300000000004E-5</v>
      </c>
      <c r="EM9" s="28">
        <f>BI9*VLOOKUP(EM$7,'PONDERADORES-GBD'!$A$3:$I$43,5,FALSE)*VLOOKUP(EM$7,'PONDERADORES-GBD'!$A$3:$I$43,7,FALSE)+BI9*(1-VLOOKUP(EM$7,'PONDERADORES-GBD'!$A$3:$I$43,5,FALSE))*VLOOKUP(EM$7,'PONDERADORES-GBD'!$A$3:$I$43,9,FALSE)</f>
        <v>4.6892162999999994E-4</v>
      </c>
      <c r="EN9" s="28">
        <f>BJ9*VLOOKUP(EN$7,'PONDERADORES-GBD'!$A$3:$I$43,5,FALSE)*VLOOKUP(EN$7,'PONDERADORES-GBD'!$A$3:$I$43,7,FALSE)+BJ9*(1-VLOOKUP(EN$7,'PONDERADORES-GBD'!$A$3:$I$43,5,FALSE))*VLOOKUP(EN$7,'PONDERADORES-GBD'!$A$3:$I$43,9,FALSE)</f>
        <v>0</v>
      </c>
      <c r="EO9" s="28">
        <f>BK9*VLOOKUP(EO$7,'PONDERADORES-GBD'!$A$3:$I$43,5,FALSE)*VLOOKUP(EO$7,'PONDERADORES-GBD'!$A$3:$I$43,7,FALSE)+BK9*(1-VLOOKUP(EO$7,'PONDERADORES-GBD'!$A$3:$I$43,5,FALSE))*VLOOKUP(EO$7,'PONDERADORES-GBD'!$A$3:$I$43,9,FALSE)</f>
        <v>0</v>
      </c>
      <c r="EP9" s="28">
        <f>BL9*VLOOKUP(EP$7,'PONDERADORES-GBD'!$A$3:$I$43,5,FALSE)*VLOOKUP(EP$7,'PONDERADORES-GBD'!$A$3:$I$43,7,FALSE)+BL9*(1-VLOOKUP(EP$7,'PONDERADORES-GBD'!$A$3:$I$43,5,FALSE))*VLOOKUP(EP$7,'PONDERADORES-GBD'!$A$3:$I$43,9,FALSE)</f>
        <v>0</v>
      </c>
      <c r="EQ9" s="28">
        <f>BM9*VLOOKUP(EQ$7,'PONDERADORES-GBD'!$A$3:$I$43,5,FALSE)*VLOOKUP(EQ$7,'PONDERADORES-GBD'!$A$3:$I$43,7,FALSE)+BM9*(1-VLOOKUP(EQ$7,'PONDERADORES-GBD'!$A$3:$I$43,5,FALSE))*VLOOKUP(EQ$7,'PONDERADORES-GBD'!$A$3:$I$43,9,FALSE)</f>
        <v>0</v>
      </c>
      <c r="ER9" s="28">
        <f>BN9*VLOOKUP(ER$7,'PONDERADORES-GBD'!$A$3:$I$43,5,FALSE)*VLOOKUP(ER$7,'PONDERADORES-GBD'!$A$3:$I$43,7,FALSE)+BN9*(1-VLOOKUP(ER$7,'PONDERADORES-GBD'!$A$3:$I$43,5,FALSE))*VLOOKUP(ER$7,'PONDERADORES-GBD'!$A$3:$I$43,9,FALSE)</f>
        <v>0</v>
      </c>
      <c r="ES9" s="28">
        <f>BO9*VLOOKUP(ES$7,'PONDERADORES-GBD'!$A$3:$I$43,5,FALSE)*VLOOKUP(ES$7,'PONDERADORES-GBD'!$A$3:$I$43,7,FALSE)+BO9*(1-VLOOKUP(ES$7,'PONDERADORES-GBD'!$A$3:$I$43,5,FALSE))*VLOOKUP(ES$7,'PONDERADORES-GBD'!$A$3:$I$43,9,FALSE)</f>
        <v>0</v>
      </c>
      <c r="ET9" s="28">
        <f>BP9*VLOOKUP(ET$7,'PONDERADORES-GBD'!$A$3:$I$43,5,FALSE)*VLOOKUP(ET$7,'PONDERADORES-GBD'!$A$3:$I$43,7,FALSE)+BP9*(1-VLOOKUP(ET$7,'PONDERADORES-GBD'!$A$3:$I$43,5,FALSE))*VLOOKUP(ET$7,'PONDERADORES-GBD'!$A$3:$I$43,9,FALSE)</f>
        <v>0</v>
      </c>
      <c r="EU9" s="28">
        <f>BQ9*VLOOKUP(EU$7,'PONDERADORES-GBD'!$A$3:$I$43,5,FALSE)*VLOOKUP(EU$7,'PONDERADORES-GBD'!$A$3:$I$43,7,FALSE)+BQ9*(1-VLOOKUP(EU$7,'PONDERADORES-GBD'!$A$3:$I$43,5,FALSE))*VLOOKUP(EU$7,'PONDERADORES-GBD'!$A$3:$I$43,9,FALSE)</f>
        <v>0</v>
      </c>
      <c r="EV9" s="28">
        <f>BR9*VLOOKUP(EV$7,'PONDERADORES-GBD'!$A$3:$I$43,5,FALSE)*VLOOKUP(EV$7,'PONDERADORES-GBD'!$A$3:$I$43,7,FALSE)+BR9*(1-VLOOKUP(EV$7,'PONDERADORES-GBD'!$A$3:$I$43,5,FALSE))*VLOOKUP(EV$7,'PONDERADORES-GBD'!$A$3:$I$43,9,FALSE)</f>
        <v>0</v>
      </c>
      <c r="EW9" s="28">
        <f>BS9*VLOOKUP(EW$7,'PONDERADORES-GBD'!$A$3:$I$43,5,FALSE)*VLOOKUP(EW$7,'PONDERADORES-GBD'!$A$3:$I$43,7,FALSE)+BS9*(1-VLOOKUP(EW$7,'PONDERADORES-GBD'!$A$3:$I$43,5,FALSE))*VLOOKUP(EW$7,'PONDERADORES-GBD'!$A$3:$I$43,9,FALSE)</f>
        <v>0</v>
      </c>
      <c r="EX9" s="28">
        <f>BT9*VLOOKUP(EX$7,'PONDERADORES-GBD'!$A$3:$I$43,5,FALSE)*VLOOKUP(EX$7,'PONDERADORES-GBD'!$A$3:$I$43,7,FALSE)+BT9*(1-VLOOKUP(EX$7,'PONDERADORES-GBD'!$A$3:$I$43,5,FALSE))*VLOOKUP(EX$7,'PONDERADORES-GBD'!$A$3:$I$43,9,FALSE)</f>
        <v>0</v>
      </c>
      <c r="EY9" s="28">
        <f>BU9*VLOOKUP(EY$7,'PONDERADORES-GBD'!$A$3:$I$43,5,FALSE)*VLOOKUP(EY$7,'PONDERADORES-GBD'!$A$3:$I$43,7,FALSE)+BU9*(1-VLOOKUP(EY$7,'PONDERADORES-GBD'!$A$3:$I$43,5,FALSE))*VLOOKUP(EY$7,'PONDERADORES-GBD'!$A$3:$I$43,9,FALSE)</f>
        <v>0</v>
      </c>
      <c r="EZ9" s="28">
        <f>BV9*VLOOKUP(EZ$7,'PONDERADORES-GBD'!$A$3:$I$43,5,FALSE)*VLOOKUP(EZ$7,'PONDERADORES-GBD'!$A$3:$I$43,7,FALSE)+BV9*(1-VLOOKUP(EZ$7,'PONDERADORES-GBD'!$A$3:$I$43,5,FALSE))*VLOOKUP(EZ$7,'PONDERADORES-GBD'!$A$3:$I$43,9,FALSE)</f>
        <v>8.0054999999999998E-6</v>
      </c>
      <c r="FA9" s="28">
        <f>BW9*VLOOKUP(FA$7,'PONDERADORES-GBD'!$A$3:$I$43,5,FALSE)*VLOOKUP(FA$7,'PONDERADORES-GBD'!$A$3:$I$43,7,FALSE)+BW9*(1-VLOOKUP(FA$7,'PONDERADORES-GBD'!$A$3:$I$43,5,FALSE))*VLOOKUP(FA$7,'PONDERADORES-GBD'!$A$3:$I$43,9,FALSE)</f>
        <v>4.4615999999999998E-6</v>
      </c>
      <c r="FB9" s="28">
        <f>BX9*VLOOKUP(FB$7,'PONDERADORES-GBD'!$A$3:$I$43,5,FALSE)*VLOOKUP(FB$7,'PONDERADORES-GBD'!$A$3:$I$43,7,FALSE)+BX9*(1-VLOOKUP(FB$7,'PONDERADORES-GBD'!$A$3:$I$43,5,FALSE))*VLOOKUP(FB$7,'PONDERADORES-GBD'!$A$3:$I$43,9,FALSE)</f>
        <v>0</v>
      </c>
      <c r="FC9" s="28">
        <f>BY9*VLOOKUP(FC$7,'PONDERADORES-GBD'!$A$3:$I$43,5,FALSE)*VLOOKUP(FC$7,'PONDERADORES-GBD'!$A$3:$I$43,7,FALSE)+BY9*(1-VLOOKUP(FC$7,'PONDERADORES-GBD'!$A$3:$I$43,5,FALSE))*VLOOKUP(FC$7,'PONDERADORES-GBD'!$A$3:$I$43,9,FALSE)</f>
        <v>0</v>
      </c>
      <c r="FD9" s="28">
        <f>BZ9*VLOOKUP(FD$7,'PONDERADORES-GBD'!$A$3:$I$43,5,FALSE)*VLOOKUP(FD$7,'PONDERADORES-GBD'!$A$3:$I$43,7,FALSE)+BZ9*(1-VLOOKUP(FD$7,'PONDERADORES-GBD'!$A$3:$I$43,5,FALSE))*VLOOKUP(FD$7,'PONDERADORES-GBD'!$A$3:$I$43,9,FALSE)</f>
        <v>0</v>
      </c>
      <c r="FE9" s="28">
        <f>CA9*VLOOKUP(FE$7,'PONDERADORES-GBD'!$A$3:$I$43,5,FALSE)*VLOOKUP(FE$7,'PONDERADORES-GBD'!$A$3:$I$43,7,FALSE)+CA9*(1-VLOOKUP(FE$7,'PONDERADORES-GBD'!$A$3:$I$43,5,FALSE))*VLOOKUP(FE$7,'PONDERADORES-GBD'!$A$3:$I$43,9,FALSE)</f>
        <v>0</v>
      </c>
      <c r="FF9" s="28">
        <f>CB9*VLOOKUP(FF$7,'PONDERADORES-GBD'!$A$3:$I$43,5,FALSE)*VLOOKUP(FF$7,'PONDERADORES-GBD'!$A$3:$I$43,7,FALSE)+CB9*(1-VLOOKUP(FF$7,'PONDERADORES-GBD'!$A$3:$I$43,5,FALSE))*VLOOKUP(FF$7,'PONDERADORES-GBD'!$A$3:$I$43,9,FALSE)</f>
        <v>0</v>
      </c>
      <c r="FG9" s="28">
        <f>CC9*VLOOKUP(FG$7,'PONDERADORES-GBD'!$A$3:$I$43,5,FALSE)*VLOOKUP(FG$7,'PONDERADORES-GBD'!$A$3:$I$43,7,FALSE)+CC9*(1-VLOOKUP(FG$7,'PONDERADORES-GBD'!$A$3:$I$43,5,FALSE))*VLOOKUP(FG$7,'PONDERADORES-GBD'!$A$3:$I$43,9,FALSE)</f>
        <v>0</v>
      </c>
      <c r="FH9" s="28">
        <f>CD9*VLOOKUP(FH$7,'PONDERADORES-GBD'!$A$3:$I$43,5,FALSE)*VLOOKUP(FH$7,'PONDERADORES-GBD'!$A$3:$I$43,7,FALSE)+CD9*(1-VLOOKUP(FH$7,'PONDERADORES-GBD'!$A$3:$I$43,5,FALSE))*VLOOKUP(FH$7,'PONDERADORES-GBD'!$A$3:$I$43,9,FALSE)</f>
        <v>0</v>
      </c>
      <c r="FI9" s="28">
        <f>CE9*VLOOKUP(FI$7,'PONDERADORES-GBD'!$A$3:$I$43,5,FALSE)*VLOOKUP(FI$7,'PONDERADORES-GBD'!$A$3:$I$43,7,FALSE)+CE9*(1-VLOOKUP(FI$7,'PONDERADORES-GBD'!$A$3:$I$43,5,FALSE))*VLOOKUP(FI$7,'PONDERADORES-GBD'!$A$3:$I$43,9,FALSE)</f>
        <v>0</v>
      </c>
      <c r="FJ9" s="28">
        <f>CF9*VLOOKUP(FJ$7,'PONDERADORES-GBD'!$A$3:$I$43,5,FALSE)*VLOOKUP(FJ$7,'PONDERADORES-GBD'!$A$3:$I$43,7,FALSE)+CF9*(1-VLOOKUP(FJ$7,'PONDERADORES-GBD'!$A$3:$I$43,5,FALSE))*VLOOKUP(FJ$7,'PONDERADORES-GBD'!$A$3:$I$43,9,FALSE)</f>
        <v>0</v>
      </c>
      <c r="FK9" s="28">
        <f>CG9*VLOOKUP(FK$7,'PONDERADORES-GBD'!$A$3:$I$43,5,FALSE)*VLOOKUP(FK$7,'PONDERADORES-GBD'!$A$3:$I$43,7,FALSE)+CG9*(1-VLOOKUP(FK$7,'PONDERADORES-GBD'!$A$3:$I$43,5,FALSE))*VLOOKUP(FK$7,'PONDERADORES-GBD'!$A$3:$I$43,9,FALSE)</f>
        <v>0</v>
      </c>
      <c r="FL9" s="28">
        <f>CH9*VLOOKUP(FL$7,'PONDERADORES-GBD'!$A$3:$I$43,5,FALSE)*VLOOKUP(FL$7,'PONDERADORES-GBD'!$A$3:$I$43,6,FALSE)*VLOOKUP(FL$7,'PONDERADORES-GBD'!$A$3:$I$43,3,FALSE)+CH9*(1-VLOOKUP(FL$7,'PONDERADORES-GBD'!$A$3:$I$43,5,FALSE))*VLOOKUP(FL$7,'PONDERADORES-GBD'!$A$3:$I$43,8,FALSE)*VLOOKUP(FL$7,'PONDERADORES-GBD'!$A$3:$I$43,3,FALSE)</f>
        <v>0</v>
      </c>
      <c r="FM9" s="28">
        <f>CI9*VLOOKUP(FM$7,'PONDERADORES-GBD'!$A$3:$I$43,5,FALSE)*VLOOKUP(FM$7,'PONDERADORES-GBD'!$A$3:$I$43,6,FALSE)*VLOOKUP(FM$7,'PONDERADORES-GBD'!$A$3:$I$43,3,FALSE)+CI9*(1-VLOOKUP(FM$7,'PONDERADORES-GBD'!$A$3:$I$43,5,FALSE))*VLOOKUP(FM$7,'PONDERADORES-GBD'!$A$3:$I$43,8,FALSE)*VLOOKUP(FM$7,'PONDERADORES-GBD'!$A$3:$I$43,3,FALSE)</f>
        <v>0</v>
      </c>
      <c r="FN9" s="28">
        <f>CJ9*VLOOKUP(FN$7,'PONDERADORES-GBD'!$A$3:$I$43,5,FALSE)*VLOOKUP(FN$7,'PONDERADORES-GBD'!$A$3:$I$43,6,FALSE)*VLOOKUP(FN$7,'PONDERADORES-GBD'!$A$3:$I$43,3,FALSE)+CJ9*(1-VLOOKUP(FN$7,'PONDERADORES-GBD'!$A$3:$I$43,5,FALSE))*VLOOKUP(FN$7,'PONDERADORES-GBD'!$A$3:$I$43,8,FALSE)*VLOOKUP(FN$7,'PONDERADORES-GBD'!$A$3:$I$43,3,FALSE)</f>
        <v>2.5856550336892537E-3</v>
      </c>
      <c r="FO9" s="28">
        <f>CK9*VLOOKUP(FO$7,'PONDERADORES-GBD'!$A$3:$I$43,5,FALSE)*VLOOKUP(FO$7,'PONDERADORES-GBD'!$A$3:$I$43,6,FALSE)*VLOOKUP(FO$7,'PONDERADORES-GBD'!$A$3:$I$43,3,FALSE)+CK9*(1-VLOOKUP(FO$7,'PONDERADORES-GBD'!$A$3:$I$43,5,FALSE))*VLOOKUP(FO$7,'PONDERADORES-GBD'!$A$3:$I$43,8,FALSE)*VLOOKUP(FO$7,'PONDERADORES-GBD'!$A$3:$I$43,3,FALSE)</f>
        <v>0</v>
      </c>
      <c r="FP9" s="28">
        <f>CL9*VLOOKUP(FP$7,'PONDERADORES-GBD'!$A$3:$I$43,5,FALSE)*VLOOKUP(FP$7,'PONDERADORES-GBD'!$A$3:$I$43,6,FALSE)*VLOOKUP(FP$7,'PONDERADORES-GBD'!$A$3:$I$43,3,FALSE)+CL9*(1-VLOOKUP(FP$7,'PONDERADORES-GBD'!$A$3:$I$43,5,FALSE))*VLOOKUP(FP$7,'PONDERADORES-GBD'!$A$3:$I$43,8,FALSE)*VLOOKUP(FP$7,'PONDERADORES-GBD'!$A$3:$I$43,3,FALSE)</f>
        <v>0</v>
      </c>
      <c r="FQ9" s="28">
        <f>CM9*VLOOKUP(FQ$7,'PONDERADORES-GBD'!$A$3:$I$43,5,FALSE)*VLOOKUP(FQ$7,'PONDERADORES-GBD'!$A$3:$I$43,6,FALSE)*VLOOKUP(FQ$7,'PONDERADORES-GBD'!$A$3:$I$43,3,FALSE)+CM9*(1-VLOOKUP(FQ$7,'PONDERADORES-GBD'!$A$3:$I$43,5,FALSE))*VLOOKUP(FQ$7,'PONDERADORES-GBD'!$A$3:$I$43,8,FALSE)*VLOOKUP(FQ$7,'PONDERADORES-GBD'!$A$3:$I$43,3,FALSE)</f>
        <v>0</v>
      </c>
      <c r="FR9" s="28">
        <f>CN9*VLOOKUP(FR$7,'PONDERADORES-GBD'!$A$3:$I$43,5,FALSE)*VLOOKUP(FR$7,'PONDERADORES-GBD'!$A$3:$I$43,6,FALSE)*VLOOKUP(FR$7,'PONDERADORES-GBD'!$A$3:$I$43,3,FALSE)+CN9*(1-VLOOKUP(FR$7,'PONDERADORES-GBD'!$A$3:$I$43,5,FALSE))*VLOOKUP(FR$7,'PONDERADORES-GBD'!$A$3:$I$43,8,FALSE)*VLOOKUP(FR$7,'PONDERADORES-GBD'!$A$3:$I$43,3,FALSE)</f>
        <v>1.8004250809034906E-4</v>
      </c>
      <c r="FS9" s="28">
        <f>CO9*VLOOKUP(FS$7,'PONDERADORES-GBD'!$A$3:$I$43,5,FALSE)*VLOOKUP(FS$7,'PONDERADORES-GBD'!$A$3:$I$43,6,FALSE)*VLOOKUP(FS$7,'PONDERADORES-GBD'!$A$3:$I$43,3,FALSE)+CO9*(1-VLOOKUP(FS$7,'PONDERADORES-GBD'!$A$3:$I$43,5,FALSE))*VLOOKUP(FS$7,'PONDERADORES-GBD'!$A$3:$I$43,8,FALSE)*VLOOKUP(FS$7,'PONDERADORES-GBD'!$A$3:$I$43,3,FALSE)</f>
        <v>1.0945354025051334E-3</v>
      </c>
      <c r="FT9" s="28">
        <f>CP9*VLOOKUP(FT$7,'PONDERADORES-GBD'!$A$3:$I$43,5,FALSE)*VLOOKUP(FT$7,'PONDERADORES-GBD'!$A$3:$I$43,6,FALSE)*VLOOKUP(FT$7,'PONDERADORES-GBD'!$A$3:$I$43,3,FALSE)+CP9*(1-VLOOKUP(FT$7,'PONDERADORES-GBD'!$A$3:$I$43,5,FALSE))*VLOOKUP(FT$7,'PONDERADORES-GBD'!$A$3:$I$43,8,FALSE)*VLOOKUP(FT$7,'PONDERADORES-GBD'!$A$3:$I$43,3,FALSE)</f>
        <v>1.7908416098562626E-4</v>
      </c>
      <c r="FU9" s="28">
        <f>CQ9*VLOOKUP(FU$7,'PONDERADORES-GBD'!$A$3:$I$43,5,FALSE)*VLOOKUP(FU$7,'PONDERADORES-GBD'!$A$3:$I$43,6,FALSE)*VLOOKUP(FU$7,'PONDERADORES-GBD'!$A$3:$I$43,3,FALSE)+CQ9*(1-VLOOKUP(FU$7,'PONDERADORES-GBD'!$A$3:$I$43,5,FALSE))*VLOOKUP(FU$7,'PONDERADORES-GBD'!$A$3:$I$43,8,FALSE)*VLOOKUP(FU$7,'PONDERADORES-GBD'!$A$3:$I$43,3,FALSE)</f>
        <v>7.073827490759754E-4</v>
      </c>
      <c r="FV9" s="28">
        <f>CR9*VLOOKUP(FV$7,'PONDERADORES-GBD'!$A$3:$I$43,5,FALSE)*VLOOKUP(FV$7,'PONDERADORES-GBD'!$A$3:$I$43,6,FALSE)*VLOOKUP(FV$7,'PONDERADORES-GBD'!$A$3:$I$43,3,FALSE)+CR9*(1-VLOOKUP(FV$7,'PONDERADORES-GBD'!$A$3:$I$43,5,FALSE))*VLOOKUP(FV$7,'PONDERADORES-GBD'!$A$3:$I$43,8,FALSE)*VLOOKUP(FV$7,'PONDERADORES-GBD'!$A$3:$I$43,3,FALSE)</f>
        <v>3.214772057494867E-4</v>
      </c>
      <c r="FW9" s="28">
        <f>CS9*VLOOKUP(FW$7,'PONDERADORES-GBD'!$A$3:$I$43,5,FALSE)*VLOOKUP(FW$7,'PONDERADORES-GBD'!$A$3:$I$43,6,FALSE)*VLOOKUP(FW$7,'PONDERADORES-GBD'!$A$3:$I$43,3,FALSE)+CS9*(1-VLOOKUP(FW$7,'PONDERADORES-GBD'!$A$3:$I$43,5,FALSE))*VLOOKUP(FW$7,'PONDERADORES-GBD'!$A$3:$I$43,8,FALSE)*VLOOKUP(FW$7,'PONDERADORES-GBD'!$A$3:$I$43,3,FALSE)</f>
        <v>0</v>
      </c>
      <c r="FX9" s="28">
        <f>CT9*VLOOKUP(FX$7,'PONDERADORES-GBD'!$A$3:$I$43,5,FALSE)*VLOOKUP(FX$7,'PONDERADORES-GBD'!$A$3:$I$43,6,FALSE)*VLOOKUP(FX$7,'PONDERADORES-GBD'!$A$3:$I$43,3,FALSE)+CT9*(1-VLOOKUP(FX$7,'PONDERADORES-GBD'!$A$3:$I$43,5,FALSE))*VLOOKUP(FX$7,'PONDERADORES-GBD'!$A$3:$I$43,8,FALSE)*VLOOKUP(FX$7,'PONDERADORES-GBD'!$A$3:$I$43,3,FALSE)</f>
        <v>1.1985110292950032E-3</v>
      </c>
      <c r="FY9" s="28">
        <f>CU9*VLOOKUP(FY$7,'PONDERADORES-GBD'!$A$3:$I$43,5,FALSE)*VLOOKUP(FY$7,'PONDERADORES-GBD'!$A$3:$I$43,6,FALSE)*VLOOKUP(FY$7,'PONDERADORES-GBD'!$A$3:$I$43,3,FALSE)+CU9*(1-VLOOKUP(FY$7,'PONDERADORES-GBD'!$A$3:$I$43,5,FALSE))*VLOOKUP(FY$7,'PONDERADORES-GBD'!$A$3:$I$43,8,FALSE)*VLOOKUP(FY$7,'PONDERADORES-GBD'!$A$3:$I$43,3,FALSE)</f>
        <v>3.6217212320328538E-6</v>
      </c>
      <c r="FZ9" s="28">
        <f>CV9*VLOOKUP(FZ$7,'PONDERADORES-GBD'!$A$3:$I$43,5,FALSE)*VLOOKUP(FZ$7,'PONDERADORES-GBD'!$A$3:$I$43,6,FALSE)*VLOOKUP(FZ$7,'PONDERADORES-GBD'!$A$3:$I$43,3,FALSE)+CV9*(1-VLOOKUP(FZ$7,'PONDERADORES-GBD'!$A$3:$I$43,5,FALSE))*VLOOKUP(FZ$7,'PONDERADORES-GBD'!$A$3:$I$43,8,FALSE)*VLOOKUP(FZ$7,'PONDERADORES-GBD'!$A$3:$I$43,3,FALSE)</f>
        <v>0</v>
      </c>
      <c r="GA9" s="28">
        <f>CW9*VLOOKUP(GA$7,'PONDERADORES-GBD'!$A$3:$I$43,5,FALSE)*VLOOKUP(GA$7,'PONDERADORES-GBD'!$A$3:$I$43,6,FALSE)*VLOOKUP(GA$7,'PONDERADORES-GBD'!$A$3:$I$43,3,FALSE)+CW9*(1-VLOOKUP(GA$7,'PONDERADORES-GBD'!$A$3:$I$43,5,FALSE))*VLOOKUP(GA$7,'PONDERADORES-GBD'!$A$3:$I$43,8,FALSE)*VLOOKUP(GA$7,'PONDERADORES-GBD'!$A$3:$I$43,3,FALSE)</f>
        <v>2.8372807728952772E-4</v>
      </c>
      <c r="GB9" s="28">
        <f>CX9*VLOOKUP(GB$7,'PONDERADORES-GBD'!$A$3:$I$43,5,FALSE)*VLOOKUP(GB$7,'PONDERADORES-GBD'!$A$3:$I$43,6,FALSE)*VLOOKUP(GB$7,'PONDERADORES-GBD'!$A$3:$I$43,3,FALSE)+CX9*(1-VLOOKUP(GB$7,'PONDERADORES-GBD'!$A$3:$I$43,5,FALSE))*VLOOKUP(GB$7,'PONDERADORES-GBD'!$A$3:$I$43,8,FALSE)*VLOOKUP(GB$7,'PONDERADORES-GBD'!$A$3:$I$43,3,FALSE)</f>
        <v>1.5064652375085559E-4</v>
      </c>
      <c r="GC9" s="28">
        <f>CY9*VLOOKUP(GC$7,'PONDERADORES-GBD'!$A$3:$I$43,5,FALSE)*VLOOKUP(GC$7,'PONDERADORES-GBD'!$A$3:$I$43,6,FALSE)*VLOOKUP(GC$7,'PONDERADORES-GBD'!$A$3:$I$43,3,FALSE)+CY9*(1-VLOOKUP(GC$7,'PONDERADORES-GBD'!$A$3:$I$43,5,FALSE))*VLOOKUP(GC$7,'PONDERADORES-GBD'!$A$3:$I$43,8,FALSE)*VLOOKUP(GC$7,'PONDERADORES-GBD'!$A$3:$I$43,3,FALSE)</f>
        <v>2.65884887063655E-5</v>
      </c>
      <c r="GD9" s="28">
        <f>CZ9*VLOOKUP(GD$7,'PONDERADORES-GBD'!$A$3:$I$43,5,FALSE)*VLOOKUP(GD$7,'PONDERADORES-GBD'!$A$3:$I$43,6,FALSE)*VLOOKUP(GD$7,'PONDERADORES-GBD'!$A$3:$I$43,3,FALSE)+CZ9*(1-VLOOKUP(GD$7,'PONDERADORES-GBD'!$A$3:$I$43,5,FALSE))*VLOOKUP(GD$7,'PONDERADORES-GBD'!$A$3:$I$43,8,FALSE)*VLOOKUP(GD$7,'PONDERADORES-GBD'!$A$3:$I$43,3,FALSE)</f>
        <v>1.2190970020533878E-5</v>
      </c>
      <c r="GE9" s="28">
        <f>DA9*VLOOKUP(GE$7,'PONDERADORES-GBD'!$A$3:$I$43,5,FALSE)*VLOOKUP(GE$7,'PONDERADORES-GBD'!$A$3:$I$43,6,FALSE)*VLOOKUP(GE$7,'PONDERADORES-GBD'!$A$3:$I$43,3,FALSE)+DA9*(1-VLOOKUP(GE$7,'PONDERADORES-GBD'!$A$3:$I$43,5,FALSE))*VLOOKUP(GE$7,'PONDERADORES-GBD'!$A$3:$I$43,8,FALSE)*VLOOKUP(GE$7,'PONDERADORES-GBD'!$A$3:$I$43,3,FALSE)</f>
        <v>3.9180312799452435E-4</v>
      </c>
      <c r="GF9" s="28">
        <f>DB9*VLOOKUP(GF$7,'PONDERADORES-GBD'!$A$3:$I$43,5,FALSE)*VLOOKUP(GF$7,'PONDERADORES-GBD'!$A$3:$I$43,6,FALSE)*VLOOKUP(GF$7,'PONDERADORES-GBD'!$A$3:$I$43,3,FALSE)+DB9*(1-VLOOKUP(GF$7,'PONDERADORES-GBD'!$A$3:$I$43,5,FALSE))*VLOOKUP(GF$7,'PONDERADORES-GBD'!$A$3:$I$43,8,FALSE)*VLOOKUP(GF$7,'PONDERADORES-GBD'!$A$3:$I$43,3,FALSE)</f>
        <v>3.2063160684462694E-4</v>
      </c>
      <c r="GG9" s="28">
        <f>DC9*VLOOKUP(GG$7,'PONDERADORES-GBD'!$A$3:$I$43,5,FALSE)*VLOOKUP(GG$7,'PONDERADORES-GBD'!$A$3:$I$43,6,FALSE)*VLOOKUP(GG$7,'PONDERADORES-GBD'!$A$3:$I$43,3,FALSE)+DC9*(1-VLOOKUP(GG$7,'PONDERADORES-GBD'!$A$3:$I$43,5,FALSE))*VLOOKUP(GG$7,'PONDERADORES-GBD'!$A$3:$I$43,8,FALSE)*VLOOKUP(GG$7,'PONDERADORES-GBD'!$A$3:$I$43,3,FALSE)</f>
        <v>8.7828213552361389E-6</v>
      </c>
      <c r="GH9" s="28">
        <f>DD9*VLOOKUP(GH$7,'PONDERADORES-GBD'!$A$3:$I$43,5,FALSE)*VLOOKUP(GH$7,'PONDERADORES-GBD'!$A$3:$I$43,6,FALSE)*VLOOKUP(GH$7,'PONDERADORES-GBD'!$A$3:$I$43,3,FALSE)+DD9*(1-VLOOKUP(GH$7,'PONDERADORES-GBD'!$A$3:$I$43,5,FALSE))*VLOOKUP(GH$7,'PONDERADORES-GBD'!$A$3:$I$43,8,FALSE)*VLOOKUP(GH$7,'PONDERADORES-GBD'!$A$3:$I$43,3,FALSE)</f>
        <v>4.8563667351129368E-4</v>
      </c>
      <c r="GI9" s="28">
        <f>DE9*VLOOKUP(GI$7,'PONDERADORES-GBD'!$A$3:$I$43,5,FALSE)*VLOOKUP(GI$7,'PONDERADORES-GBD'!$A$3:$I$43,6,FALSE)*VLOOKUP(GI$7,'PONDERADORES-GBD'!$A$3:$I$43,3,FALSE)+DE9*(1-VLOOKUP(GI$7,'PONDERADORES-GBD'!$A$3:$I$43,5,FALSE))*VLOOKUP(GI$7,'PONDERADORES-GBD'!$A$3:$I$43,8,FALSE)*VLOOKUP(GI$7,'PONDERADORES-GBD'!$A$3:$I$43,3,FALSE)</f>
        <v>1.186532511978097E-5</v>
      </c>
      <c r="GJ9" s="28">
        <f>DF9*VLOOKUP(GJ$7,'PONDERADORES-GBD'!$A$3:$I$43,5,FALSE)*VLOOKUP(GJ$7,'PONDERADORES-GBD'!$A$3:$I$43,6,FALSE)*VLOOKUP(GJ$7,'PONDERADORES-GBD'!$A$3:$I$43,3,FALSE)+DF9*(1-VLOOKUP(GJ$7,'PONDERADORES-GBD'!$A$3:$I$43,5,FALSE))*VLOOKUP(GJ$7,'PONDERADORES-GBD'!$A$3:$I$43,8,FALSE)*VLOOKUP(GJ$7,'PONDERADORES-GBD'!$A$3:$I$43,3,FALSE)</f>
        <v>1.8614729637234771E-6</v>
      </c>
      <c r="GK9" s="28">
        <f>DG9*VLOOKUP(GK$7,'PONDERADORES-GBD'!$A$3:$I$43,5,FALSE)*VLOOKUP(GK$7,'PONDERADORES-GBD'!$A$3:$I$43,6,FALSE)*VLOOKUP(GK$7,'PONDERADORES-GBD'!$A$3:$I$43,3,FALSE)+DG9*(1-VLOOKUP(GK$7,'PONDERADORES-GBD'!$A$3:$I$43,5,FALSE))*VLOOKUP(GK$7,'PONDERADORES-GBD'!$A$3:$I$43,8,FALSE)*VLOOKUP(GK$7,'PONDERADORES-GBD'!$A$3:$I$43,3,FALSE)</f>
        <v>0</v>
      </c>
      <c r="GL9" s="28">
        <f>DH9*VLOOKUP(GL$7,'PONDERADORES-GBD'!$A$3:$I$43,5,FALSE)*VLOOKUP(GL$7,'PONDERADORES-GBD'!$A$3:$I$43,6,FALSE)*VLOOKUP(GL$7,'PONDERADORES-GBD'!$A$3:$I$43,3,FALSE)+DH9*(1-VLOOKUP(GL$7,'PONDERADORES-GBD'!$A$3:$I$43,5,FALSE))*VLOOKUP(GL$7,'PONDERADORES-GBD'!$A$3:$I$43,8,FALSE)*VLOOKUP(GL$7,'PONDERADORES-GBD'!$A$3:$I$43,3,FALSE)</f>
        <v>0</v>
      </c>
      <c r="GM9" s="28">
        <f>DI9*VLOOKUP(GM$7,'PONDERADORES-GBD'!$A$3:$I$43,5,FALSE)*VLOOKUP(GM$7,'PONDERADORES-GBD'!$A$3:$I$43,6,FALSE)*VLOOKUP(GM$7,'PONDERADORES-GBD'!$A$3:$I$43,3,FALSE)+DI9*(1-VLOOKUP(GM$7,'PONDERADORES-GBD'!$A$3:$I$43,5,FALSE))*VLOOKUP(GM$7,'PONDERADORES-GBD'!$A$3:$I$43,8,FALSE)*VLOOKUP(GM$7,'PONDERADORES-GBD'!$A$3:$I$43,3,FALSE)</f>
        <v>0</v>
      </c>
      <c r="GN9" s="28">
        <f>DJ9*VLOOKUP(GN$7,'PONDERADORES-GBD'!$A$3:$I$43,5,FALSE)*VLOOKUP(GN$7,'PONDERADORES-GBD'!$A$3:$I$43,6,FALSE)*VLOOKUP(GN$7,'PONDERADORES-GBD'!$A$3:$I$43,3,FALSE)+DJ9*(1-VLOOKUP(GN$7,'PONDERADORES-GBD'!$A$3:$I$43,5,FALSE))*VLOOKUP(GN$7,'PONDERADORES-GBD'!$A$3:$I$43,8,FALSE)*VLOOKUP(GN$7,'PONDERADORES-GBD'!$A$3:$I$43,3,FALSE)</f>
        <v>0</v>
      </c>
      <c r="GO9" s="28">
        <f>DK9*VLOOKUP(GO$7,'PONDERADORES-GBD'!$A$3:$I$43,5,FALSE)*VLOOKUP(GO$7,'PONDERADORES-GBD'!$A$3:$I$43,6,FALSE)*VLOOKUP(GO$7,'PONDERADORES-GBD'!$A$3:$I$43,3,FALSE)+DK9*(1-VLOOKUP(GO$7,'PONDERADORES-GBD'!$A$3:$I$43,5,FALSE))*VLOOKUP(GO$7,'PONDERADORES-GBD'!$A$3:$I$43,8,FALSE)*VLOOKUP(GO$7,'PONDERADORES-GBD'!$A$3:$I$43,3,FALSE)</f>
        <v>0</v>
      </c>
      <c r="GP9" s="28">
        <f>DL9*VLOOKUP(GP$7,'PONDERADORES-GBD'!$A$3:$I$43,5,FALSE)*VLOOKUP(GP$7,'PONDERADORES-GBD'!$A$3:$I$43,6,FALSE)*VLOOKUP(GP$7,'PONDERADORES-GBD'!$A$3:$I$43,3,FALSE)+DL9*(1-VLOOKUP(GP$7,'PONDERADORES-GBD'!$A$3:$I$43,5,FALSE))*VLOOKUP(GP$7,'PONDERADORES-GBD'!$A$3:$I$43,8,FALSE)*VLOOKUP(GP$7,'PONDERADORES-GBD'!$A$3:$I$43,3,FALSE)</f>
        <v>0</v>
      </c>
      <c r="GQ9" s="28">
        <f>DM9*VLOOKUP(GQ$7,'PONDERADORES-GBD'!$A$3:$I$43,5,FALSE)*VLOOKUP(GQ$7,'PONDERADORES-GBD'!$A$3:$I$43,6,FALSE)*VLOOKUP(GQ$7,'PONDERADORES-GBD'!$A$3:$I$43,3,FALSE)+DM9*(1-VLOOKUP(GQ$7,'PONDERADORES-GBD'!$A$3:$I$43,5,FALSE))*VLOOKUP(GQ$7,'PONDERADORES-GBD'!$A$3:$I$43,8,FALSE)*VLOOKUP(GQ$7,'PONDERADORES-GBD'!$A$3:$I$43,3,FALSE)</f>
        <v>6.9435400410677611E-7</v>
      </c>
      <c r="GR9" s="28">
        <f>DN9*VLOOKUP(GR$7,'PONDERADORES-GBD'!$A$3:$I$43,5,FALSE)*VLOOKUP(GR$7,'PONDERADORES-GBD'!$A$3:$I$43,6,FALSE)*VLOOKUP(GR$7,'PONDERADORES-GBD'!$A$3:$I$43,3,FALSE)+DN9*(1-VLOOKUP(GR$7,'PONDERADORES-GBD'!$A$3:$I$43,5,FALSE))*VLOOKUP(GR$7,'PONDERADORES-GBD'!$A$3:$I$43,8,FALSE)*VLOOKUP(GR$7,'PONDERADORES-GBD'!$A$3:$I$43,3,FALSE)</f>
        <v>0</v>
      </c>
      <c r="GS9" s="28">
        <f>DO9*VLOOKUP(GS$7,'PONDERADORES-GBD'!$A$3:$I$43,5,FALSE)*VLOOKUP(GS$7,'PONDERADORES-GBD'!$A$3:$I$43,6,FALSE)*VLOOKUP(GS$7,'PONDERADORES-GBD'!$A$3:$I$43,3,FALSE)+DO9*(1-VLOOKUP(GS$7,'PONDERADORES-GBD'!$A$3:$I$43,5,FALSE))*VLOOKUP(GS$7,'PONDERADORES-GBD'!$A$3:$I$43,8,FALSE)*VLOOKUP(GS$7,'PONDERADORES-GBD'!$A$3:$I$43,3,FALSE)</f>
        <v>0</v>
      </c>
      <c r="GT9" s="28">
        <f>DP9*VLOOKUP(GT$7,'PONDERADORES-GBD'!$A$3:$I$43,5,FALSE)*VLOOKUP(GT$7,'PONDERADORES-GBD'!$A$3:$I$43,6,FALSE)*VLOOKUP(GT$7,'PONDERADORES-GBD'!$A$3:$I$43,3,FALSE)+DP9*(1-VLOOKUP(GT$7,'PONDERADORES-GBD'!$A$3:$I$43,5,FALSE))*VLOOKUP(GT$7,'PONDERADORES-GBD'!$A$3:$I$43,8,FALSE)*VLOOKUP(GT$7,'PONDERADORES-GBD'!$A$3:$I$43,3,FALSE)</f>
        <v>1.5430088980150581E-6</v>
      </c>
      <c r="GU9" s="28">
        <f>DQ9*VLOOKUP(GU$7,'PONDERADORES-GBD'!$A$3:$I$43,5,FALSE)*VLOOKUP(GU$7,'PONDERADORES-GBD'!$A$3:$I$43,6,FALSE)*VLOOKUP(GU$7,'PONDERADORES-GBD'!$A$3:$I$43,3,FALSE)+DQ9*(1-VLOOKUP(GU$7,'PONDERADORES-GBD'!$A$3:$I$43,5,FALSE))*VLOOKUP(GU$7,'PONDERADORES-GBD'!$A$3:$I$43,8,FALSE)*VLOOKUP(GU$7,'PONDERADORES-GBD'!$A$3:$I$43,3,FALSE)</f>
        <v>1.6464689938398358E-5</v>
      </c>
      <c r="GV9" s="28">
        <f>DR9*VLOOKUP(GV$7,'PONDERADORES-GBD'!$A$3:$I$43,5,FALSE)*VLOOKUP(GV$7,'PONDERADORES-GBD'!$A$3:$I$43,6,FALSE)*VLOOKUP(GV$7,'PONDERADORES-GBD'!$A$3:$I$43,3,FALSE)+DR9*(1-VLOOKUP(GV$7,'PONDERADORES-GBD'!$A$3:$I$43,5,FALSE))*VLOOKUP(GV$7,'PONDERADORES-GBD'!$A$3:$I$43,8,FALSE)*VLOOKUP(GV$7,'PONDERADORES-GBD'!$A$3:$I$43,3,FALSE)</f>
        <v>1.9640501355236144E-5</v>
      </c>
      <c r="GW9" s="28">
        <f>DS9*VLOOKUP(GW$7,'PONDERADORES-GBD'!$A$3:$I$43,5,FALSE)*VLOOKUP(GW$7,'PONDERADORES-GBD'!$A$3:$I$43,6,FALSE)*VLOOKUP(GW$7,'PONDERADORES-GBD'!$A$3:$I$43,3,FALSE)+DS9*(1-VLOOKUP(GW$7,'PONDERADORES-GBD'!$A$3:$I$43,5,FALSE))*VLOOKUP(GW$7,'PONDERADORES-GBD'!$A$3:$I$43,8,FALSE)*VLOOKUP(GW$7,'PONDERADORES-GBD'!$A$3:$I$43,3,FALSE)</f>
        <v>1.225329349760438E-5</v>
      </c>
      <c r="GX9" s="28">
        <f>DT9*VLOOKUP(GX$7,'PONDERADORES-GBD'!$A$3:$I$43,5,FALSE)*VLOOKUP(GX$7,'PONDERADORES-GBD'!$A$3:$I$43,6,FALSE)*VLOOKUP(GX$7,'PONDERADORES-GBD'!$A$3:$I$43,3,FALSE)+DT9*(1-VLOOKUP(GX$7,'PONDERADORES-GBD'!$A$3:$I$43,5,FALSE))*VLOOKUP(GX$7,'PONDERADORES-GBD'!$A$3:$I$43,8,FALSE)*VLOOKUP(GX$7,'PONDERADORES-GBD'!$A$3:$I$43,3,FALSE)</f>
        <v>2.3208870636550308E-7</v>
      </c>
      <c r="GY9" s="28">
        <f>DU9*VLOOKUP(GY$7,'PONDERADORES-GBD'!$A$3:$I$43,5,FALSE)*VLOOKUP(GY$7,'PONDERADORES-GBD'!$A$3:$I$43,6,FALSE)*VLOOKUP(GY$7,'PONDERADORES-GBD'!$A$3:$I$43,3,FALSE)+DU9*(1-VLOOKUP(GY$7,'PONDERADORES-GBD'!$A$3:$I$43,5,FALSE))*VLOOKUP(GY$7,'PONDERADORES-GBD'!$A$3:$I$43,8,FALSE)*VLOOKUP(GY$7,'PONDERADORES-GBD'!$A$3:$I$43,3,FALSE)</f>
        <v>0</v>
      </c>
      <c r="GZ9" s="29">
        <f t="shared" ref="GZ9:GZ43" si="2">SUM(DX9:FK9)</f>
        <v>4.6619662499999999E-3</v>
      </c>
      <c r="HA9" s="29">
        <f t="shared" ref="HA9:HA43" si="3">SUM(FL9:GY9)</f>
        <v>8.0148728345790579E-3</v>
      </c>
      <c r="HC9" s="39">
        <f t="shared" ref="HC9:HC43" si="4">GZ9*$B$3*C9</f>
        <v>0</v>
      </c>
      <c r="HD9" s="39" t="e">
        <f t="shared" ref="HD9:HD42" si="5">HA9*C9*($B$3/$B$4)</f>
        <v>#DIV/0!</v>
      </c>
      <c r="HE9" s="39" t="e">
        <f t="shared" si="0"/>
        <v>#DIV/0!</v>
      </c>
    </row>
    <row r="10" spans="1:213" ht="15.75" x14ac:dyDescent="0.25">
      <c r="A10" s="36" t="s">
        <v>104</v>
      </c>
      <c r="B10" s="37" t="s">
        <v>43</v>
      </c>
      <c r="C10" s="31">
        <f>DATOS!B50</f>
        <v>0</v>
      </c>
      <c r="D10" s="1">
        <v>6.1419999999999997E-4</v>
      </c>
      <c r="E10" s="1">
        <v>9.9799999999999997E-4</v>
      </c>
      <c r="F10" s="1">
        <v>0.1900762</v>
      </c>
      <c r="G10" s="1">
        <v>0</v>
      </c>
      <c r="H10" s="1">
        <v>0</v>
      </c>
      <c r="I10" s="1">
        <v>0</v>
      </c>
      <c r="J10" s="1">
        <v>8.8284999999999995E-3</v>
      </c>
      <c r="K10" s="1">
        <v>5.6963E-2</v>
      </c>
      <c r="L10" s="1">
        <v>1.02871E-2</v>
      </c>
      <c r="M10" s="1">
        <v>4.6522300000000003E-2</v>
      </c>
      <c r="N10" s="1">
        <v>7.9839999999999998E-3</v>
      </c>
      <c r="O10" s="1">
        <v>4.6059999999999997E-4</v>
      </c>
      <c r="P10" s="1">
        <v>0.15507960000000001</v>
      </c>
      <c r="Q10" s="1">
        <v>2.3031000000000002E-3</v>
      </c>
      <c r="R10" s="1">
        <v>1.4586E-3</v>
      </c>
      <c r="S10" s="1">
        <v>4.1301999999999998E-2</v>
      </c>
      <c r="T10" s="1">
        <v>2.1418699999999999E-2</v>
      </c>
      <c r="U10" s="1">
        <v>5.2202999999999998E-3</v>
      </c>
      <c r="V10" s="1">
        <v>9.2119999999999995E-4</v>
      </c>
      <c r="W10" s="1">
        <v>6.8248100000000006E-2</v>
      </c>
      <c r="X10" s="1">
        <v>0.15254110000000001</v>
      </c>
      <c r="Y10" s="1">
        <v>2.0881299999999998E-2</v>
      </c>
      <c r="Z10" s="1">
        <v>0.1127745</v>
      </c>
      <c r="AA10" s="1">
        <v>7.1396000000000003E-3</v>
      </c>
      <c r="AB10" s="1">
        <v>2.3031000000000002E-3</v>
      </c>
      <c r="AC10" s="1">
        <v>7.6799999999999997E-5</v>
      </c>
      <c r="AD10" s="1">
        <v>0</v>
      </c>
      <c r="AE10" s="1">
        <v>1.5349999999999999E-4</v>
      </c>
      <c r="AF10" s="1">
        <v>8.4449999999999998E-4</v>
      </c>
      <c r="AG10" s="1">
        <v>7.6799999999999997E-5</v>
      </c>
      <c r="AH10" s="1">
        <v>0</v>
      </c>
      <c r="AI10" s="1">
        <v>1.2283000000000001E-3</v>
      </c>
      <c r="AJ10" s="1">
        <v>1.0748000000000001E-3</v>
      </c>
      <c r="AK10" s="1">
        <v>3.3779000000000001E-3</v>
      </c>
      <c r="AL10" s="1">
        <v>5.6042000000000002E-3</v>
      </c>
      <c r="AM10" s="1">
        <v>6.6866300000000004E-2</v>
      </c>
      <c r="AN10" s="1">
        <v>5.6042000000000002E-3</v>
      </c>
      <c r="AO10" s="1">
        <v>6.9090000000000004E-4</v>
      </c>
      <c r="AP10" s="1">
        <v>7.6799999999999997E-5</v>
      </c>
      <c r="AQ10" s="1">
        <v>0</v>
      </c>
      <c r="AR10" s="1">
        <v>1.0000001000000001</v>
      </c>
      <c r="AT10" s="41">
        <f>D10*VLOOKUP(AT$7,'PONDERADORES-GBD'!$A$3:$I$43,4,FALSE)</f>
        <v>6.1419999999999997E-4</v>
      </c>
      <c r="AU10" s="41">
        <f>E10*VLOOKUP(AU$7,'PONDERADORES-GBD'!$A$3:$I$43,4,FALSE)</f>
        <v>9.9799999999999997E-4</v>
      </c>
      <c r="AV10" s="41">
        <f>F10*VLOOKUP(AV$7,'PONDERADORES-GBD'!$A$3:$I$43,4,FALSE)</f>
        <v>9.5038100000000014E-3</v>
      </c>
      <c r="AW10" s="41">
        <f>G10*VLOOKUP(AW$7,'PONDERADORES-GBD'!$A$3:$I$43,4,FALSE)</f>
        <v>0</v>
      </c>
      <c r="AX10" s="41">
        <f>H10*VLOOKUP(AX$7,'PONDERADORES-GBD'!$A$3:$I$43,4,FALSE)</f>
        <v>0</v>
      </c>
      <c r="AY10" s="41">
        <f>I10*VLOOKUP(AY$7,'PONDERADORES-GBD'!$A$3:$I$43,4,FALSE)</f>
        <v>0</v>
      </c>
      <c r="AZ10" s="41">
        <f>J10*VLOOKUP(AZ$7,'PONDERADORES-GBD'!$A$3:$I$43,4,FALSE)</f>
        <v>4.4142500000000001E-4</v>
      </c>
      <c r="BA10" s="41">
        <f>K10*VLOOKUP(BA$7,'PONDERADORES-GBD'!$A$3:$I$43,4,FALSE)</f>
        <v>2.8481500000000002E-3</v>
      </c>
      <c r="BB10" s="41">
        <f>L10*VLOOKUP(BB$7,'PONDERADORES-GBD'!$A$3:$I$43,4,FALSE)</f>
        <v>0</v>
      </c>
      <c r="BC10" s="41">
        <f>M10*VLOOKUP(BC$7,'PONDERADORES-GBD'!$A$3:$I$43,4,FALSE)</f>
        <v>0</v>
      </c>
      <c r="BD10" s="41">
        <f>N10*VLOOKUP(BD$7,'PONDERADORES-GBD'!$A$3:$I$43,4,FALSE)</f>
        <v>0</v>
      </c>
      <c r="BE10" s="41">
        <f>O10*VLOOKUP(BE$7,'PONDERADORES-GBD'!$A$3:$I$43,4,FALSE)</f>
        <v>4.6059999999999997E-4</v>
      </c>
      <c r="BF10" s="41">
        <f>P10*VLOOKUP(BF$7,'PONDERADORES-GBD'!$A$3:$I$43,4,FALSE)</f>
        <v>7.7539800000000006E-3</v>
      </c>
      <c r="BG10" s="41">
        <f>Q10*VLOOKUP(BG$7,'PONDERADORES-GBD'!$A$3:$I$43,4,FALSE)</f>
        <v>2.3031000000000004E-4</v>
      </c>
      <c r="BH10" s="41">
        <f>R10*VLOOKUP(BH$7,'PONDERADORES-GBD'!$A$3:$I$43,4,FALSE)</f>
        <v>2.9172000000000003E-4</v>
      </c>
      <c r="BI10" s="41">
        <f>S10*VLOOKUP(BI$7,'PONDERADORES-GBD'!$A$3:$I$43,4,FALSE)</f>
        <v>6.1952999999999999E-3</v>
      </c>
      <c r="BJ10" s="41">
        <f>T10*VLOOKUP(BJ$7,'PONDERADORES-GBD'!$A$3:$I$43,4,FALSE)</f>
        <v>0</v>
      </c>
      <c r="BK10" s="41">
        <f>U10*VLOOKUP(BK$7,'PONDERADORES-GBD'!$A$3:$I$43,4,FALSE)</f>
        <v>0</v>
      </c>
      <c r="BL10" s="41">
        <f>V10*VLOOKUP(BL$7,'PONDERADORES-GBD'!$A$3:$I$43,4,FALSE)</f>
        <v>0</v>
      </c>
      <c r="BM10" s="41">
        <f>W10*VLOOKUP(BM$7,'PONDERADORES-GBD'!$A$3:$I$43,4,FALSE)</f>
        <v>0</v>
      </c>
      <c r="BN10" s="41">
        <f>X10*VLOOKUP(BN$7,'PONDERADORES-GBD'!$A$3:$I$43,4,FALSE)</f>
        <v>0</v>
      </c>
      <c r="BO10" s="41">
        <f>Y10*VLOOKUP(BO$7,'PONDERADORES-GBD'!$A$3:$I$43,4,FALSE)</f>
        <v>0</v>
      </c>
      <c r="BP10" s="41">
        <f>Z10*VLOOKUP(BP$7,'PONDERADORES-GBD'!$A$3:$I$43,4,FALSE)</f>
        <v>0</v>
      </c>
      <c r="BQ10" s="41">
        <f>AA10*VLOOKUP(BQ$7,'PONDERADORES-GBD'!$A$3:$I$43,4,FALSE)</f>
        <v>0</v>
      </c>
      <c r="BR10" s="41">
        <f>AB10*VLOOKUP(BR$7,'PONDERADORES-GBD'!$A$3:$I$43,4,FALSE)</f>
        <v>0</v>
      </c>
      <c r="BS10" s="41">
        <f>AC10*VLOOKUP(BS$7,'PONDERADORES-GBD'!$A$3:$I$43,4,FALSE)</f>
        <v>7.6799999999999997E-5</v>
      </c>
      <c r="BT10" s="41">
        <f>AD10*VLOOKUP(BT$7,'PONDERADORES-GBD'!$A$3:$I$43,4,FALSE)</f>
        <v>0</v>
      </c>
      <c r="BU10" s="41">
        <f>AE10*VLOOKUP(BU$7,'PONDERADORES-GBD'!$A$3:$I$43,4,FALSE)</f>
        <v>1.5349999999999999E-4</v>
      </c>
      <c r="BV10" s="41">
        <f>AF10*VLOOKUP(BV$7,'PONDERADORES-GBD'!$A$3:$I$43,4,FALSE)</f>
        <v>8.4449999999999998E-4</v>
      </c>
      <c r="BW10" s="41">
        <f>AG10*VLOOKUP(BW$7,'PONDERADORES-GBD'!$A$3:$I$43,4,FALSE)</f>
        <v>7.6799999999999997E-5</v>
      </c>
      <c r="BX10" s="41">
        <f>AH10*VLOOKUP(BX$7,'PONDERADORES-GBD'!$A$3:$I$43,4,FALSE)</f>
        <v>0</v>
      </c>
      <c r="BY10" s="41">
        <f>AI10*VLOOKUP(BY$7,'PONDERADORES-GBD'!$A$3:$I$43,4,FALSE)</f>
        <v>0</v>
      </c>
      <c r="BZ10" s="41">
        <f>AJ10*VLOOKUP(BZ$7,'PONDERADORES-GBD'!$A$3:$I$43,4,FALSE)</f>
        <v>0</v>
      </c>
      <c r="CA10" s="41">
        <f>AK10*VLOOKUP(CA$7,'PONDERADORES-GBD'!$A$3:$I$43,4,FALSE)</f>
        <v>0</v>
      </c>
      <c r="CB10" s="41">
        <f>AL10*VLOOKUP(CB$7,'PONDERADORES-GBD'!$A$3:$I$43,4,FALSE)</f>
        <v>0</v>
      </c>
      <c r="CC10" s="41">
        <f>AM10*VLOOKUP(CC$7,'PONDERADORES-GBD'!$A$3:$I$43,4,FALSE)</f>
        <v>0</v>
      </c>
      <c r="CD10" s="41">
        <f>AN10*VLOOKUP(CD$7,'PONDERADORES-GBD'!$A$3:$I$43,4,FALSE)</f>
        <v>0</v>
      </c>
      <c r="CE10" s="41">
        <f>AO10*VLOOKUP(CE$7,'PONDERADORES-GBD'!$A$3:$I$43,4,FALSE)</f>
        <v>0</v>
      </c>
      <c r="CF10" s="41">
        <f>AP10*VLOOKUP(CF$7,'PONDERADORES-GBD'!$A$3:$I$43,4,FALSE)</f>
        <v>0</v>
      </c>
      <c r="CG10" s="41">
        <f>AQ10*VLOOKUP(CG$7,'PONDERADORES-GBD'!$A$3:$I$43,4,FALSE)</f>
        <v>0</v>
      </c>
      <c r="CH10" s="41">
        <f>D10*(1-VLOOKUP(CH$7,'PONDERADORES-GBD'!$A$3:$I$43,4,FALSE))</f>
        <v>0</v>
      </c>
      <c r="CI10" s="41">
        <f>E10*(1-VLOOKUP(CI$7,'PONDERADORES-GBD'!$A$3:$I$43,4,FALSE))</f>
        <v>0</v>
      </c>
      <c r="CJ10" s="41">
        <f>F10*(1-VLOOKUP(CJ$7,'PONDERADORES-GBD'!$A$3:$I$43,4,FALSE))</f>
        <v>0.18057239</v>
      </c>
      <c r="CK10" s="41">
        <f>G10*(1-VLOOKUP(CK$7,'PONDERADORES-GBD'!$A$3:$I$43,4,FALSE))</f>
        <v>0</v>
      </c>
      <c r="CL10" s="41">
        <f>H10*(1-VLOOKUP(CL$7,'PONDERADORES-GBD'!$A$3:$I$43,4,FALSE))</f>
        <v>0</v>
      </c>
      <c r="CM10" s="41">
        <f>I10*(1-VLOOKUP(CM$7,'PONDERADORES-GBD'!$A$3:$I$43,4,FALSE))</f>
        <v>0</v>
      </c>
      <c r="CN10" s="41">
        <f>J10*(1-VLOOKUP(CN$7,'PONDERADORES-GBD'!$A$3:$I$43,4,FALSE))</f>
        <v>8.387074999999999E-3</v>
      </c>
      <c r="CO10" s="41">
        <f>K10*(1-VLOOKUP(CO$7,'PONDERADORES-GBD'!$A$3:$I$43,4,FALSE))</f>
        <v>5.4114849999999999E-2</v>
      </c>
      <c r="CP10" s="41">
        <f>L10*(1-VLOOKUP(CP$7,'PONDERADORES-GBD'!$A$3:$I$43,4,FALSE))</f>
        <v>1.02871E-2</v>
      </c>
      <c r="CQ10" s="41">
        <f>M10*(1-VLOOKUP(CQ$7,'PONDERADORES-GBD'!$A$3:$I$43,4,FALSE))</f>
        <v>4.6522300000000003E-2</v>
      </c>
      <c r="CR10" s="41">
        <f>N10*(1-VLOOKUP(CR$7,'PONDERADORES-GBD'!$A$3:$I$43,4,FALSE))</f>
        <v>7.9839999999999998E-3</v>
      </c>
      <c r="CS10" s="41">
        <f>O10*(1-VLOOKUP(CS$7,'PONDERADORES-GBD'!$A$3:$I$43,4,FALSE))</f>
        <v>0</v>
      </c>
      <c r="CT10" s="41">
        <f>P10*(1-VLOOKUP(CT$7,'PONDERADORES-GBD'!$A$3:$I$43,4,FALSE))</f>
        <v>0.14732562000000002</v>
      </c>
      <c r="CU10" s="41">
        <f>Q10*(1-VLOOKUP(CU$7,'PONDERADORES-GBD'!$A$3:$I$43,4,FALSE))</f>
        <v>2.0727900000000001E-3</v>
      </c>
      <c r="CV10" s="41">
        <f>R10*(1-VLOOKUP(CV$7,'PONDERADORES-GBD'!$A$3:$I$43,4,FALSE))</f>
        <v>1.1668800000000001E-3</v>
      </c>
      <c r="CW10" s="41">
        <f>S10*(1-VLOOKUP(CW$7,'PONDERADORES-GBD'!$A$3:$I$43,4,FALSE))</f>
        <v>3.5106699999999998E-2</v>
      </c>
      <c r="CX10" s="41">
        <f>T10*(1-VLOOKUP(CX$7,'PONDERADORES-GBD'!$A$3:$I$43,4,FALSE))</f>
        <v>2.1418699999999999E-2</v>
      </c>
      <c r="CY10" s="41">
        <f>U10*(1-VLOOKUP(CY$7,'PONDERADORES-GBD'!$A$3:$I$43,4,FALSE))</f>
        <v>5.2202999999999998E-3</v>
      </c>
      <c r="CZ10" s="41">
        <f>V10*(1-VLOOKUP(CZ$7,'PONDERADORES-GBD'!$A$3:$I$43,4,FALSE))</f>
        <v>9.2119999999999995E-4</v>
      </c>
      <c r="DA10" s="41">
        <f>W10*(1-VLOOKUP(DA$7,'PONDERADORES-GBD'!$A$3:$I$43,4,FALSE))</f>
        <v>6.8248100000000006E-2</v>
      </c>
      <c r="DB10" s="41">
        <f>X10*(1-VLOOKUP(DB$7,'PONDERADORES-GBD'!$A$3:$I$43,4,FALSE))</f>
        <v>0.15254110000000001</v>
      </c>
      <c r="DC10" s="41">
        <f>Y10*(1-VLOOKUP(DC$7,'PONDERADORES-GBD'!$A$3:$I$43,4,FALSE))</f>
        <v>2.0881299999999998E-2</v>
      </c>
      <c r="DD10" s="41">
        <f>Z10*(1-VLOOKUP(DD$7,'PONDERADORES-GBD'!$A$3:$I$43,4,FALSE))</f>
        <v>0.1127745</v>
      </c>
      <c r="DE10" s="41">
        <f>AA10*(1-VLOOKUP(DE$7,'PONDERADORES-GBD'!$A$3:$I$43,4,FALSE))</f>
        <v>7.1396000000000003E-3</v>
      </c>
      <c r="DF10" s="41">
        <f>AB10*(1-VLOOKUP(DF$7,'PONDERADORES-GBD'!$A$3:$I$43,4,FALSE))</f>
        <v>2.3031000000000002E-3</v>
      </c>
      <c r="DG10" s="41">
        <f>AC10*(1-VLOOKUP(DG$7,'PONDERADORES-GBD'!$A$3:$I$43,4,FALSE))</f>
        <v>0</v>
      </c>
      <c r="DH10" s="41">
        <f>AD10*(1-VLOOKUP(DH$7,'PONDERADORES-GBD'!$A$3:$I$43,4,FALSE))</f>
        <v>0</v>
      </c>
      <c r="DI10" s="41">
        <f>AE10*(1-VLOOKUP(DI$7,'PONDERADORES-GBD'!$A$3:$I$43,4,FALSE))</f>
        <v>0</v>
      </c>
      <c r="DJ10" s="41">
        <f>AF10*(1-VLOOKUP(DJ$7,'PONDERADORES-GBD'!$A$3:$I$43,4,FALSE))</f>
        <v>0</v>
      </c>
      <c r="DK10" s="41">
        <f>AG10*(1-VLOOKUP(DK$7,'PONDERADORES-GBD'!$A$3:$I$43,4,FALSE))</f>
        <v>0</v>
      </c>
      <c r="DL10" s="41">
        <f>AH10*(1-VLOOKUP(DL$7,'PONDERADORES-GBD'!$A$3:$I$43,4,FALSE))</f>
        <v>0</v>
      </c>
      <c r="DM10" s="41">
        <f>AI10*(1-VLOOKUP(DM$7,'PONDERADORES-GBD'!$A$3:$I$43,4,FALSE))</f>
        <v>1.2283000000000001E-3</v>
      </c>
      <c r="DN10" s="41">
        <f>AJ10*(1-VLOOKUP(DN$7,'PONDERADORES-GBD'!$A$3:$I$43,4,FALSE))</f>
        <v>1.0748000000000001E-3</v>
      </c>
      <c r="DO10" s="41">
        <f>AK10*(1-VLOOKUP(DO$7,'PONDERADORES-GBD'!$A$3:$I$43,4,FALSE))</f>
        <v>3.3779000000000001E-3</v>
      </c>
      <c r="DP10" s="41">
        <f>AL10*(1-VLOOKUP(DP$7,'PONDERADORES-GBD'!$A$3:$I$43,4,FALSE))</f>
        <v>5.6042000000000002E-3</v>
      </c>
      <c r="DQ10" s="41">
        <f>AM10*(1-VLOOKUP(DQ$7,'PONDERADORES-GBD'!$A$3:$I$43,4,FALSE))</f>
        <v>6.6866300000000004E-2</v>
      </c>
      <c r="DR10" s="41">
        <f>AN10*(1-VLOOKUP(DR$7,'PONDERADORES-GBD'!$A$3:$I$43,4,FALSE))</f>
        <v>5.6042000000000002E-3</v>
      </c>
      <c r="DS10" s="41">
        <f>AO10*(1-VLOOKUP(DS$7,'PONDERADORES-GBD'!$A$3:$I$43,4,FALSE))</f>
        <v>6.9090000000000004E-4</v>
      </c>
      <c r="DT10" s="41">
        <f>AP10*(1-VLOOKUP(DT$7,'PONDERADORES-GBD'!$A$3:$I$43,4,FALSE))</f>
        <v>7.6799999999999997E-5</v>
      </c>
      <c r="DU10" s="41">
        <f>AQ10*(1-VLOOKUP(DU$7,'PONDERADORES-GBD'!$A$3:$I$43,4,FALSE))</f>
        <v>0</v>
      </c>
      <c r="DV10" s="31">
        <f t="shared" si="1"/>
        <v>1.0000001000000001</v>
      </c>
      <c r="DW10" s="45"/>
      <c r="DX10" s="28">
        <f>AT10*VLOOKUP(DX$7,'PONDERADORES-GBD'!$A$3:$I$43,5,FALSE)*VLOOKUP(DX$7,'PONDERADORES-GBD'!$A$3:$I$43,7,FALSE)+AT10*(1-VLOOKUP(DX$7,'PONDERADORES-GBD'!$A$3:$I$43,5,FALSE))*VLOOKUP(DX$7,'PONDERADORES-GBD'!$A$3:$I$43,9,FALSE)</f>
        <v>3.6176379999999997E-4</v>
      </c>
      <c r="DY10" s="28">
        <f>AU10*VLOOKUP(DY$7,'PONDERADORES-GBD'!$A$3:$I$43,5,FALSE)*VLOOKUP(DY$7,'PONDERADORES-GBD'!$A$3:$I$43,7,FALSE)+AU10*(1-VLOOKUP(DY$7,'PONDERADORES-GBD'!$A$3:$I$43,5,FALSE))*VLOOKUP(DY$7,'PONDERADORES-GBD'!$A$3:$I$43,9,FALSE)</f>
        <v>2.9540799999999999E-4</v>
      </c>
      <c r="DZ10" s="28">
        <f>AV10*VLOOKUP(DZ$7,'PONDERADORES-GBD'!$A$3:$I$43,5,FALSE)*VLOOKUP(DZ$7,'PONDERADORES-GBD'!$A$3:$I$43,7,FALSE)+AV10*(1-VLOOKUP(DZ$7,'PONDERADORES-GBD'!$A$3:$I$43,5,FALSE))*VLOOKUP(DZ$7,'PONDERADORES-GBD'!$A$3:$I$43,9,FALSE)</f>
        <v>2.1953801100000002E-3</v>
      </c>
      <c r="EA10" s="28">
        <f>AW10*VLOOKUP(EA$7,'PONDERADORES-GBD'!$A$3:$I$43,5,FALSE)*VLOOKUP(EA$7,'PONDERADORES-GBD'!$A$3:$I$43,7,FALSE)+AW10*(1-VLOOKUP(EA$7,'PONDERADORES-GBD'!$A$3:$I$43,5,FALSE))*VLOOKUP(EA$7,'PONDERADORES-GBD'!$A$3:$I$43,9,FALSE)</f>
        <v>0</v>
      </c>
      <c r="EB10" s="28">
        <f>AX10*VLOOKUP(EB$7,'PONDERADORES-GBD'!$A$3:$I$43,5,FALSE)*VLOOKUP(EB$7,'PONDERADORES-GBD'!$A$3:$I$43,7,FALSE)+AX10*(1-VLOOKUP(EB$7,'PONDERADORES-GBD'!$A$3:$I$43,5,FALSE))*VLOOKUP(EB$7,'PONDERADORES-GBD'!$A$3:$I$43,9,FALSE)</f>
        <v>0</v>
      </c>
      <c r="EC10" s="28">
        <f>AY10*VLOOKUP(EC$7,'PONDERADORES-GBD'!$A$3:$I$43,5,FALSE)*VLOOKUP(EC$7,'PONDERADORES-GBD'!$A$3:$I$43,7,FALSE)+AY10*(1-VLOOKUP(EC$7,'PONDERADORES-GBD'!$A$3:$I$43,5,FALSE))*VLOOKUP(EC$7,'PONDERADORES-GBD'!$A$3:$I$43,9,FALSE)</f>
        <v>0</v>
      </c>
      <c r="ED10" s="28">
        <f>AZ10*VLOOKUP(ED$7,'PONDERADORES-GBD'!$A$3:$I$43,5,FALSE)*VLOOKUP(ED$7,'PONDERADORES-GBD'!$A$3:$I$43,7,FALSE)+AZ10*(1-VLOOKUP(ED$7,'PONDERADORES-GBD'!$A$3:$I$43,5,FALSE))*VLOOKUP(ED$7,'PONDERADORES-GBD'!$A$3:$I$43,9,FALSE)</f>
        <v>2.5602650000000001E-5</v>
      </c>
      <c r="EE10" s="28">
        <f>BA10*VLOOKUP(EE$7,'PONDERADORES-GBD'!$A$3:$I$43,5,FALSE)*VLOOKUP(EE$7,'PONDERADORES-GBD'!$A$3:$I$43,7,FALSE)+BA10*(1-VLOOKUP(EE$7,'PONDERADORES-GBD'!$A$3:$I$43,5,FALSE))*VLOOKUP(EE$7,'PONDERADORES-GBD'!$A$3:$I$43,9,FALSE)</f>
        <v>1.4240750000000001E-5</v>
      </c>
      <c r="EF10" s="28">
        <f>BB10*VLOOKUP(EF$7,'PONDERADORES-GBD'!$A$3:$I$43,5,FALSE)*VLOOKUP(EF$7,'PONDERADORES-GBD'!$A$3:$I$43,7,FALSE)+BB10*(1-VLOOKUP(EF$7,'PONDERADORES-GBD'!$A$3:$I$43,5,FALSE))*VLOOKUP(EF$7,'PONDERADORES-GBD'!$A$3:$I$43,9,FALSE)</f>
        <v>0</v>
      </c>
      <c r="EG10" s="28">
        <f>BC10*VLOOKUP(EG$7,'PONDERADORES-GBD'!$A$3:$I$43,5,FALSE)*VLOOKUP(EG$7,'PONDERADORES-GBD'!$A$3:$I$43,7,FALSE)+BC10*(1-VLOOKUP(EG$7,'PONDERADORES-GBD'!$A$3:$I$43,5,FALSE))*VLOOKUP(EG$7,'PONDERADORES-GBD'!$A$3:$I$43,9,FALSE)</f>
        <v>0</v>
      </c>
      <c r="EH10" s="28">
        <f>BD10*VLOOKUP(EH$7,'PONDERADORES-GBD'!$A$3:$I$43,5,FALSE)*VLOOKUP(EH$7,'PONDERADORES-GBD'!$A$3:$I$43,7,FALSE)+BD10*(1-VLOOKUP(EH$7,'PONDERADORES-GBD'!$A$3:$I$43,5,FALSE))*VLOOKUP(EH$7,'PONDERADORES-GBD'!$A$3:$I$43,9,FALSE)</f>
        <v>0</v>
      </c>
      <c r="EI10" s="28">
        <f>BE10*VLOOKUP(EI$7,'PONDERADORES-GBD'!$A$3:$I$43,5,FALSE)*VLOOKUP(EI$7,'PONDERADORES-GBD'!$A$3:$I$43,7,FALSE)+BE10*(1-VLOOKUP(EI$7,'PONDERADORES-GBD'!$A$3:$I$43,5,FALSE))*VLOOKUP(EI$7,'PONDERADORES-GBD'!$A$3:$I$43,9,FALSE)</f>
        <v>7.3695999999999997E-6</v>
      </c>
      <c r="EJ10" s="28">
        <f>BF10*VLOOKUP(EJ$7,'PONDERADORES-GBD'!$A$3:$I$43,5,FALSE)*VLOOKUP(EJ$7,'PONDERADORES-GBD'!$A$3:$I$43,7,FALSE)+BF10*(1-VLOOKUP(EJ$7,'PONDERADORES-GBD'!$A$3:$I$43,5,FALSE))*VLOOKUP(EJ$7,'PONDERADORES-GBD'!$A$3:$I$43,9,FALSE)</f>
        <v>7.2887412000000008E-4</v>
      </c>
      <c r="EK10" s="28">
        <f>BG10*VLOOKUP(EK$7,'PONDERADORES-GBD'!$A$3:$I$43,5,FALSE)*VLOOKUP(EK$7,'PONDERADORES-GBD'!$A$3:$I$43,7,FALSE)+BG10*(1-VLOOKUP(EK$7,'PONDERADORES-GBD'!$A$3:$I$43,5,FALSE))*VLOOKUP(EK$7,'PONDERADORES-GBD'!$A$3:$I$43,9,FALSE)</f>
        <v>6.9093000000000011E-5</v>
      </c>
      <c r="EL10" s="28">
        <f>BH10*VLOOKUP(EL$7,'PONDERADORES-GBD'!$A$3:$I$43,5,FALSE)*VLOOKUP(EL$7,'PONDERADORES-GBD'!$A$3:$I$43,7,FALSE)+BH10*(1-VLOOKUP(EL$7,'PONDERADORES-GBD'!$A$3:$I$43,5,FALSE))*VLOOKUP(EL$7,'PONDERADORES-GBD'!$A$3:$I$43,9,FALSE)</f>
        <v>3.2964360000000003E-5</v>
      </c>
      <c r="EM10" s="28">
        <f>BI10*VLOOKUP(EM$7,'PONDERADORES-GBD'!$A$3:$I$43,5,FALSE)*VLOOKUP(EM$7,'PONDERADORES-GBD'!$A$3:$I$43,7,FALSE)+BI10*(1-VLOOKUP(EM$7,'PONDERADORES-GBD'!$A$3:$I$43,5,FALSE))*VLOOKUP(EM$7,'PONDERADORES-GBD'!$A$3:$I$43,9,FALSE)</f>
        <v>4.3986629999999996E-4</v>
      </c>
      <c r="EN10" s="28">
        <f>BJ10*VLOOKUP(EN$7,'PONDERADORES-GBD'!$A$3:$I$43,5,FALSE)*VLOOKUP(EN$7,'PONDERADORES-GBD'!$A$3:$I$43,7,FALSE)+BJ10*(1-VLOOKUP(EN$7,'PONDERADORES-GBD'!$A$3:$I$43,5,FALSE))*VLOOKUP(EN$7,'PONDERADORES-GBD'!$A$3:$I$43,9,FALSE)</f>
        <v>0</v>
      </c>
      <c r="EO10" s="28">
        <f>BK10*VLOOKUP(EO$7,'PONDERADORES-GBD'!$A$3:$I$43,5,FALSE)*VLOOKUP(EO$7,'PONDERADORES-GBD'!$A$3:$I$43,7,FALSE)+BK10*(1-VLOOKUP(EO$7,'PONDERADORES-GBD'!$A$3:$I$43,5,FALSE))*VLOOKUP(EO$7,'PONDERADORES-GBD'!$A$3:$I$43,9,FALSE)</f>
        <v>0</v>
      </c>
      <c r="EP10" s="28">
        <f>BL10*VLOOKUP(EP$7,'PONDERADORES-GBD'!$A$3:$I$43,5,FALSE)*VLOOKUP(EP$7,'PONDERADORES-GBD'!$A$3:$I$43,7,FALSE)+BL10*(1-VLOOKUP(EP$7,'PONDERADORES-GBD'!$A$3:$I$43,5,FALSE))*VLOOKUP(EP$7,'PONDERADORES-GBD'!$A$3:$I$43,9,FALSE)</f>
        <v>0</v>
      </c>
      <c r="EQ10" s="28">
        <f>BM10*VLOOKUP(EQ$7,'PONDERADORES-GBD'!$A$3:$I$43,5,FALSE)*VLOOKUP(EQ$7,'PONDERADORES-GBD'!$A$3:$I$43,7,FALSE)+BM10*(1-VLOOKUP(EQ$7,'PONDERADORES-GBD'!$A$3:$I$43,5,FALSE))*VLOOKUP(EQ$7,'PONDERADORES-GBD'!$A$3:$I$43,9,FALSE)</f>
        <v>0</v>
      </c>
      <c r="ER10" s="28">
        <f>BN10*VLOOKUP(ER$7,'PONDERADORES-GBD'!$A$3:$I$43,5,FALSE)*VLOOKUP(ER$7,'PONDERADORES-GBD'!$A$3:$I$43,7,FALSE)+BN10*(1-VLOOKUP(ER$7,'PONDERADORES-GBD'!$A$3:$I$43,5,FALSE))*VLOOKUP(ER$7,'PONDERADORES-GBD'!$A$3:$I$43,9,FALSE)</f>
        <v>0</v>
      </c>
      <c r="ES10" s="28">
        <f>BO10*VLOOKUP(ES$7,'PONDERADORES-GBD'!$A$3:$I$43,5,FALSE)*VLOOKUP(ES$7,'PONDERADORES-GBD'!$A$3:$I$43,7,FALSE)+BO10*(1-VLOOKUP(ES$7,'PONDERADORES-GBD'!$A$3:$I$43,5,FALSE))*VLOOKUP(ES$7,'PONDERADORES-GBD'!$A$3:$I$43,9,FALSE)</f>
        <v>0</v>
      </c>
      <c r="ET10" s="28">
        <f>BP10*VLOOKUP(ET$7,'PONDERADORES-GBD'!$A$3:$I$43,5,FALSE)*VLOOKUP(ET$7,'PONDERADORES-GBD'!$A$3:$I$43,7,FALSE)+BP10*(1-VLOOKUP(ET$7,'PONDERADORES-GBD'!$A$3:$I$43,5,FALSE))*VLOOKUP(ET$7,'PONDERADORES-GBD'!$A$3:$I$43,9,FALSE)</f>
        <v>0</v>
      </c>
      <c r="EU10" s="28">
        <f>BQ10*VLOOKUP(EU$7,'PONDERADORES-GBD'!$A$3:$I$43,5,FALSE)*VLOOKUP(EU$7,'PONDERADORES-GBD'!$A$3:$I$43,7,FALSE)+BQ10*(1-VLOOKUP(EU$7,'PONDERADORES-GBD'!$A$3:$I$43,5,FALSE))*VLOOKUP(EU$7,'PONDERADORES-GBD'!$A$3:$I$43,9,FALSE)</f>
        <v>0</v>
      </c>
      <c r="EV10" s="28">
        <f>BR10*VLOOKUP(EV$7,'PONDERADORES-GBD'!$A$3:$I$43,5,FALSE)*VLOOKUP(EV$7,'PONDERADORES-GBD'!$A$3:$I$43,7,FALSE)+BR10*(1-VLOOKUP(EV$7,'PONDERADORES-GBD'!$A$3:$I$43,5,FALSE))*VLOOKUP(EV$7,'PONDERADORES-GBD'!$A$3:$I$43,9,FALSE)</f>
        <v>0</v>
      </c>
      <c r="EW10" s="28">
        <f>BS10*VLOOKUP(EW$7,'PONDERADORES-GBD'!$A$3:$I$43,5,FALSE)*VLOOKUP(EW$7,'PONDERADORES-GBD'!$A$3:$I$43,7,FALSE)+BS10*(1-VLOOKUP(EW$7,'PONDERADORES-GBD'!$A$3:$I$43,5,FALSE))*VLOOKUP(EW$7,'PONDERADORES-GBD'!$A$3:$I$43,9,FALSE)</f>
        <v>2.9951999999999997E-6</v>
      </c>
      <c r="EX10" s="28">
        <f>BT10*VLOOKUP(EX$7,'PONDERADORES-GBD'!$A$3:$I$43,5,FALSE)*VLOOKUP(EX$7,'PONDERADORES-GBD'!$A$3:$I$43,7,FALSE)+BT10*(1-VLOOKUP(EX$7,'PONDERADORES-GBD'!$A$3:$I$43,5,FALSE))*VLOOKUP(EX$7,'PONDERADORES-GBD'!$A$3:$I$43,9,FALSE)</f>
        <v>0</v>
      </c>
      <c r="EY10" s="28">
        <f>BU10*VLOOKUP(EY$7,'PONDERADORES-GBD'!$A$3:$I$43,5,FALSE)*VLOOKUP(EY$7,'PONDERADORES-GBD'!$A$3:$I$43,7,FALSE)+BU10*(1-VLOOKUP(EY$7,'PONDERADORES-GBD'!$A$3:$I$43,5,FALSE))*VLOOKUP(EY$7,'PONDERADORES-GBD'!$A$3:$I$43,9,FALSE)</f>
        <v>1.6884999999999998E-6</v>
      </c>
      <c r="EZ10" s="28">
        <f>BV10*VLOOKUP(EZ$7,'PONDERADORES-GBD'!$A$3:$I$43,5,FALSE)*VLOOKUP(EZ$7,'PONDERADORES-GBD'!$A$3:$I$43,7,FALSE)+BV10*(1-VLOOKUP(EZ$7,'PONDERADORES-GBD'!$A$3:$I$43,5,FALSE))*VLOOKUP(EZ$7,'PONDERADORES-GBD'!$A$3:$I$43,9,FALSE)</f>
        <v>4.2224999999999998E-6</v>
      </c>
      <c r="FA10" s="28">
        <f>BW10*VLOOKUP(FA$7,'PONDERADORES-GBD'!$A$3:$I$43,5,FALSE)*VLOOKUP(FA$7,'PONDERADORES-GBD'!$A$3:$I$43,7,FALSE)+BW10*(1-VLOOKUP(FA$7,'PONDERADORES-GBD'!$A$3:$I$43,5,FALSE))*VLOOKUP(FA$7,'PONDERADORES-GBD'!$A$3:$I$43,9,FALSE)</f>
        <v>2.9951999999999997E-6</v>
      </c>
      <c r="FB10" s="28">
        <f>BX10*VLOOKUP(FB$7,'PONDERADORES-GBD'!$A$3:$I$43,5,FALSE)*VLOOKUP(FB$7,'PONDERADORES-GBD'!$A$3:$I$43,7,FALSE)+BX10*(1-VLOOKUP(FB$7,'PONDERADORES-GBD'!$A$3:$I$43,5,FALSE))*VLOOKUP(FB$7,'PONDERADORES-GBD'!$A$3:$I$43,9,FALSE)</f>
        <v>0</v>
      </c>
      <c r="FC10" s="28">
        <f>BY10*VLOOKUP(FC$7,'PONDERADORES-GBD'!$A$3:$I$43,5,FALSE)*VLOOKUP(FC$7,'PONDERADORES-GBD'!$A$3:$I$43,7,FALSE)+BY10*(1-VLOOKUP(FC$7,'PONDERADORES-GBD'!$A$3:$I$43,5,FALSE))*VLOOKUP(FC$7,'PONDERADORES-GBD'!$A$3:$I$43,9,FALSE)</f>
        <v>0</v>
      </c>
      <c r="FD10" s="28">
        <f>BZ10*VLOOKUP(FD$7,'PONDERADORES-GBD'!$A$3:$I$43,5,FALSE)*VLOOKUP(FD$7,'PONDERADORES-GBD'!$A$3:$I$43,7,FALSE)+BZ10*(1-VLOOKUP(FD$7,'PONDERADORES-GBD'!$A$3:$I$43,5,FALSE))*VLOOKUP(FD$7,'PONDERADORES-GBD'!$A$3:$I$43,9,FALSE)</f>
        <v>0</v>
      </c>
      <c r="FE10" s="28">
        <f>CA10*VLOOKUP(FE$7,'PONDERADORES-GBD'!$A$3:$I$43,5,FALSE)*VLOOKUP(FE$7,'PONDERADORES-GBD'!$A$3:$I$43,7,FALSE)+CA10*(1-VLOOKUP(FE$7,'PONDERADORES-GBD'!$A$3:$I$43,5,FALSE))*VLOOKUP(FE$7,'PONDERADORES-GBD'!$A$3:$I$43,9,FALSE)</f>
        <v>0</v>
      </c>
      <c r="FF10" s="28">
        <f>CB10*VLOOKUP(FF$7,'PONDERADORES-GBD'!$A$3:$I$43,5,FALSE)*VLOOKUP(FF$7,'PONDERADORES-GBD'!$A$3:$I$43,7,FALSE)+CB10*(1-VLOOKUP(FF$7,'PONDERADORES-GBD'!$A$3:$I$43,5,FALSE))*VLOOKUP(FF$7,'PONDERADORES-GBD'!$A$3:$I$43,9,FALSE)</f>
        <v>0</v>
      </c>
      <c r="FG10" s="28">
        <f>CC10*VLOOKUP(FG$7,'PONDERADORES-GBD'!$A$3:$I$43,5,FALSE)*VLOOKUP(FG$7,'PONDERADORES-GBD'!$A$3:$I$43,7,FALSE)+CC10*(1-VLOOKUP(FG$7,'PONDERADORES-GBD'!$A$3:$I$43,5,FALSE))*VLOOKUP(FG$7,'PONDERADORES-GBD'!$A$3:$I$43,9,FALSE)</f>
        <v>0</v>
      </c>
      <c r="FH10" s="28">
        <f>CD10*VLOOKUP(FH$7,'PONDERADORES-GBD'!$A$3:$I$43,5,FALSE)*VLOOKUP(FH$7,'PONDERADORES-GBD'!$A$3:$I$43,7,FALSE)+CD10*(1-VLOOKUP(FH$7,'PONDERADORES-GBD'!$A$3:$I$43,5,FALSE))*VLOOKUP(FH$7,'PONDERADORES-GBD'!$A$3:$I$43,9,FALSE)</f>
        <v>0</v>
      </c>
      <c r="FI10" s="28">
        <f>CE10*VLOOKUP(FI$7,'PONDERADORES-GBD'!$A$3:$I$43,5,FALSE)*VLOOKUP(FI$7,'PONDERADORES-GBD'!$A$3:$I$43,7,FALSE)+CE10*(1-VLOOKUP(FI$7,'PONDERADORES-GBD'!$A$3:$I$43,5,FALSE))*VLOOKUP(FI$7,'PONDERADORES-GBD'!$A$3:$I$43,9,FALSE)</f>
        <v>0</v>
      </c>
      <c r="FJ10" s="28">
        <f>CF10*VLOOKUP(FJ$7,'PONDERADORES-GBD'!$A$3:$I$43,5,FALSE)*VLOOKUP(FJ$7,'PONDERADORES-GBD'!$A$3:$I$43,7,FALSE)+CF10*(1-VLOOKUP(FJ$7,'PONDERADORES-GBD'!$A$3:$I$43,5,FALSE))*VLOOKUP(FJ$7,'PONDERADORES-GBD'!$A$3:$I$43,9,FALSE)</f>
        <v>0</v>
      </c>
      <c r="FK10" s="28">
        <f>CG10*VLOOKUP(FK$7,'PONDERADORES-GBD'!$A$3:$I$43,5,FALSE)*VLOOKUP(FK$7,'PONDERADORES-GBD'!$A$3:$I$43,7,FALSE)+CG10*(1-VLOOKUP(FK$7,'PONDERADORES-GBD'!$A$3:$I$43,5,FALSE))*VLOOKUP(FK$7,'PONDERADORES-GBD'!$A$3:$I$43,9,FALSE)</f>
        <v>0</v>
      </c>
      <c r="FL10" s="28">
        <f>CH10*VLOOKUP(FL$7,'PONDERADORES-GBD'!$A$3:$I$43,5,FALSE)*VLOOKUP(FL$7,'PONDERADORES-GBD'!$A$3:$I$43,6,FALSE)*VLOOKUP(FL$7,'PONDERADORES-GBD'!$A$3:$I$43,3,FALSE)+CH10*(1-VLOOKUP(FL$7,'PONDERADORES-GBD'!$A$3:$I$43,5,FALSE))*VLOOKUP(FL$7,'PONDERADORES-GBD'!$A$3:$I$43,8,FALSE)*VLOOKUP(FL$7,'PONDERADORES-GBD'!$A$3:$I$43,3,FALSE)</f>
        <v>0</v>
      </c>
      <c r="FM10" s="28">
        <f>CI10*VLOOKUP(FM$7,'PONDERADORES-GBD'!$A$3:$I$43,5,FALSE)*VLOOKUP(FM$7,'PONDERADORES-GBD'!$A$3:$I$43,6,FALSE)*VLOOKUP(FM$7,'PONDERADORES-GBD'!$A$3:$I$43,3,FALSE)+CI10*(1-VLOOKUP(FM$7,'PONDERADORES-GBD'!$A$3:$I$43,5,FALSE))*VLOOKUP(FM$7,'PONDERADORES-GBD'!$A$3:$I$43,8,FALSE)*VLOOKUP(FM$7,'PONDERADORES-GBD'!$A$3:$I$43,3,FALSE)</f>
        <v>0</v>
      </c>
      <c r="FN10" s="28">
        <f>CJ10*VLOOKUP(FN$7,'PONDERADORES-GBD'!$A$3:$I$43,5,FALSE)*VLOOKUP(FN$7,'PONDERADORES-GBD'!$A$3:$I$43,6,FALSE)*VLOOKUP(FN$7,'PONDERADORES-GBD'!$A$3:$I$43,3,FALSE)+CJ10*(1-VLOOKUP(FN$7,'PONDERADORES-GBD'!$A$3:$I$43,5,FALSE))*VLOOKUP(FN$7,'PONDERADORES-GBD'!$A$3:$I$43,8,FALSE)*VLOOKUP(FN$7,'PONDERADORES-GBD'!$A$3:$I$43,3,FALSE)</f>
        <v>2.5920357036824091E-3</v>
      </c>
      <c r="FO10" s="28">
        <f>CK10*VLOOKUP(FO$7,'PONDERADORES-GBD'!$A$3:$I$43,5,FALSE)*VLOOKUP(FO$7,'PONDERADORES-GBD'!$A$3:$I$43,6,FALSE)*VLOOKUP(FO$7,'PONDERADORES-GBD'!$A$3:$I$43,3,FALSE)+CK10*(1-VLOOKUP(FO$7,'PONDERADORES-GBD'!$A$3:$I$43,5,FALSE))*VLOOKUP(FO$7,'PONDERADORES-GBD'!$A$3:$I$43,8,FALSE)*VLOOKUP(FO$7,'PONDERADORES-GBD'!$A$3:$I$43,3,FALSE)</f>
        <v>0</v>
      </c>
      <c r="FP10" s="28">
        <f>CL10*VLOOKUP(FP$7,'PONDERADORES-GBD'!$A$3:$I$43,5,FALSE)*VLOOKUP(FP$7,'PONDERADORES-GBD'!$A$3:$I$43,6,FALSE)*VLOOKUP(FP$7,'PONDERADORES-GBD'!$A$3:$I$43,3,FALSE)+CL10*(1-VLOOKUP(FP$7,'PONDERADORES-GBD'!$A$3:$I$43,5,FALSE))*VLOOKUP(FP$7,'PONDERADORES-GBD'!$A$3:$I$43,8,FALSE)*VLOOKUP(FP$7,'PONDERADORES-GBD'!$A$3:$I$43,3,FALSE)</f>
        <v>0</v>
      </c>
      <c r="FQ10" s="28">
        <f>CM10*VLOOKUP(FQ$7,'PONDERADORES-GBD'!$A$3:$I$43,5,FALSE)*VLOOKUP(FQ$7,'PONDERADORES-GBD'!$A$3:$I$43,6,FALSE)*VLOOKUP(FQ$7,'PONDERADORES-GBD'!$A$3:$I$43,3,FALSE)+CM10*(1-VLOOKUP(FQ$7,'PONDERADORES-GBD'!$A$3:$I$43,5,FALSE))*VLOOKUP(FQ$7,'PONDERADORES-GBD'!$A$3:$I$43,8,FALSE)*VLOOKUP(FQ$7,'PONDERADORES-GBD'!$A$3:$I$43,3,FALSE)</f>
        <v>0</v>
      </c>
      <c r="FR10" s="28">
        <f>CN10*VLOOKUP(FR$7,'PONDERADORES-GBD'!$A$3:$I$43,5,FALSE)*VLOOKUP(FR$7,'PONDERADORES-GBD'!$A$3:$I$43,6,FALSE)*VLOOKUP(FR$7,'PONDERADORES-GBD'!$A$3:$I$43,3,FALSE)+CN10*(1-VLOOKUP(FR$7,'PONDERADORES-GBD'!$A$3:$I$43,5,FALSE))*VLOOKUP(FR$7,'PONDERADORES-GBD'!$A$3:$I$43,8,FALSE)*VLOOKUP(FR$7,'PONDERADORES-GBD'!$A$3:$I$43,3,FALSE)</f>
        <v>3.0214136303901434E-4</v>
      </c>
      <c r="FS10" s="28">
        <f>CO10*VLOOKUP(FS$7,'PONDERADORES-GBD'!$A$3:$I$43,5,FALSE)*VLOOKUP(FS$7,'PONDERADORES-GBD'!$A$3:$I$43,6,FALSE)*VLOOKUP(FS$7,'PONDERADORES-GBD'!$A$3:$I$43,3,FALSE)+CO10*(1-VLOOKUP(FS$7,'PONDERADORES-GBD'!$A$3:$I$43,5,FALSE))*VLOOKUP(FS$7,'PONDERADORES-GBD'!$A$3:$I$43,8,FALSE)*VLOOKUP(FS$7,'PONDERADORES-GBD'!$A$3:$I$43,3,FALSE)</f>
        <v>8.3872461560574932E-4</v>
      </c>
      <c r="FT10" s="28">
        <f>CP10*VLOOKUP(FT$7,'PONDERADORES-GBD'!$A$3:$I$43,5,FALSE)*VLOOKUP(FT$7,'PONDERADORES-GBD'!$A$3:$I$43,6,FALSE)*VLOOKUP(FT$7,'PONDERADORES-GBD'!$A$3:$I$43,3,FALSE)+CP10*(1-VLOOKUP(FT$7,'PONDERADORES-GBD'!$A$3:$I$43,5,FALSE))*VLOOKUP(FT$7,'PONDERADORES-GBD'!$A$3:$I$43,8,FALSE)*VLOOKUP(FT$7,'PONDERADORES-GBD'!$A$3:$I$43,3,FALSE)</f>
        <v>1.6108711416837785E-4</v>
      </c>
      <c r="FU10" s="28">
        <f>CQ10*VLOOKUP(FU$7,'PONDERADORES-GBD'!$A$3:$I$43,5,FALSE)*VLOOKUP(FU$7,'PONDERADORES-GBD'!$A$3:$I$43,6,FALSE)*VLOOKUP(FU$7,'PONDERADORES-GBD'!$A$3:$I$43,3,FALSE)+CQ10*(1-VLOOKUP(FU$7,'PONDERADORES-GBD'!$A$3:$I$43,5,FALSE))*VLOOKUP(FU$7,'PONDERADORES-GBD'!$A$3:$I$43,8,FALSE)*VLOOKUP(FU$7,'PONDERADORES-GBD'!$A$3:$I$43,3,FALSE)</f>
        <v>7.2849909609856277E-4</v>
      </c>
      <c r="FV10" s="28">
        <f>CR10*VLOOKUP(FV$7,'PONDERADORES-GBD'!$A$3:$I$43,5,FALSE)*VLOOKUP(FV$7,'PONDERADORES-GBD'!$A$3:$I$43,6,FALSE)*VLOOKUP(FV$7,'PONDERADORES-GBD'!$A$3:$I$43,3,FALSE)+CR10*(1-VLOOKUP(FV$7,'PONDERADORES-GBD'!$A$3:$I$43,5,FALSE))*VLOOKUP(FV$7,'PONDERADORES-GBD'!$A$3:$I$43,8,FALSE)*VLOOKUP(FV$7,'PONDERADORES-GBD'!$A$3:$I$43,3,FALSE)</f>
        <v>2.8053841478439421E-4</v>
      </c>
      <c r="FW10" s="28">
        <f>CS10*VLOOKUP(FW$7,'PONDERADORES-GBD'!$A$3:$I$43,5,FALSE)*VLOOKUP(FW$7,'PONDERADORES-GBD'!$A$3:$I$43,6,FALSE)*VLOOKUP(FW$7,'PONDERADORES-GBD'!$A$3:$I$43,3,FALSE)+CS10*(1-VLOOKUP(FW$7,'PONDERADORES-GBD'!$A$3:$I$43,5,FALSE))*VLOOKUP(FW$7,'PONDERADORES-GBD'!$A$3:$I$43,8,FALSE)*VLOOKUP(FW$7,'PONDERADORES-GBD'!$A$3:$I$43,3,FALSE)</f>
        <v>0</v>
      </c>
      <c r="FX10" s="28">
        <f>CT10*VLOOKUP(FX$7,'PONDERADORES-GBD'!$A$3:$I$43,5,FALSE)*VLOOKUP(FX$7,'PONDERADORES-GBD'!$A$3:$I$43,6,FALSE)*VLOOKUP(FX$7,'PONDERADORES-GBD'!$A$3:$I$43,3,FALSE)+CT10*(1-VLOOKUP(FX$7,'PONDERADORES-GBD'!$A$3:$I$43,5,FALSE))*VLOOKUP(FX$7,'PONDERADORES-GBD'!$A$3:$I$43,8,FALSE)*VLOOKUP(FX$7,'PONDERADORES-GBD'!$A$3:$I$43,3,FALSE)</f>
        <v>1.0870432468172487E-3</v>
      </c>
      <c r="FY10" s="28">
        <f>CU10*VLOOKUP(FY$7,'PONDERADORES-GBD'!$A$3:$I$43,5,FALSE)*VLOOKUP(FY$7,'PONDERADORES-GBD'!$A$3:$I$43,6,FALSE)*VLOOKUP(FY$7,'PONDERADORES-GBD'!$A$3:$I$43,3,FALSE)+CU10*(1-VLOOKUP(FY$7,'PONDERADORES-GBD'!$A$3:$I$43,5,FALSE))*VLOOKUP(FY$7,'PONDERADORES-GBD'!$A$3:$I$43,8,FALSE)*VLOOKUP(FY$7,'PONDERADORES-GBD'!$A$3:$I$43,3,FALSE)</f>
        <v>2.1451461190965089E-6</v>
      </c>
      <c r="FZ10" s="28">
        <f>CV10*VLOOKUP(FZ$7,'PONDERADORES-GBD'!$A$3:$I$43,5,FALSE)*VLOOKUP(FZ$7,'PONDERADORES-GBD'!$A$3:$I$43,6,FALSE)*VLOOKUP(FZ$7,'PONDERADORES-GBD'!$A$3:$I$43,3,FALSE)+CV10*(1-VLOOKUP(FZ$7,'PONDERADORES-GBD'!$A$3:$I$43,5,FALSE))*VLOOKUP(FZ$7,'PONDERADORES-GBD'!$A$3:$I$43,8,FALSE)*VLOOKUP(FZ$7,'PONDERADORES-GBD'!$A$3:$I$43,3,FALSE)</f>
        <v>0</v>
      </c>
      <c r="GA10" s="28">
        <f>CW10*VLOOKUP(GA$7,'PONDERADORES-GBD'!$A$3:$I$43,5,FALSE)*VLOOKUP(GA$7,'PONDERADORES-GBD'!$A$3:$I$43,6,FALSE)*VLOOKUP(GA$7,'PONDERADORES-GBD'!$A$3:$I$43,3,FALSE)+CW10*(1-VLOOKUP(GA$7,'PONDERADORES-GBD'!$A$3:$I$43,5,FALSE))*VLOOKUP(GA$7,'PONDERADORES-GBD'!$A$3:$I$43,8,FALSE)*VLOOKUP(GA$7,'PONDERADORES-GBD'!$A$3:$I$43,3,FALSE)</f>
        <v>2.6614771334702256E-4</v>
      </c>
      <c r="GB10" s="28">
        <f>CX10*VLOOKUP(GB$7,'PONDERADORES-GBD'!$A$3:$I$43,5,FALSE)*VLOOKUP(GB$7,'PONDERADORES-GBD'!$A$3:$I$43,6,FALSE)*VLOOKUP(GB$7,'PONDERADORES-GBD'!$A$3:$I$43,3,FALSE)+CX10*(1-VLOOKUP(GB$7,'PONDERADORES-GBD'!$A$3:$I$43,5,FALSE))*VLOOKUP(GB$7,'PONDERADORES-GBD'!$A$3:$I$43,8,FALSE)*VLOOKUP(GB$7,'PONDERADORES-GBD'!$A$3:$I$43,3,FALSE)</f>
        <v>1.6894531060917181E-4</v>
      </c>
      <c r="GC10" s="28">
        <f>CY10*VLOOKUP(GC$7,'PONDERADORES-GBD'!$A$3:$I$43,5,FALSE)*VLOOKUP(GC$7,'PONDERADORES-GBD'!$A$3:$I$43,6,FALSE)*VLOOKUP(GC$7,'PONDERADORES-GBD'!$A$3:$I$43,3,FALSE)+CY10*(1-VLOOKUP(GC$7,'PONDERADORES-GBD'!$A$3:$I$43,5,FALSE))*VLOOKUP(GC$7,'PONDERADORES-GBD'!$A$3:$I$43,8,FALSE)*VLOOKUP(GC$7,'PONDERADORES-GBD'!$A$3:$I$43,3,FALSE)</f>
        <v>8.0909290349075966E-5</v>
      </c>
      <c r="GD10" s="28">
        <f>CZ10*VLOOKUP(GD$7,'PONDERADORES-GBD'!$A$3:$I$43,5,FALSE)*VLOOKUP(GD$7,'PONDERADORES-GBD'!$A$3:$I$43,6,FALSE)*VLOOKUP(GD$7,'PONDERADORES-GBD'!$A$3:$I$43,3,FALSE)+CZ10*(1-VLOOKUP(GD$7,'PONDERADORES-GBD'!$A$3:$I$43,5,FALSE))*VLOOKUP(GD$7,'PONDERADORES-GBD'!$A$3:$I$43,8,FALSE)*VLOOKUP(GD$7,'PONDERADORES-GBD'!$A$3:$I$43,3,FALSE)</f>
        <v>1.0910639835728952E-5</v>
      </c>
      <c r="GE10" s="28">
        <f>DA10*VLOOKUP(GE$7,'PONDERADORES-GBD'!$A$3:$I$43,5,FALSE)*VLOOKUP(GE$7,'PONDERADORES-GBD'!$A$3:$I$43,6,FALSE)*VLOOKUP(GE$7,'PONDERADORES-GBD'!$A$3:$I$43,3,FALSE)+DA10*(1-VLOOKUP(GE$7,'PONDERADORES-GBD'!$A$3:$I$43,5,FALSE))*VLOOKUP(GE$7,'PONDERADORES-GBD'!$A$3:$I$43,8,FALSE)*VLOOKUP(GE$7,'PONDERADORES-GBD'!$A$3:$I$43,3,FALSE)</f>
        <v>2.6813421902806305E-4</v>
      </c>
      <c r="GF10" s="28">
        <f>DB10*VLOOKUP(GF$7,'PONDERADORES-GBD'!$A$3:$I$43,5,FALSE)*VLOOKUP(GF$7,'PONDERADORES-GBD'!$A$3:$I$43,6,FALSE)*VLOOKUP(GF$7,'PONDERADORES-GBD'!$A$3:$I$43,3,FALSE)+DB10*(1-VLOOKUP(GF$7,'PONDERADORES-GBD'!$A$3:$I$43,5,FALSE))*VLOOKUP(GF$7,'PONDERADORES-GBD'!$A$3:$I$43,8,FALSE)*VLOOKUP(GF$7,'PONDERADORES-GBD'!$A$3:$I$43,3,FALSE)</f>
        <v>4.7944471676933614E-4</v>
      </c>
      <c r="GG10" s="28">
        <f>DC10*VLOOKUP(GG$7,'PONDERADORES-GBD'!$A$3:$I$43,5,FALSE)*VLOOKUP(GG$7,'PONDERADORES-GBD'!$A$3:$I$43,6,FALSE)*VLOOKUP(GG$7,'PONDERADORES-GBD'!$A$3:$I$43,3,FALSE)+DC10*(1-VLOOKUP(GG$7,'PONDERADORES-GBD'!$A$3:$I$43,5,FALSE))*VLOOKUP(GG$7,'PONDERADORES-GBD'!$A$3:$I$43,8,FALSE)*VLOOKUP(GG$7,'PONDERADORES-GBD'!$A$3:$I$43,3,FALSE)</f>
        <v>1.4578320328542093E-5</v>
      </c>
      <c r="GH10" s="28">
        <f>DD10*VLOOKUP(GH$7,'PONDERADORES-GBD'!$A$3:$I$43,5,FALSE)*VLOOKUP(GH$7,'PONDERADORES-GBD'!$A$3:$I$43,6,FALSE)*VLOOKUP(GH$7,'PONDERADORES-GBD'!$A$3:$I$43,3,FALSE)+DD10*(1-VLOOKUP(GH$7,'PONDERADORES-GBD'!$A$3:$I$43,5,FALSE))*VLOOKUP(GH$7,'PONDERADORES-GBD'!$A$3:$I$43,8,FALSE)*VLOOKUP(GH$7,'PONDERADORES-GBD'!$A$3:$I$43,3,FALSE)</f>
        <v>5.0945359342915823E-4</v>
      </c>
      <c r="GI10" s="28">
        <f>DE10*VLOOKUP(GI$7,'PONDERADORES-GBD'!$A$3:$I$43,5,FALSE)*VLOOKUP(GI$7,'PONDERADORES-GBD'!$A$3:$I$43,6,FALSE)*VLOOKUP(GI$7,'PONDERADORES-GBD'!$A$3:$I$43,3,FALSE)+DE10*(1-VLOOKUP(GI$7,'PONDERADORES-GBD'!$A$3:$I$43,5,FALSE))*VLOOKUP(GI$7,'PONDERADORES-GBD'!$A$3:$I$43,8,FALSE)*VLOOKUP(GI$7,'PONDERADORES-GBD'!$A$3:$I$43,3,FALSE)</f>
        <v>1.3467992881587953E-5</v>
      </c>
      <c r="GJ10" s="28">
        <f>DF10*VLOOKUP(GJ$7,'PONDERADORES-GBD'!$A$3:$I$43,5,FALSE)*VLOOKUP(GJ$7,'PONDERADORES-GBD'!$A$3:$I$43,6,FALSE)*VLOOKUP(GJ$7,'PONDERADORES-GBD'!$A$3:$I$43,3,FALSE)+DF10*(1-VLOOKUP(GJ$7,'PONDERADORES-GBD'!$A$3:$I$43,5,FALSE))*VLOOKUP(GJ$7,'PONDERADORES-GBD'!$A$3:$I$43,8,FALSE)*VLOOKUP(GJ$7,'PONDERADORES-GBD'!$A$3:$I$43,3,FALSE)</f>
        <v>1.2926365503080084E-6</v>
      </c>
      <c r="GK10" s="28">
        <f>DG10*VLOOKUP(GK$7,'PONDERADORES-GBD'!$A$3:$I$43,5,FALSE)*VLOOKUP(GK$7,'PONDERADORES-GBD'!$A$3:$I$43,6,FALSE)*VLOOKUP(GK$7,'PONDERADORES-GBD'!$A$3:$I$43,3,FALSE)+DG10*(1-VLOOKUP(GK$7,'PONDERADORES-GBD'!$A$3:$I$43,5,FALSE))*VLOOKUP(GK$7,'PONDERADORES-GBD'!$A$3:$I$43,8,FALSE)*VLOOKUP(GK$7,'PONDERADORES-GBD'!$A$3:$I$43,3,FALSE)</f>
        <v>0</v>
      </c>
      <c r="GL10" s="28">
        <f>DH10*VLOOKUP(GL$7,'PONDERADORES-GBD'!$A$3:$I$43,5,FALSE)*VLOOKUP(GL$7,'PONDERADORES-GBD'!$A$3:$I$43,6,FALSE)*VLOOKUP(GL$7,'PONDERADORES-GBD'!$A$3:$I$43,3,FALSE)+DH10*(1-VLOOKUP(GL$7,'PONDERADORES-GBD'!$A$3:$I$43,5,FALSE))*VLOOKUP(GL$7,'PONDERADORES-GBD'!$A$3:$I$43,8,FALSE)*VLOOKUP(GL$7,'PONDERADORES-GBD'!$A$3:$I$43,3,FALSE)</f>
        <v>0</v>
      </c>
      <c r="GM10" s="28">
        <f>DI10*VLOOKUP(GM$7,'PONDERADORES-GBD'!$A$3:$I$43,5,FALSE)*VLOOKUP(GM$7,'PONDERADORES-GBD'!$A$3:$I$43,6,FALSE)*VLOOKUP(GM$7,'PONDERADORES-GBD'!$A$3:$I$43,3,FALSE)+DI10*(1-VLOOKUP(GM$7,'PONDERADORES-GBD'!$A$3:$I$43,5,FALSE))*VLOOKUP(GM$7,'PONDERADORES-GBD'!$A$3:$I$43,8,FALSE)*VLOOKUP(GM$7,'PONDERADORES-GBD'!$A$3:$I$43,3,FALSE)</f>
        <v>0</v>
      </c>
      <c r="GN10" s="28">
        <f>DJ10*VLOOKUP(GN$7,'PONDERADORES-GBD'!$A$3:$I$43,5,FALSE)*VLOOKUP(GN$7,'PONDERADORES-GBD'!$A$3:$I$43,6,FALSE)*VLOOKUP(GN$7,'PONDERADORES-GBD'!$A$3:$I$43,3,FALSE)+DJ10*(1-VLOOKUP(GN$7,'PONDERADORES-GBD'!$A$3:$I$43,5,FALSE))*VLOOKUP(GN$7,'PONDERADORES-GBD'!$A$3:$I$43,8,FALSE)*VLOOKUP(GN$7,'PONDERADORES-GBD'!$A$3:$I$43,3,FALSE)</f>
        <v>0</v>
      </c>
      <c r="GO10" s="28">
        <f>DK10*VLOOKUP(GO$7,'PONDERADORES-GBD'!$A$3:$I$43,5,FALSE)*VLOOKUP(GO$7,'PONDERADORES-GBD'!$A$3:$I$43,6,FALSE)*VLOOKUP(GO$7,'PONDERADORES-GBD'!$A$3:$I$43,3,FALSE)+DK10*(1-VLOOKUP(GO$7,'PONDERADORES-GBD'!$A$3:$I$43,5,FALSE))*VLOOKUP(GO$7,'PONDERADORES-GBD'!$A$3:$I$43,8,FALSE)*VLOOKUP(GO$7,'PONDERADORES-GBD'!$A$3:$I$43,3,FALSE)</f>
        <v>0</v>
      </c>
      <c r="GP10" s="28">
        <f>DL10*VLOOKUP(GP$7,'PONDERADORES-GBD'!$A$3:$I$43,5,FALSE)*VLOOKUP(GP$7,'PONDERADORES-GBD'!$A$3:$I$43,6,FALSE)*VLOOKUP(GP$7,'PONDERADORES-GBD'!$A$3:$I$43,3,FALSE)+DL10*(1-VLOOKUP(GP$7,'PONDERADORES-GBD'!$A$3:$I$43,5,FALSE))*VLOOKUP(GP$7,'PONDERADORES-GBD'!$A$3:$I$43,8,FALSE)*VLOOKUP(GP$7,'PONDERADORES-GBD'!$A$3:$I$43,3,FALSE)</f>
        <v>0</v>
      </c>
      <c r="GQ10" s="28">
        <f>DM10*VLOOKUP(GQ$7,'PONDERADORES-GBD'!$A$3:$I$43,5,FALSE)*VLOOKUP(GQ$7,'PONDERADORES-GBD'!$A$3:$I$43,6,FALSE)*VLOOKUP(GQ$7,'PONDERADORES-GBD'!$A$3:$I$43,3,FALSE)+DM10*(1-VLOOKUP(GQ$7,'PONDERADORES-GBD'!$A$3:$I$43,5,FALSE))*VLOOKUP(GQ$7,'PONDERADORES-GBD'!$A$3:$I$43,8,FALSE)*VLOOKUP(GQ$7,'PONDERADORES-GBD'!$A$3:$I$43,3,FALSE)</f>
        <v>6.7796106776180695E-7</v>
      </c>
      <c r="GR10" s="28">
        <f>DN10*VLOOKUP(GR$7,'PONDERADORES-GBD'!$A$3:$I$43,5,FALSE)*VLOOKUP(GR$7,'PONDERADORES-GBD'!$A$3:$I$43,6,FALSE)*VLOOKUP(GR$7,'PONDERADORES-GBD'!$A$3:$I$43,3,FALSE)+DN10*(1-VLOOKUP(GR$7,'PONDERADORES-GBD'!$A$3:$I$43,5,FALSE))*VLOOKUP(GR$7,'PONDERADORES-GBD'!$A$3:$I$43,8,FALSE)*VLOOKUP(GR$7,'PONDERADORES-GBD'!$A$3:$I$43,3,FALSE)</f>
        <v>0</v>
      </c>
      <c r="GS10" s="28">
        <f>DO10*VLOOKUP(GS$7,'PONDERADORES-GBD'!$A$3:$I$43,5,FALSE)*VLOOKUP(GS$7,'PONDERADORES-GBD'!$A$3:$I$43,6,FALSE)*VLOOKUP(GS$7,'PONDERADORES-GBD'!$A$3:$I$43,3,FALSE)+DO10*(1-VLOOKUP(GS$7,'PONDERADORES-GBD'!$A$3:$I$43,5,FALSE))*VLOOKUP(GS$7,'PONDERADORES-GBD'!$A$3:$I$43,8,FALSE)*VLOOKUP(GS$7,'PONDERADORES-GBD'!$A$3:$I$43,3,FALSE)</f>
        <v>0</v>
      </c>
      <c r="GT10" s="28">
        <f>DP10*VLOOKUP(GT$7,'PONDERADORES-GBD'!$A$3:$I$43,5,FALSE)*VLOOKUP(GT$7,'PONDERADORES-GBD'!$A$3:$I$43,6,FALSE)*VLOOKUP(GT$7,'PONDERADORES-GBD'!$A$3:$I$43,3,FALSE)+DP10*(1-VLOOKUP(GT$7,'PONDERADORES-GBD'!$A$3:$I$43,5,FALSE))*VLOOKUP(GT$7,'PONDERADORES-GBD'!$A$3:$I$43,8,FALSE)*VLOOKUP(GT$7,'PONDERADORES-GBD'!$A$3:$I$43,3,FALSE)</f>
        <v>1.7184678986995208E-6</v>
      </c>
      <c r="GU10" s="28">
        <f>DQ10*VLOOKUP(GU$7,'PONDERADORES-GBD'!$A$3:$I$43,5,FALSE)*VLOOKUP(GU$7,'PONDERADORES-GBD'!$A$3:$I$43,6,FALSE)*VLOOKUP(GU$7,'PONDERADORES-GBD'!$A$3:$I$43,3,FALSE)+DQ10*(1-VLOOKUP(GU$7,'PONDERADORES-GBD'!$A$3:$I$43,5,FALSE))*VLOOKUP(GU$7,'PONDERADORES-GBD'!$A$3:$I$43,8,FALSE)*VLOOKUP(GU$7,'PONDERADORES-GBD'!$A$3:$I$43,3,FALSE)</f>
        <v>1.5377875975359342E-5</v>
      </c>
      <c r="GV10" s="28">
        <f>DR10*VLOOKUP(GV$7,'PONDERADORES-GBD'!$A$3:$I$43,5,FALSE)*VLOOKUP(GV$7,'PONDERADORES-GBD'!$A$3:$I$43,6,FALSE)*VLOOKUP(GV$7,'PONDERADORES-GBD'!$A$3:$I$43,3,FALSE)+DR10*(1-VLOOKUP(GV$7,'PONDERADORES-GBD'!$A$3:$I$43,5,FALSE))*VLOOKUP(GV$7,'PONDERADORES-GBD'!$A$3:$I$43,8,FALSE)*VLOOKUP(GV$7,'PONDERADORES-GBD'!$A$3:$I$43,3,FALSE)</f>
        <v>1.7822967063655033E-5</v>
      </c>
      <c r="GW10" s="28">
        <f>DS10*VLOOKUP(GW$7,'PONDERADORES-GBD'!$A$3:$I$43,5,FALSE)*VLOOKUP(GW$7,'PONDERADORES-GBD'!$A$3:$I$43,6,FALSE)*VLOOKUP(GW$7,'PONDERADORES-GBD'!$A$3:$I$43,3,FALSE)+DS10*(1-VLOOKUP(GW$7,'PONDERADORES-GBD'!$A$3:$I$43,5,FALSE))*VLOOKUP(GW$7,'PONDERADORES-GBD'!$A$3:$I$43,8,FALSE)*VLOOKUP(GW$7,'PONDERADORES-GBD'!$A$3:$I$43,3,FALSE)</f>
        <v>1.0575640821355237E-5</v>
      </c>
      <c r="GX10" s="28">
        <f>DT10*VLOOKUP(GX$7,'PONDERADORES-GBD'!$A$3:$I$43,5,FALSE)*VLOOKUP(GX$7,'PONDERADORES-GBD'!$A$3:$I$43,6,FALSE)*VLOOKUP(GX$7,'PONDERADORES-GBD'!$A$3:$I$43,3,FALSE)+DT10*(1-VLOOKUP(GX$7,'PONDERADORES-GBD'!$A$3:$I$43,5,FALSE))*VLOOKUP(GX$7,'PONDERADORES-GBD'!$A$3:$I$43,8,FALSE)*VLOOKUP(GX$7,'PONDERADORES-GBD'!$A$3:$I$43,3,FALSE)</f>
        <v>1.5580780287474332E-7</v>
      </c>
      <c r="GY10" s="28">
        <f>DU10*VLOOKUP(GY$7,'PONDERADORES-GBD'!$A$3:$I$43,5,FALSE)*VLOOKUP(GY$7,'PONDERADORES-GBD'!$A$3:$I$43,6,FALSE)*VLOOKUP(GY$7,'PONDERADORES-GBD'!$A$3:$I$43,3,FALSE)+DU10*(1-VLOOKUP(GY$7,'PONDERADORES-GBD'!$A$3:$I$43,5,FALSE))*VLOOKUP(GY$7,'PONDERADORES-GBD'!$A$3:$I$43,8,FALSE)*VLOOKUP(GY$7,'PONDERADORES-GBD'!$A$3:$I$43,3,FALSE)</f>
        <v>0</v>
      </c>
      <c r="GZ10" s="29">
        <f t="shared" si="2"/>
        <v>4.18246409E-3</v>
      </c>
      <c r="HA10" s="29">
        <f t="shared" si="3"/>
        <v>7.8518278540725527E-3</v>
      </c>
      <c r="HC10" s="39">
        <f t="shared" si="4"/>
        <v>0</v>
      </c>
      <c r="HD10" s="39" t="e">
        <f t="shared" si="5"/>
        <v>#DIV/0!</v>
      </c>
      <c r="HE10" s="39" t="e">
        <f t="shared" si="0"/>
        <v>#DIV/0!</v>
      </c>
    </row>
    <row r="11" spans="1:213" ht="15.75" x14ac:dyDescent="0.25">
      <c r="A11" s="36" t="s">
        <v>104</v>
      </c>
      <c r="B11" s="37" t="s">
        <v>44</v>
      </c>
      <c r="C11" s="31">
        <f>DATOS!B51</f>
        <v>0</v>
      </c>
      <c r="D11" s="1">
        <v>3.1121E-3</v>
      </c>
      <c r="E11" s="1">
        <v>4.6024000000000004E-3</v>
      </c>
      <c r="F11" s="1">
        <v>0.22258890000000001</v>
      </c>
      <c r="G11" s="1">
        <v>0</v>
      </c>
      <c r="H11" s="1">
        <v>8.7700000000000004E-5</v>
      </c>
      <c r="I11" s="1">
        <v>0</v>
      </c>
      <c r="J11" s="1">
        <v>1.1747199999999999E-2</v>
      </c>
      <c r="K11" s="1">
        <v>8.0739900000000003E-2</v>
      </c>
      <c r="L11" s="1">
        <v>2.8053000000000002E-2</v>
      </c>
      <c r="M11" s="1">
        <v>4.9793999999999998E-2</v>
      </c>
      <c r="N11" s="1">
        <v>1.5429099999999999E-2</v>
      </c>
      <c r="O11" s="1">
        <v>1.315E-3</v>
      </c>
      <c r="P11" s="1">
        <v>8.0908999999999995E-2</v>
      </c>
      <c r="Q11" s="1">
        <v>2.3670000000000002E-3</v>
      </c>
      <c r="R11" s="1">
        <v>1.4903E-3</v>
      </c>
      <c r="S11" s="1">
        <v>3.8485100000000001E-2</v>
      </c>
      <c r="T11" s="1">
        <v>3.1866400000000003E-2</v>
      </c>
      <c r="U11" s="1">
        <v>2.2266999999999999E-2</v>
      </c>
      <c r="V11" s="1">
        <v>2.8053000000000002E-3</v>
      </c>
      <c r="W11" s="1">
        <v>4.2386300000000002E-2</v>
      </c>
      <c r="X11" s="1">
        <v>6.3557500000000003E-2</v>
      </c>
      <c r="Y11" s="1">
        <v>2.7526999999999999E-2</v>
      </c>
      <c r="Z11" s="1">
        <v>0.14990790000000001</v>
      </c>
      <c r="AA11" s="1">
        <v>1.73139E-2</v>
      </c>
      <c r="AB11" s="1">
        <v>3.1121E-3</v>
      </c>
      <c r="AC11" s="1">
        <v>1.7530000000000001E-4</v>
      </c>
      <c r="AD11" s="1">
        <v>0</v>
      </c>
      <c r="AE11" s="1">
        <v>1.7530000000000001E-4</v>
      </c>
      <c r="AF11" s="1">
        <v>1.0958000000000001E-3</v>
      </c>
      <c r="AG11" s="1">
        <v>7.0129999999999997E-4</v>
      </c>
      <c r="AH11" s="1">
        <v>8.7700000000000004E-5</v>
      </c>
      <c r="AI11" s="1">
        <v>4.8653999999999998E-3</v>
      </c>
      <c r="AJ11" s="1">
        <v>5.7421E-3</v>
      </c>
      <c r="AK11" s="1">
        <v>6.4872000000000003E-3</v>
      </c>
      <c r="AL11" s="1">
        <v>8.5912000000000002E-3</v>
      </c>
      <c r="AM11" s="1">
        <v>6.5354599999999999E-2</v>
      </c>
      <c r="AN11" s="1">
        <v>4.0764E-3</v>
      </c>
      <c r="AO11" s="1">
        <v>1.0958000000000001E-3</v>
      </c>
      <c r="AP11" s="1">
        <v>8.7700000000000004E-5</v>
      </c>
      <c r="AQ11" s="1">
        <v>0</v>
      </c>
      <c r="AR11" s="1">
        <v>0.99999989999999994</v>
      </c>
      <c r="AT11" s="41">
        <f>D11*VLOOKUP(AT$7,'PONDERADORES-GBD'!$A$3:$I$43,4,FALSE)</f>
        <v>3.1121E-3</v>
      </c>
      <c r="AU11" s="41">
        <f>E11*VLOOKUP(AU$7,'PONDERADORES-GBD'!$A$3:$I$43,4,FALSE)</f>
        <v>4.6024000000000004E-3</v>
      </c>
      <c r="AV11" s="41">
        <f>F11*VLOOKUP(AV$7,'PONDERADORES-GBD'!$A$3:$I$43,4,FALSE)</f>
        <v>1.1129445000000002E-2</v>
      </c>
      <c r="AW11" s="41">
        <f>G11*VLOOKUP(AW$7,'PONDERADORES-GBD'!$A$3:$I$43,4,FALSE)</f>
        <v>0</v>
      </c>
      <c r="AX11" s="41">
        <f>H11*VLOOKUP(AX$7,'PONDERADORES-GBD'!$A$3:$I$43,4,FALSE)</f>
        <v>8.7700000000000004E-5</v>
      </c>
      <c r="AY11" s="41">
        <f>I11*VLOOKUP(AY$7,'PONDERADORES-GBD'!$A$3:$I$43,4,FALSE)</f>
        <v>0</v>
      </c>
      <c r="AZ11" s="41">
        <f>J11*VLOOKUP(AZ$7,'PONDERADORES-GBD'!$A$3:$I$43,4,FALSE)</f>
        <v>5.8735999999999999E-4</v>
      </c>
      <c r="BA11" s="41">
        <f>K11*VLOOKUP(BA$7,'PONDERADORES-GBD'!$A$3:$I$43,4,FALSE)</f>
        <v>4.0369950000000007E-3</v>
      </c>
      <c r="BB11" s="41">
        <f>L11*VLOOKUP(BB$7,'PONDERADORES-GBD'!$A$3:$I$43,4,FALSE)</f>
        <v>0</v>
      </c>
      <c r="BC11" s="41">
        <f>M11*VLOOKUP(BC$7,'PONDERADORES-GBD'!$A$3:$I$43,4,FALSE)</f>
        <v>0</v>
      </c>
      <c r="BD11" s="41">
        <f>N11*VLOOKUP(BD$7,'PONDERADORES-GBD'!$A$3:$I$43,4,FALSE)</f>
        <v>0</v>
      </c>
      <c r="BE11" s="41">
        <f>O11*VLOOKUP(BE$7,'PONDERADORES-GBD'!$A$3:$I$43,4,FALSE)</f>
        <v>1.315E-3</v>
      </c>
      <c r="BF11" s="41">
        <f>P11*VLOOKUP(BF$7,'PONDERADORES-GBD'!$A$3:$I$43,4,FALSE)</f>
        <v>4.0454499999999999E-3</v>
      </c>
      <c r="BG11" s="41">
        <f>Q11*VLOOKUP(BG$7,'PONDERADORES-GBD'!$A$3:$I$43,4,FALSE)</f>
        <v>2.3670000000000003E-4</v>
      </c>
      <c r="BH11" s="41">
        <f>R11*VLOOKUP(BH$7,'PONDERADORES-GBD'!$A$3:$I$43,4,FALSE)</f>
        <v>2.9806E-4</v>
      </c>
      <c r="BI11" s="41">
        <f>S11*VLOOKUP(BI$7,'PONDERADORES-GBD'!$A$3:$I$43,4,FALSE)</f>
        <v>5.772765E-3</v>
      </c>
      <c r="BJ11" s="41">
        <f>T11*VLOOKUP(BJ$7,'PONDERADORES-GBD'!$A$3:$I$43,4,FALSE)</f>
        <v>0</v>
      </c>
      <c r="BK11" s="41">
        <f>U11*VLOOKUP(BK$7,'PONDERADORES-GBD'!$A$3:$I$43,4,FALSE)</f>
        <v>0</v>
      </c>
      <c r="BL11" s="41">
        <f>V11*VLOOKUP(BL$7,'PONDERADORES-GBD'!$A$3:$I$43,4,FALSE)</f>
        <v>0</v>
      </c>
      <c r="BM11" s="41">
        <f>W11*VLOOKUP(BM$7,'PONDERADORES-GBD'!$A$3:$I$43,4,FALSE)</f>
        <v>0</v>
      </c>
      <c r="BN11" s="41">
        <f>X11*VLOOKUP(BN$7,'PONDERADORES-GBD'!$A$3:$I$43,4,FALSE)</f>
        <v>0</v>
      </c>
      <c r="BO11" s="41">
        <f>Y11*VLOOKUP(BO$7,'PONDERADORES-GBD'!$A$3:$I$43,4,FALSE)</f>
        <v>0</v>
      </c>
      <c r="BP11" s="41">
        <f>Z11*VLOOKUP(BP$7,'PONDERADORES-GBD'!$A$3:$I$43,4,FALSE)</f>
        <v>0</v>
      </c>
      <c r="BQ11" s="41">
        <f>AA11*VLOOKUP(BQ$7,'PONDERADORES-GBD'!$A$3:$I$43,4,FALSE)</f>
        <v>0</v>
      </c>
      <c r="BR11" s="41">
        <f>AB11*VLOOKUP(BR$7,'PONDERADORES-GBD'!$A$3:$I$43,4,FALSE)</f>
        <v>0</v>
      </c>
      <c r="BS11" s="41">
        <f>AC11*VLOOKUP(BS$7,'PONDERADORES-GBD'!$A$3:$I$43,4,FALSE)</f>
        <v>1.7530000000000001E-4</v>
      </c>
      <c r="BT11" s="41">
        <f>AD11*VLOOKUP(BT$7,'PONDERADORES-GBD'!$A$3:$I$43,4,FALSE)</f>
        <v>0</v>
      </c>
      <c r="BU11" s="41">
        <f>AE11*VLOOKUP(BU$7,'PONDERADORES-GBD'!$A$3:$I$43,4,FALSE)</f>
        <v>1.7530000000000001E-4</v>
      </c>
      <c r="BV11" s="41">
        <f>AF11*VLOOKUP(BV$7,'PONDERADORES-GBD'!$A$3:$I$43,4,FALSE)</f>
        <v>1.0958000000000001E-3</v>
      </c>
      <c r="BW11" s="41">
        <f>AG11*VLOOKUP(BW$7,'PONDERADORES-GBD'!$A$3:$I$43,4,FALSE)</f>
        <v>7.0129999999999997E-4</v>
      </c>
      <c r="BX11" s="41">
        <f>AH11*VLOOKUP(BX$7,'PONDERADORES-GBD'!$A$3:$I$43,4,FALSE)</f>
        <v>8.7700000000000004E-5</v>
      </c>
      <c r="BY11" s="41">
        <f>AI11*VLOOKUP(BY$7,'PONDERADORES-GBD'!$A$3:$I$43,4,FALSE)</f>
        <v>0</v>
      </c>
      <c r="BZ11" s="41">
        <f>AJ11*VLOOKUP(BZ$7,'PONDERADORES-GBD'!$A$3:$I$43,4,FALSE)</f>
        <v>0</v>
      </c>
      <c r="CA11" s="41">
        <f>AK11*VLOOKUP(CA$7,'PONDERADORES-GBD'!$A$3:$I$43,4,FALSE)</f>
        <v>0</v>
      </c>
      <c r="CB11" s="41">
        <f>AL11*VLOOKUP(CB$7,'PONDERADORES-GBD'!$A$3:$I$43,4,FALSE)</f>
        <v>0</v>
      </c>
      <c r="CC11" s="41">
        <f>AM11*VLOOKUP(CC$7,'PONDERADORES-GBD'!$A$3:$I$43,4,FALSE)</f>
        <v>0</v>
      </c>
      <c r="CD11" s="41">
        <f>AN11*VLOOKUP(CD$7,'PONDERADORES-GBD'!$A$3:$I$43,4,FALSE)</f>
        <v>0</v>
      </c>
      <c r="CE11" s="41">
        <f>AO11*VLOOKUP(CE$7,'PONDERADORES-GBD'!$A$3:$I$43,4,FALSE)</f>
        <v>0</v>
      </c>
      <c r="CF11" s="41">
        <f>AP11*VLOOKUP(CF$7,'PONDERADORES-GBD'!$A$3:$I$43,4,FALSE)</f>
        <v>0</v>
      </c>
      <c r="CG11" s="41">
        <f>AQ11*VLOOKUP(CG$7,'PONDERADORES-GBD'!$A$3:$I$43,4,FALSE)</f>
        <v>0</v>
      </c>
      <c r="CH11" s="41">
        <f>D11*(1-VLOOKUP(CH$7,'PONDERADORES-GBD'!$A$3:$I$43,4,FALSE))</f>
        <v>0</v>
      </c>
      <c r="CI11" s="41">
        <f>E11*(1-VLOOKUP(CI$7,'PONDERADORES-GBD'!$A$3:$I$43,4,FALSE))</f>
        <v>0</v>
      </c>
      <c r="CJ11" s="41">
        <f>F11*(1-VLOOKUP(CJ$7,'PONDERADORES-GBD'!$A$3:$I$43,4,FALSE))</f>
        <v>0.21145945499999999</v>
      </c>
      <c r="CK11" s="41">
        <f>G11*(1-VLOOKUP(CK$7,'PONDERADORES-GBD'!$A$3:$I$43,4,FALSE))</f>
        <v>0</v>
      </c>
      <c r="CL11" s="41">
        <f>H11*(1-VLOOKUP(CL$7,'PONDERADORES-GBD'!$A$3:$I$43,4,FALSE))</f>
        <v>0</v>
      </c>
      <c r="CM11" s="41">
        <f>I11*(1-VLOOKUP(CM$7,'PONDERADORES-GBD'!$A$3:$I$43,4,FALSE))</f>
        <v>0</v>
      </c>
      <c r="CN11" s="41">
        <f>J11*(1-VLOOKUP(CN$7,'PONDERADORES-GBD'!$A$3:$I$43,4,FALSE))</f>
        <v>1.1159839999999999E-2</v>
      </c>
      <c r="CO11" s="41">
        <f>K11*(1-VLOOKUP(CO$7,'PONDERADORES-GBD'!$A$3:$I$43,4,FALSE))</f>
        <v>7.6702905000000002E-2</v>
      </c>
      <c r="CP11" s="41">
        <f>L11*(1-VLOOKUP(CP$7,'PONDERADORES-GBD'!$A$3:$I$43,4,FALSE))</f>
        <v>2.8053000000000002E-2</v>
      </c>
      <c r="CQ11" s="41">
        <f>M11*(1-VLOOKUP(CQ$7,'PONDERADORES-GBD'!$A$3:$I$43,4,FALSE))</f>
        <v>4.9793999999999998E-2</v>
      </c>
      <c r="CR11" s="41">
        <f>N11*(1-VLOOKUP(CR$7,'PONDERADORES-GBD'!$A$3:$I$43,4,FALSE))</f>
        <v>1.5429099999999999E-2</v>
      </c>
      <c r="CS11" s="41">
        <f>O11*(1-VLOOKUP(CS$7,'PONDERADORES-GBD'!$A$3:$I$43,4,FALSE))</f>
        <v>0</v>
      </c>
      <c r="CT11" s="41">
        <f>P11*(1-VLOOKUP(CT$7,'PONDERADORES-GBD'!$A$3:$I$43,4,FALSE))</f>
        <v>7.6863549999999989E-2</v>
      </c>
      <c r="CU11" s="41">
        <f>Q11*(1-VLOOKUP(CU$7,'PONDERADORES-GBD'!$A$3:$I$43,4,FALSE))</f>
        <v>2.1303000000000003E-3</v>
      </c>
      <c r="CV11" s="41">
        <f>R11*(1-VLOOKUP(CV$7,'PONDERADORES-GBD'!$A$3:$I$43,4,FALSE))</f>
        <v>1.19224E-3</v>
      </c>
      <c r="CW11" s="41">
        <f>S11*(1-VLOOKUP(CW$7,'PONDERADORES-GBD'!$A$3:$I$43,4,FALSE))</f>
        <v>3.2712335000000002E-2</v>
      </c>
      <c r="CX11" s="41">
        <f>T11*(1-VLOOKUP(CX$7,'PONDERADORES-GBD'!$A$3:$I$43,4,FALSE))</f>
        <v>3.1866400000000003E-2</v>
      </c>
      <c r="CY11" s="41">
        <f>U11*(1-VLOOKUP(CY$7,'PONDERADORES-GBD'!$A$3:$I$43,4,FALSE))</f>
        <v>2.2266999999999999E-2</v>
      </c>
      <c r="CZ11" s="41">
        <f>V11*(1-VLOOKUP(CZ$7,'PONDERADORES-GBD'!$A$3:$I$43,4,FALSE))</f>
        <v>2.8053000000000002E-3</v>
      </c>
      <c r="DA11" s="41">
        <f>W11*(1-VLOOKUP(DA$7,'PONDERADORES-GBD'!$A$3:$I$43,4,FALSE))</f>
        <v>4.2386300000000002E-2</v>
      </c>
      <c r="DB11" s="41">
        <f>X11*(1-VLOOKUP(DB$7,'PONDERADORES-GBD'!$A$3:$I$43,4,FALSE))</f>
        <v>6.3557500000000003E-2</v>
      </c>
      <c r="DC11" s="41">
        <f>Y11*(1-VLOOKUP(DC$7,'PONDERADORES-GBD'!$A$3:$I$43,4,FALSE))</f>
        <v>2.7526999999999999E-2</v>
      </c>
      <c r="DD11" s="41">
        <f>Z11*(1-VLOOKUP(DD$7,'PONDERADORES-GBD'!$A$3:$I$43,4,FALSE))</f>
        <v>0.14990790000000001</v>
      </c>
      <c r="DE11" s="41">
        <f>AA11*(1-VLOOKUP(DE$7,'PONDERADORES-GBD'!$A$3:$I$43,4,FALSE))</f>
        <v>1.73139E-2</v>
      </c>
      <c r="DF11" s="41">
        <f>AB11*(1-VLOOKUP(DF$7,'PONDERADORES-GBD'!$A$3:$I$43,4,FALSE))</f>
        <v>3.1121E-3</v>
      </c>
      <c r="DG11" s="41">
        <f>AC11*(1-VLOOKUP(DG$7,'PONDERADORES-GBD'!$A$3:$I$43,4,FALSE))</f>
        <v>0</v>
      </c>
      <c r="DH11" s="41">
        <f>AD11*(1-VLOOKUP(DH$7,'PONDERADORES-GBD'!$A$3:$I$43,4,FALSE))</f>
        <v>0</v>
      </c>
      <c r="DI11" s="41">
        <f>AE11*(1-VLOOKUP(DI$7,'PONDERADORES-GBD'!$A$3:$I$43,4,FALSE))</f>
        <v>0</v>
      </c>
      <c r="DJ11" s="41">
        <f>AF11*(1-VLOOKUP(DJ$7,'PONDERADORES-GBD'!$A$3:$I$43,4,FALSE))</f>
        <v>0</v>
      </c>
      <c r="DK11" s="41">
        <f>AG11*(1-VLOOKUP(DK$7,'PONDERADORES-GBD'!$A$3:$I$43,4,FALSE))</f>
        <v>0</v>
      </c>
      <c r="DL11" s="41">
        <f>AH11*(1-VLOOKUP(DL$7,'PONDERADORES-GBD'!$A$3:$I$43,4,FALSE))</f>
        <v>0</v>
      </c>
      <c r="DM11" s="41">
        <f>AI11*(1-VLOOKUP(DM$7,'PONDERADORES-GBD'!$A$3:$I$43,4,FALSE))</f>
        <v>4.8653999999999998E-3</v>
      </c>
      <c r="DN11" s="41">
        <f>AJ11*(1-VLOOKUP(DN$7,'PONDERADORES-GBD'!$A$3:$I$43,4,FALSE))</f>
        <v>5.7421E-3</v>
      </c>
      <c r="DO11" s="41">
        <f>AK11*(1-VLOOKUP(DO$7,'PONDERADORES-GBD'!$A$3:$I$43,4,FALSE))</f>
        <v>6.4872000000000003E-3</v>
      </c>
      <c r="DP11" s="41">
        <f>AL11*(1-VLOOKUP(DP$7,'PONDERADORES-GBD'!$A$3:$I$43,4,FALSE))</f>
        <v>8.5912000000000002E-3</v>
      </c>
      <c r="DQ11" s="41">
        <f>AM11*(1-VLOOKUP(DQ$7,'PONDERADORES-GBD'!$A$3:$I$43,4,FALSE))</f>
        <v>6.5354599999999999E-2</v>
      </c>
      <c r="DR11" s="41">
        <f>AN11*(1-VLOOKUP(DR$7,'PONDERADORES-GBD'!$A$3:$I$43,4,FALSE))</f>
        <v>4.0764E-3</v>
      </c>
      <c r="DS11" s="41">
        <f>AO11*(1-VLOOKUP(DS$7,'PONDERADORES-GBD'!$A$3:$I$43,4,FALSE))</f>
        <v>1.0958000000000001E-3</v>
      </c>
      <c r="DT11" s="41">
        <f>AP11*(1-VLOOKUP(DT$7,'PONDERADORES-GBD'!$A$3:$I$43,4,FALSE))</f>
        <v>8.7700000000000004E-5</v>
      </c>
      <c r="DU11" s="41">
        <f>AQ11*(1-VLOOKUP(DU$7,'PONDERADORES-GBD'!$A$3:$I$43,4,FALSE))</f>
        <v>0</v>
      </c>
      <c r="DV11" s="31">
        <f t="shared" si="1"/>
        <v>0.99999989999999994</v>
      </c>
      <c r="DW11" s="45"/>
      <c r="DX11" s="28">
        <f>AT11*VLOOKUP(DX$7,'PONDERADORES-GBD'!$A$3:$I$43,5,FALSE)*VLOOKUP(DX$7,'PONDERADORES-GBD'!$A$3:$I$43,7,FALSE)+AT11*(1-VLOOKUP(DX$7,'PONDERADORES-GBD'!$A$3:$I$43,5,FALSE))*VLOOKUP(DX$7,'PONDERADORES-GBD'!$A$3:$I$43,9,FALSE)</f>
        <v>1.8330268999999998E-3</v>
      </c>
      <c r="DY11" s="28">
        <f>AU11*VLOOKUP(DY$7,'PONDERADORES-GBD'!$A$3:$I$43,5,FALSE)*VLOOKUP(DY$7,'PONDERADORES-GBD'!$A$3:$I$43,7,FALSE)+AU11*(1-VLOOKUP(DY$7,'PONDERADORES-GBD'!$A$3:$I$43,5,FALSE))*VLOOKUP(DY$7,'PONDERADORES-GBD'!$A$3:$I$43,9,FALSE)</f>
        <v>1.3623104E-3</v>
      </c>
      <c r="DZ11" s="28">
        <f>AV11*VLOOKUP(DZ$7,'PONDERADORES-GBD'!$A$3:$I$43,5,FALSE)*VLOOKUP(DZ$7,'PONDERADORES-GBD'!$A$3:$I$43,7,FALSE)+AV11*(1-VLOOKUP(DZ$7,'PONDERADORES-GBD'!$A$3:$I$43,5,FALSE))*VLOOKUP(DZ$7,'PONDERADORES-GBD'!$A$3:$I$43,9,FALSE)</f>
        <v>2.5709017950000007E-3</v>
      </c>
      <c r="EA11" s="28">
        <f>AW11*VLOOKUP(EA$7,'PONDERADORES-GBD'!$A$3:$I$43,5,FALSE)*VLOOKUP(EA$7,'PONDERADORES-GBD'!$A$3:$I$43,7,FALSE)+AW11*(1-VLOOKUP(EA$7,'PONDERADORES-GBD'!$A$3:$I$43,5,FALSE))*VLOOKUP(EA$7,'PONDERADORES-GBD'!$A$3:$I$43,9,FALSE)</f>
        <v>0</v>
      </c>
      <c r="EB11" s="28">
        <f>AX11*VLOOKUP(EB$7,'PONDERADORES-GBD'!$A$3:$I$43,5,FALSE)*VLOOKUP(EB$7,'PONDERADORES-GBD'!$A$3:$I$43,7,FALSE)+AX11*(1-VLOOKUP(EB$7,'PONDERADORES-GBD'!$A$3:$I$43,5,FALSE))*VLOOKUP(EB$7,'PONDERADORES-GBD'!$A$3:$I$43,9,FALSE)</f>
        <v>1.1839500000000001E-5</v>
      </c>
      <c r="EC11" s="28">
        <f>AY11*VLOOKUP(EC$7,'PONDERADORES-GBD'!$A$3:$I$43,5,FALSE)*VLOOKUP(EC$7,'PONDERADORES-GBD'!$A$3:$I$43,7,FALSE)+AY11*(1-VLOOKUP(EC$7,'PONDERADORES-GBD'!$A$3:$I$43,5,FALSE))*VLOOKUP(EC$7,'PONDERADORES-GBD'!$A$3:$I$43,9,FALSE)</f>
        <v>0</v>
      </c>
      <c r="ED11" s="28">
        <f>AZ11*VLOOKUP(ED$7,'PONDERADORES-GBD'!$A$3:$I$43,5,FALSE)*VLOOKUP(ED$7,'PONDERADORES-GBD'!$A$3:$I$43,7,FALSE)+AZ11*(1-VLOOKUP(ED$7,'PONDERADORES-GBD'!$A$3:$I$43,5,FALSE))*VLOOKUP(ED$7,'PONDERADORES-GBD'!$A$3:$I$43,9,FALSE)</f>
        <v>3.4066880000000003E-5</v>
      </c>
      <c r="EE11" s="28">
        <f>BA11*VLOOKUP(EE$7,'PONDERADORES-GBD'!$A$3:$I$43,5,FALSE)*VLOOKUP(EE$7,'PONDERADORES-GBD'!$A$3:$I$43,7,FALSE)+BA11*(1-VLOOKUP(EE$7,'PONDERADORES-GBD'!$A$3:$I$43,5,FALSE))*VLOOKUP(EE$7,'PONDERADORES-GBD'!$A$3:$I$43,9,FALSE)</f>
        <v>2.0184975000000002E-5</v>
      </c>
      <c r="EF11" s="28">
        <f>BB11*VLOOKUP(EF$7,'PONDERADORES-GBD'!$A$3:$I$43,5,FALSE)*VLOOKUP(EF$7,'PONDERADORES-GBD'!$A$3:$I$43,7,FALSE)+BB11*(1-VLOOKUP(EF$7,'PONDERADORES-GBD'!$A$3:$I$43,5,FALSE))*VLOOKUP(EF$7,'PONDERADORES-GBD'!$A$3:$I$43,9,FALSE)</f>
        <v>0</v>
      </c>
      <c r="EG11" s="28">
        <f>BC11*VLOOKUP(EG$7,'PONDERADORES-GBD'!$A$3:$I$43,5,FALSE)*VLOOKUP(EG$7,'PONDERADORES-GBD'!$A$3:$I$43,7,FALSE)+BC11*(1-VLOOKUP(EG$7,'PONDERADORES-GBD'!$A$3:$I$43,5,FALSE))*VLOOKUP(EG$7,'PONDERADORES-GBD'!$A$3:$I$43,9,FALSE)</f>
        <v>0</v>
      </c>
      <c r="EH11" s="28">
        <f>BD11*VLOOKUP(EH$7,'PONDERADORES-GBD'!$A$3:$I$43,5,FALSE)*VLOOKUP(EH$7,'PONDERADORES-GBD'!$A$3:$I$43,7,FALSE)+BD11*(1-VLOOKUP(EH$7,'PONDERADORES-GBD'!$A$3:$I$43,5,FALSE))*VLOOKUP(EH$7,'PONDERADORES-GBD'!$A$3:$I$43,9,FALSE)</f>
        <v>0</v>
      </c>
      <c r="EI11" s="28">
        <f>BE11*VLOOKUP(EI$7,'PONDERADORES-GBD'!$A$3:$I$43,5,FALSE)*VLOOKUP(EI$7,'PONDERADORES-GBD'!$A$3:$I$43,7,FALSE)+BE11*(1-VLOOKUP(EI$7,'PONDERADORES-GBD'!$A$3:$I$43,5,FALSE))*VLOOKUP(EI$7,'PONDERADORES-GBD'!$A$3:$I$43,9,FALSE)</f>
        <v>2.1039999999999998E-5</v>
      </c>
      <c r="EJ11" s="28">
        <f>BF11*VLOOKUP(EJ$7,'PONDERADORES-GBD'!$A$3:$I$43,5,FALSE)*VLOOKUP(EJ$7,'PONDERADORES-GBD'!$A$3:$I$43,7,FALSE)+BF11*(1-VLOOKUP(EJ$7,'PONDERADORES-GBD'!$A$3:$I$43,5,FALSE))*VLOOKUP(EJ$7,'PONDERADORES-GBD'!$A$3:$I$43,9,FALSE)</f>
        <v>3.8027230000000001E-4</v>
      </c>
      <c r="EK11" s="28">
        <f>BG11*VLOOKUP(EK$7,'PONDERADORES-GBD'!$A$3:$I$43,5,FALSE)*VLOOKUP(EK$7,'PONDERADORES-GBD'!$A$3:$I$43,7,FALSE)+BG11*(1-VLOOKUP(EK$7,'PONDERADORES-GBD'!$A$3:$I$43,5,FALSE))*VLOOKUP(EK$7,'PONDERADORES-GBD'!$A$3:$I$43,9,FALSE)</f>
        <v>7.1010000000000013E-5</v>
      </c>
      <c r="EL11" s="28">
        <f>BH11*VLOOKUP(EL$7,'PONDERADORES-GBD'!$A$3:$I$43,5,FALSE)*VLOOKUP(EL$7,'PONDERADORES-GBD'!$A$3:$I$43,7,FALSE)+BH11*(1-VLOOKUP(EL$7,'PONDERADORES-GBD'!$A$3:$I$43,5,FALSE))*VLOOKUP(EL$7,'PONDERADORES-GBD'!$A$3:$I$43,9,FALSE)</f>
        <v>3.3680780000000003E-5</v>
      </c>
      <c r="EM11" s="28">
        <f>BI11*VLOOKUP(EM$7,'PONDERADORES-GBD'!$A$3:$I$43,5,FALSE)*VLOOKUP(EM$7,'PONDERADORES-GBD'!$A$3:$I$43,7,FALSE)+BI11*(1-VLOOKUP(EM$7,'PONDERADORES-GBD'!$A$3:$I$43,5,FALSE))*VLOOKUP(EM$7,'PONDERADORES-GBD'!$A$3:$I$43,9,FALSE)</f>
        <v>4.0986631499999998E-4</v>
      </c>
      <c r="EN11" s="28">
        <f>BJ11*VLOOKUP(EN$7,'PONDERADORES-GBD'!$A$3:$I$43,5,FALSE)*VLOOKUP(EN$7,'PONDERADORES-GBD'!$A$3:$I$43,7,FALSE)+BJ11*(1-VLOOKUP(EN$7,'PONDERADORES-GBD'!$A$3:$I$43,5,FALSE))*VLOOKUP(EN$7,'PONDERADORES-GBD'!$A$3:$I$43,9,FALSE)</f>
        <v>0</v>
      </c>
      <c r="EO11" s="28">
        <f>BK11*VLOOKUP(EO$7,'PONDERADORES-GBD'!$A$3:$I$43,5,FALSE)*VLOOKUP(EO$7,'PONDERADORES-GBD'!$A$3:$I$43,7,FALSE)+BK11*(1-VLOOKUP(EO$7,'PONDERADORES-GBD'!$A$3:$I$43,5,FALSE))*VLOOKUP(EO$7,'PONDERADORES-GBD'!$A$3:$I$43,9,FALSE)</f>
        <v>0</v>
      </c>
      <c r="EP11" s="28">
        <f>BL11*VLOOKUP(EP$7,'PONDERADORES-GBD'!$A$3:$I$43,5,FALSE)*VLOOKUP(EP$7,'PONDERADORES-GBD'!$A$3:$I$43,7,FALSE)+BL11*(1-VLOOKUP(EP$7,'PONDERADORES-GBD'!$A$3:$I$43,5,FALSE))*VLOOKUP(EP$7,'PONDERADORES-GBD'!$A$3:$I$43,9,FALSE)</f>
        <v>0</v>
      </c>
      <c r="EQ11" s="28">
        <f>BM11*VLOOKUP(EQ$7,'PONDERADORES-GBD'!$A$3:$I$43,5,FALSE)*VLOOKUP(EQ$7,'PONDERADORES-GBD'!$A$3:$I$43,7,FALSE)+BM11*(1-VLOOKUP(EQ$7,'PONDERADORES-GBD'!$A$3:$I$43,5,FALSE))*VLOOKUP(EQ$7,'PONDERADORES-GBD'!$A$3:$I$43,9,FALSE)</f>
        <v>0</v>
      </c>
      <c r="ER11" s="28">
        <f>BN11*VLOOKUP(ER$7,'PONDERADORES-GBD'!$A$3:$I$43,5,FALSE)*VLOOKUP(ER$7,'PONDERADORES-GBD'!$A$3:$I$43,7,FALSE)+BN11*(1-VLOOKUP(ER$7,'PONDERADORES-GBD'!$A$3:$I$43,5,FALSE))*VLOOKUP(ER$7,'PONDERADORES-GBD'!$A$3:$I$43,9,FALSE)</f>
        <v>0</v>
      </c>
      <c r="ES11" s="28">
        <f>BO11*VLOOKUP(ES$7,'PONDERADORES-GBD'!$A$3:$I$43,5,FALSE)*VLOOKUP(ES$7,'PONDERADORES-GBD'!$A$3:$I$43,7,FALSE)+BO11*(1-VLOOKUP(ES$7,'PONDERADORES-GBD'!$A$3:$I$43,5,FALSE))*VLOOKUP(ES$7,'PONDERADORES-GBD'!$A$3:$I$43,9,FALSE)</f>
        <v>0</v>
      </c>
      <c r="ET11" s="28">
        <f>BP11*VLOOKUP(ET$7,'PONDERADORES-GBD'!$A$3:$I$43,5,FALSE)*VLOOKUP(ET$7,'PONDERADORES-GBD'!$A$3:$I$43,7,FALSE)+BP11*(1-VLOOKUP(ET$7,'PONDERADORES-GBD'!$A$3:$I$43,5,FALSE))*VLOOKUP(ET$7,'PONDERADORES-GBD'!$A$3:$I$43,9,FALSE)</f>
        <v>0</v>
      </c>
      <c r="EU11" s="28">
        <f>BQ11*VLOOKUP(EU$7,'PONDERADORES-GBD'!$A$3:$I$43,5,FALSE)*VLOOKUP(EU$7,'PONDERADORES-GBD'!$A$3:$I$43,7,FALSE)+BQ11*(1-VLOOKUP(EU$7,'PONDERADORES-GBD'!$A$3:$I$43,5,FALSE))*VLOOKUP(EU$7,'PONDERADORES-GBD'!$A$3:$I$43,9,FALSE)</f>
        <v>0</v>
      </c>
      <c r="EV11" s="28">
        <f>BR11*VLOOKUP(EV$7,'PONDERADORES-GBD'!$A$3:$I$43,5,FALSE)*VLOOKUP(EV$7,'PONDERADORES-GBD'!$A$3:$I$43,7,FALSE)+BR11*(1-VLOOKUP(EV$7,'PONDERADORES-GBD'!$A$3:$I$43,5,FALSE))*VLOOKUP(EV$7,'PONDERADORES-GBD'!$A$3:$I$43,9,FALSE)</f>
        <v>0</v>
      </c>
      <c r="EW11" s="28">
        <f>BS11*VLOOKUP(EW$7,'PONDERADORES-GBD'!$A$3:$I$43,5,FALSE)*VLOOKUP(EW$7,'PONDERADORES-GBD'!$A$3:$I$43,7,FALSE)+BS11*(1-VLOOKUP(EW$7,'PONDERADORES-GBD'!$A$3:$I$43,5,FALSE))*VLOOKUP(EW$7,'PONDERADORES-GBD'!$A$3:$I$43,9,FALSE)</f>
        <v>6.8367000000000001E-6</v>
      </c>
      <c r="EX11" s="28">
        <f>BT11*VLOOKUP(EX$7,'PONDERADORES-GBD'!$A$3:$I$43,5,FALSE)*VLOOKUP(EX$7,'PONDERADORES-GBD'!$A$3:$I$43,7,FALSE)+BT11*(1-VLOOKUP(EX$7,'PONDERADORES-GBD'!$A$3:$I$43,5,FALSE))*VLOOKUP(EX$7,'PONDERADORES-GBD'!$A$3:$I$43,9,FALSE)</f>
        <v>0</v>
      </c>
      <c r="EY11" s="28">
        <f>BU11*VLOOKUP(EY$7,'PONDERADORES-GBD'!$A$3:$I$43,5,FALSE)*VLOOKUP(EY$7,'PONDERADORES-GBD'!$A$3:$I$43,7,FALSE)+BU11*(1-VLOOKUP(EY$7,'PONDERADORES-GBD'!$A$3:$I$43,5,FALSE))*VLOOKUP(EY$7,'PONDERADORES-GBD'!$A$3:$I$43,9,FALSE)</f>
        <v>1.9282999999999998E-6</v>
      </c>
      <c r="EZ11" s="28">
        <f>BV11*VLOOKUP(EZ$7,'PONDERADORES-GBD'!$A$3:$I$43,5,FALSE)*VLOOKUP(EZ$7,'PONDERADORES-GBD'!$A$3:$I$43,7,FALSE)+BV11*(1-VLOOKUP(EZ$7,'PONDERADORES-GBD'!$A$3:$I$43,5,FALSE))*VLOOKUP(EZ$7,'PONDERADORES-GBD'!$A$3:$I$43,9,FALSE)</f>
        <v>5.4790000000000004E-6</v>
      </c>
      <c r="FA11" s="28">
        <f>BW11*VLOOKUP(FA$7,'PONDERADORES-GBD'!$A$3:$I$43,5,FALSE)*VLOOKUP(FA$7,'PONDERADORES-GBD'!$A$3:$I$43,7,FALSE)+BW11*(1-VLOOKUP(FA$7,'PONDERADORES-GBD'!$A$3:$I$43,5,FALSE))*VLOOKUP(FA$7,'PONDERADORES-GBD'!$A$3:$I$43,9,FALSE)</f>
        <v>2.7350699999999999E-5</v>
      </c>
      <c r="FB11" s="28">
        <f>BX11*VLOOKUP(FB$7,'PONDERADORES-GBD'!$A$3:$I$43,5,FALSE)*VLOOKUP(FB$7,'PONDERADORES-GBD'!$A$3:$I$43,7,FALSE)+BX11*(1-VLOOKUP(FB$7,'PONDERADORES-GBD'!$A$3:$I$43,5,FALSE))*VLOOKUP(FB$7,'PONDERADORES-GBD'!$A$3:$I$43,9,FALSE)</f>
        <v>7.7176000000000004E-6</v>
      </c>
      <c r="FC11" s="28">
        <f>BY11*VLOOKUP(FC$7,'PONDERADORES-GBD'!$A$3:$I$43,5,FALSE)*VLOOKUP(FC$7,'PONDERADORES-GBD'!$A$3:$I$43,7,FALSE)+BY11*(1-VLOOKUP(FC$7,'PONDERADORES-GBD'!$A$3:$I$43,5,FALSE))*VLOOKUP(FC$7,'PONDERADORES-GBD'!$A$3:$I$43,9,FALSE)</f>
        <v>0</v>
      </c>
      <c r="FD11" s="28">
        <f>BZ11*VLOOKUP(FD$7,'PONDERADORES-GBD'!$A$3:$I$43,5,FALSE)*VLOOKUP(FD$7,'PONDERADORES-GBD'!$A$3:$I$43,7,FALSE)+BZ11*(1-VLOOKUP(FD$7,'PONDERADORES-GBD'!$A$3:$I$43,5,FALSE))*VLOOKUP(FD$7,'PONDERADORES-GBD'!$A$3:$I$43,9,FALSE)</f>
        <v>0</v>
      </c>
      <c r="FE11" s="28">
        <f>CA11*VLOOKUP(FE$7,'PONDERADORES-GBD'!$A$3:$I$43,5,FALSE)*VLOOKUP(FE$7,'PONDERADORES-GBD'!$A$3:$I$43,7,FALSE)+CA11*(1-VLOOKUP(FE$7,'PONDERADORES-GBD'!$A$3:$I$43,5,FALSE))*VLOOKUP(FE$7,'PONDERADORES-GBD'!$A$3:$I$43,9,FALSE)</f>
        <v>0</v>
      </c>
      <c r="FF11" s="28">
        <f>CB11*VLOOKUP(FF$7,'PONDERADORES-GBD'!$A$3:$I$43,5,FALSE)*VLOOKUP(FF$7,'PONDERADORES-GBD'!$A$3:$I$43,7,FALSE)+CB11*(1-VLOOKUP(FF$7,'PONDERADORES-GBD'!$A$3:$I$43,5,FALSE))*VLOOKUP(FF$7,'PONDERADORES-GBD'!$A$3:$I$43,9,FALSE)</f>
        <v>0</v>
      </c>
      <c r="FG11" s="28">
        <f>CC11*VLOOKUP(FG$7,'PONDERADORES-GBD'!$A$3:$I$43,5,FALSE)*VLOOKUP(FG$7,'PONDERADORES-GBD'!$A$3:$I$43,7,FALSE)+CC11*(1-VLOOKUP(FG$7,'PONDERADORES-GBD'!$A$3:$I$43,5,FALSE))*VLOOKUP(FG$7,'PONDERADORES-GBD'!$A$3:$I$43,9,FALSE)</f>
        <v>0</v>
      </c>
      <c r="FH11" s="28">
        <f>CD11*VLOOKUP(FH$7,'PONDERADORES-GBD'!$A$3:$I$43,5,FALSE)*VLOOKUP(FH$7,'PONDERADORES-GBD'!$A$3:$I$43,7,FALSE)+CD11*(1-VLOOKUP(FH$7,'PONDERADORES-GBD'!$A$3:$I$43,5,FALSE))*VLOOKUP(FH$7,'PONDERADORES-GBD'!$A$3:$I$43,9,FALSE)</f>
        <v>0</v>
      </c>
      <c r="FI11" s="28">
        <f>CE11*VLOOKUP(FI$7,'PONDERADORES-GBD'!$A$3:$I$43,5,FALSE)*VLOOKUP(FI$7,'PONDERADORES-GBD'!$A$3:$I$43,7,FALSE)+CE11*(1-VLOOKUP(FI$7,'PONDERADORES-GBD'!$A$3:$I$43,5,FALSE))*VLOOKUP(FI$7,'PONDERADORES-GBD'!$A$3:$I$43,9,FALSE)</f>
        <v>0</v>
      </c>
      <c r="FJ11" s="28">
        <f>CF11*VLOOKUP(FJ$7,'PONDERADORES-GBD'!$A$3:$I$43,5,FALSE)*VLOOKUP(FJ$7,'PONDERADORES-GBD'!$A$3:$I$43,7,FALSE)+CF11*(1-VLOOKUP(FJ$7,'PONDERADORES-GBD'!$A$3:$I$43,5,FALSE))*VLOOKUP(FJ$7,'PONDERADORES-GBD'!$A$3:$I$43,9,FALSE)</f>
        <v>0</v>
      </c>
      <c r="FK11" s="28">
        <f>CG11*VLOOKUP(FK$7,'PONDERADORES-GBD'!$A$3:$I$43,5,FALSE)*VLOOKUP(FK$7,'PONDERADORES-GBD'!$A$3:$I$43,7,FALSE)+CG11*(1-VLOOKUP(FK$7,'PONDERADORES-GBD'!$A$3:$I$43,5,FALSE))*VLOOKUP(FK$7,'PONDERADORES-GBD'!$A$3:$I$43,9,FALSE)</f>
        <v>0</v>
      </c>
      <c r="FL11" s="28">
        <f>CH11*VLOOKUP(FL$7,'PONDERADORES-GBD'!$A$3:$I$43,5,FALSE)*VLOOKUP(FL$7,'PONDERADORES-GBD'!$A$3:$I$43,6,FALSE)*VLOOKUP(FL$7,'PONDERADORES-GBD'!$A$3:$I$43,3,FALSE)+CH11*(1-VLOOKUP(FL$7,'PONDERADORES-GBD'!$A$3:$I$43,5,FALSE))*VLOOKUP(FL$7,'PONDERADORES-GBD'!$A$3:$I$43,8,FALSE)*VLOOKUP(FL$7,'PONDERADORES-GBD'!$A$3:$I$43,3,FALSE)</f>
        <v>0</v>
      </c>
      <c r="FM11" s="28">
        <f>CI11*VLOOKUP(FM$7,'PONDERADORES-GBD'!$A$3:$I$43,5,FALSE)*VLOOKUP(FM$7,'PONDERADORES-GBD'!$A$3:$I$43,6,FALSE)*VLOOKUP(FM$7,'PONDERADORES-GBD'!$A$3:$I$43,3,FALSE)+CI11*(1-VLOOKUP(FM$7,'PONDERADORES-GBD'!$A$3:$I$43,5,FALSE))*VLOOKUP(FM$7,'PONDERADORES-GBD'!$A$3:$I$43,8,FALSE)*VLOOKUP(FM$7,'PONDERADORES-GBD'!$A$3:$I$43,3,FALSE)</f>
        <v>0</v>
      </c>
      <c r="FN11" s="28">
        <f>CJ11*VLOOKUP(FN$7,'PONDERADORES-GBD'!$A$3:$I$43,5,FALSE)*VLOOKUP(FN$7,'PONDERADORES-GBD'!$A$3:$I$43,6,FALSE)*VLOOKUP(FN$7,'PONDERADORES-GBD'!$A$3:$I$43,3,FALSE)+CJ11*(1-VLOOKUP(FN$7,'PONDERADORES-GBD'!$A$3:$I$43,5,FALSE))*VLOOKUP(FN$7,'PONDERADORES-GBD'!$A$3:$I$43,8,FALSE)*VLOOKUP(FN$7,'PONDERADORES-GBD'!$A$3:$I$43,3,FALSE)</f>
        <v>3.0354056743737167E-3</v>
      </c>
      <c r="FO11" s="28">
        <f>CK11*VLOOKUP(FO$7,'PONDERADORES-GBD'!$A$3:$I$43,5,FALSE)*VLOOKUP(FO$7,'PONDERADORES-GBD'!$A$3:$I$43,6,FALSE)*VLOOKUP(FO$7,'PONDERADORES-GBD'!$A$3:$I$43,3,FALSE)+CK11*(1-VLOOKUP(FO$7,'PONDERADORES-GBD'!$A$3:$I$43,5,FALSE))*VLOOKUP(FO$7,'PONDERADORES-GBD'!$A$3:$I$43,8,FALSE)*VLOOKUP(FO$7,'PONDERADORES-GBD'!$A$3:$I$43,3,FALSE)</f>
        <v>0</v>
      </c>
      <c r="FP11" s="28">
        <f>CL11*VLOOKUP(FP$7,'PONDERADORES-GBD'!$A$3:$I$43,5,FALSE)*VLOOKUP(FP$7,'PONDERADORES-GBD'!$A$3:$I$43,6,FALSE)*VLOOKUP(FP$7,'PONDERADORES-GBD'!$A$3:$I$43,3,FALSE)+CL11*(1-VLOOKUP(FP$7,'PONDERADORES-GBD'!$A$3:$I$43,5,FALSE))*VLOOKUP(FP$7,'PONDERADORES-GBD'!$A$3:$I$43,8,FALSE)*VLOOKUP(FP$7,'PONDERADORES-GBD'!$A$3:$I$43,3,FALSE)</f>
        <v>0</v>
      </c>
      <c r="FQ11" s="28">
        <f>CM11*VLOOKUP(FQ$7,'PONDERADORES-GBD'!$A$3:$I$43,5,FALSE)*VLOOKUP(FQ$7,'PONDERADORES-GBD'!$A$3:$I$43,6,FALSE)*VLOOKUP(FQ$7,'PONDERADORES-GBD'!$A$3:$I$43,3,FALSE)+CM11*(1-VLOOKUP(FQ$7,'PONDERADORES-GBD'!$A$3:$I$43,5,FALSE))*VLOOKUP(FQ$7,'PONDERADORES-GBD'!$A$3:$I$43,8,FALSE)*VLOOKUP(FQ$7,'PONDERADORES-GBD'!$A$3:$I$43,3,FALSE)</f>
        <v>0</v>
      </c>
      <c r="FR11" s="28">
        <f>CN11*VLOOKUP(FR$7,'PONDERADORES-GBD'!$A$3:$I$43,5,FALSE)*VLOOKUP(FR$7,'PONDERADORES-GBD'!$A$3:$I$43,6,FALSE)*VLOOKUP(FR$7,'PONDERADORES-GBD'!$A$3:$I$43,3,FALSE)+CN11*(1-VLOOKUP(FR$7,'PONDERADORES-GBD'!$A$3:$I$43,5,FALSE))*VLOOKUP(FR$7,'PONDERADORES-GBD'!$A$3:$I$43,8,FALSE)*VLOOKUP(FR$7,'PONDERADORES-GBD'!$A$3:$I$43,3,FALSE)</f>
        <v>4.0202922579055437E-4</v>
      </c>
      <c r="FS11" s="28">
        <f>CO11*VLOOKUP(FS$7,'PONDERADORES-GBD'!$A$3:$I$43,5,FALSE)*VLOOKUP(FS$7,'PONDERADORES-GBD'!$A$3:$I$43,6,FALSE)*VLOOKUP(FS$7,'PONDERADORES-GBD'!$A$3:$I$43,3,FALSE)+CO11*(1-VLOOKUP(FS$7,'PONDERADORES-GBD'!$A$3:$I$43,5,FALSE))*VLOOKUP(FS$7,'PONDERADORES-GBD'!$A$3:$I$43,8,FALSE)*VLOOKUP(FS$7,'PONDERADORES-GBD'!$A$3:$I$43,3,FALSE)</f>
        <v>1.188816277084189E-3</v>
      </c>
      <c r="FT11" s="28">
        <f>CP11*VLOOKUP(FT$7,'PONDERADORES-GBD'!$A$3:$I$43,5,FALSE)*VLOOKUP(FT$7,'PONDERADORES-GBD'!$A$3:$I$43,6,FALSE)*VLOOKUP(FT$7,'PONDERADORES-GBD'!$A$3:$I$43,3,FALSE)+CP11*(1-VLOOKUP(FT$7,'PONDERADORES-GBD'!$A$3:$I$43,5,FALSE))*VLOOKUP(FT$7,'PONDERADORES-GBD'!$A$3:$I$43,8,FALSE)*VLOOKUP(FT$7,'PONDERADORES-GBD'!$A$3:$I$43,3,FALSE)</f>
        <v>4.3928578644763865E-4</v>
      </c>
      <c r="FU11" s="28">
        <f>CQ11*VLOOKUP(FU$7,'PONDERADORES-GBD'!$A$3:$I$43,5,FALSE)*VLOOKUP(FU$7,'PONDERADORES-GBD'!$A$3:$I$43,6,FALSE)*VLOOKUP(FU$7,'PONDERADORES-GBD'!$A$3:$I$43,3,FALSE)+CQ11*(1-VLOOKUP(FU$7,'PONDERADORES-GBD'!$A$3:$I$43,5,FALSE))*VLOOKUP(FU$7,'PONDERADORES-GBD'!$A$3:$I$43,8,FALSE)*VLOOKUP(FU$7,'PONDERADORES-GBD'!$A$3:$I$43,3,FALSE)</f>
        <v>7.7973109650924025E-4</v>
      </c>
      <c r="FV11" s="28">
        <f>CR11*VLOOKUP(FV$7,'PONDERADORES-GBD'!$A$3:$I$43,5,FALSE)*VLOOKUP(FV$7,'PONDERADORES-GBD'!$A$3:$I$43,6,FALSE)*VLOOKUP(FV$7,'PONDERADORES-GBD'!$A$3:$I$43,3,FALSE)+CR11*(1-VLOOKUP(FV$7,'PONDERADORES-GBD'!$A$3:$I$43,5,FALSE))*VLOOKUP(FV$7,'PONDERADORES-GBD'!$A$3:$I$43,8,FALSE)*VLOOKUP(FV$7,'PONDERADORES-GBD'!$A$3:$I$43,3,FALSE)</f>
        <v>5.4214118932238199E-4</v>
      </c>
      <c r="FW11" s="28">
        <f>CS11*VLOOKUP(FW$7,'PONDERADORES-GBD'!$A$3:$I$43,5,FALSE)*VLOOKUP(FW$7,'PONDERADORES-GBD'!$A$3:$I$43,6,FALSE)*VLOOKUP(FW$7,'PONDERADORES-GBD'!$A$3:$I$43,3,FALSE)+CS11*(1-VLOOKUP(FW$7,'PONDERADORES-GBD'!$A$3:$I$43,5,FALSE))*VLOOKUP(FW$7,'PONDERADORES-GBD'!$A$3:$I$43,8,FALSE)*VLOOKUP(FW$7,'PONDERADORES-GBD'!$A$3:$I$43,3,FALSE)</f>
        <v>0</v>
      </c>
      <c r="FX11" s="28">
        <f>CT11*VLOOKUP(FX$7,'PONDERADORES-GBD'!$A$3:$I$43,5,FALSE)*VLOOKUP(FX$7,'PONDERADORES-GBD'!$A$3:$I$43,6,FALSE)*VLOOKUP(FX$7,'PONDERADORES-GBD'!$A$3:$I$43,3,FALSE)+CT11*(1-VLOOKUP(FX$7,'PONDERADORES-GBD'!$A$3:$I$43,5,FALSE))*VLOOKUP(FX$7,'PONDERADORES-GBD'!$A$3:$I$43,8,FALSE)*VLOOKUP(FX$7,'PONDERADORES-GBD'!$A$3:$I$43,3,FALSE)</f>
        <v>5.6713830869267615E-4</v>
      </c>
      <c r="FY11" s="28">
        <f>CU11*VLOOKUP(FY$7,'PONDERADORES-GBD'!$A$3:$I$43,5,FALSE)*VLOOKUP(FY$7,'PONDERADORES-GBD'!$A$3:$I$43,6,FALSE)*VLOOKUP(FY$7,'PONDERADORES-GBD'!$A$3:$I$43,3,FALSE)+CU11*(1-VLOOKUP(FY$7,'PONDERADORES-GBD'!$A$3:$I$43,5,FALSE))*VLOOKUP(FY$7,'PONDERADORES-GBD'!$A$3:$I$43,8,FALSE)*VLOOKUP(FY$7,'PONDERADORES-GBD'!$A$3:$I$43,3,FALSE)</f>
        <v>2.2046636550308009E-6</v>
      </c>
      <c r="FZ11" s="28">
        <f>CV11*VLOOKUP(FZ$7,'PONDERADORES-GBD'!$A$3:$I$43,5,FALSE)*VLOOKUP(FZ$7,'PONDERADORES-GBD'!$A$3:$I$43,6,FALSE)*VLOOKUP(FZ$7,'PONDERADORES-GBD'!$A$3:$I$43,3,FALSE)+CV11*(1-VLOOKUP(FZ$7,'PONDERADORES-GBD'!$A$3:$I$43,5,FALSE))*VLOOKUP(FZ$7,'PONDERADORES-GBD'!$A$3:$I$43,8,FALSE)*VLOOKUP(FZ$7,'PONDERADORES-GBD'!$A$3:$I$43,3,FALSE)</f>
        <v>0</v>
      </c>
      <c r="GA11" s="28">
        <f>CW11*VLOOKUP(GA$7,'PONDERADORES-GBD'!$A$3:$I$43,5,FALSE)*VLOOKUP(GA$7,'PONDERADORES-GBD'!$A$3:$I$43,6,FALSE)*VLOOKUP(GA$7,'PONDERADORES-GBD'!$A$3:$I$43,3,FALSE)+CW11*(1-VLOOKUP(GA$7,'PONDERADORES-GBD'!$A$3:$I$43,5,FALSE))*VLOOKUP(GA$7,'PONDERADORES-GBD'!$A$3:$I$43,8,FALSE)*VLOOKUP(GA$7,'PONDERADORES-GBD'!$A$3:$I$43,3,FALSE)</f>
        <v>2.4799577170431209E-4</v>
      </c>
      <c r="GB11" s="28">
        <f>CX11*VLOOKUP(GB$7,'PONDERADORES-GBD'!$A$3:$I$43,5,FALSE)*VLOOKUP(GB$7,'PONDERADORES-GBD'!$A$3:$I$43,6,FALSE)*VLOOKUP(GB$7,'PONDERADORES-GBD'!$A$3:$I$43,3,FALSE)+CX11*(1-VLOOKUP(GB$7,'PONDERADORES-GBD'!$A$3:$I$43,5,FALSE))*VLOOKUP(GB$7,'PONDERADORES-GBD'!$A$3:$I$43,8,FALSE)*VLOOKUP(GB$7,'PONDERADORES-GBD'!$A$3:$I$43,3,FALSE)</f>
        <v>2.5135413661875431E-4</v>
      </c>
      <c r="GC11" s="28">
        <f>CY11*VLOOKUP(GC$7,'PONDERADORES-GBD'!$A$3:$I$43,5,FALSE)*VLOOKUP(GC$7,'PONDERADORES-GBD'!$A$3:$I$43,6,FALSE)*VLOOKUP(GC$7,'PONDERADORES-GBD'!$A$3:$I$43,3,FALSE)+CY11*(1-VLOOKUP(GC$7,'PONDERADORES-GBD'!$A$3:$I$43,5,FALSE))*VLOOKUP(GC$7,'PONDERADORES-GBD'!$A$3:$I$43,8,FALSE)*VLOOKUP(GC$7,'PONDERADORES-GBD'!$A$3:$I$43,3,FALSE)</f>
        <v>3.4511563860369608E-4</v>
      </c>
      <c r="GD11" s="28">
        <f>CZ11*VLOOKUP(GD$7,'PONDERADORES-GBD'!$A$3:$I$43,5,FALSE)*VLOOKUP(GD$7,'PONDERADORES-GBD'!$A$3:$I$43,6,FALSE)*VLOOKUP(GD$7,'PONDERADORES-GBD'!$A$3:$I$43,3,FALSE)+CZ11*(1-VLOOKUP(GD$7,'PONDERADORES-GBD'!$A$3:$I$43,5,FALSE))*VLOOKUP(GD$7,'PONDERADORES-GBD'!$A$3:$I$43,8,FALSE)*VLOOKUP(GD$7,'PONDERADORES-GBD'!$A$3:$I$43,3,FALSE)</f>
        <v>3.3225811909650928E-5</v>
      </c>
      <c r="GE11" s="28">
        <f>DA11*VLOOKUP(GE$7,'PONDERADORES-GBD'!$A$3:$I$43,5,FALSE)*VLOOKUP(GE$7,'PONDERADORES-GBD'!$A$3:$I$43,6,FALSE)*VLOOKUP(GE$7,'PONDERADORES-GBD'!$A$3:$I$43,3,FALSE)+DA11*(1-VLOOKUP(GE$7,'PONDERADORES-GBD'!$A$3:$I$43,5,FALSE))*VLOOKUP(GE$7,'PONDERADORES-GBD'!$A$3:$I$43,8,FALSE)*VLOOKUP(GE$7,'PONDERADORES-GBD'!$A$3:$I$43,3,FALSE)</f>
        <v>1.6652796851471599E-4</v>
      </c>
      <c r="GF11" s="28">
        <f>DB11*VLOOKUP(GF$7,'PONDERADORES-GBD'!$A$3:$I$43,5,FALSE)*VLOOKUP(GF$7,'PONDERADORES-GBD'!$A$3:$I$43,6,FALSE)*VLOOKUP(GF$7,'PONDERADORES-GBD'!$A$3:$I$43,3,FALSE)+DB11*(1-VLOOKUP(GF$7,'PONDERADORES-GBD'!$A$3:$I$43,5,FALSE))*VLOOKUP(GF$7,'PONDERADORES-GBD'!$A$3:$I$43,8,FALSE)*VLOOKUP(GF$7,'PONDERADORES-GBD'!$A$3:$I$43,3,FALSE)</f>
        <v>1.9976457221081452E-4</v>
      </c>
      <c r="GG11" s="28">
        <f>DC11*VLOOKUP(GG$7,'PONDERADORES-GBD'!$A$3:$I$43,5,FALSE)*VLOOKUP(GG$7,'PONDERADORES-GBD'!$A$3:$I$43,6,FALSE)*VLOOKUP(GG$7,'PONDERADORES-GBD'!$A$3:$I$43,3,FALSE)+DC11*(1-VLOOKUP(GG$7,'PONDERADORES-GBD'!$A$3:$I$43,5,FALSE))*VLOOKUP(GG$7,'PONDERADORES-GBD'!$A$3:$I$43,8,FALSE)*VLOOKUP(GG$7,'PONDERADORES-GBD'!$A$3:$I$43,3,FALSE)</f>
        <v>1.9218028747433261E-5</v>
      </c>
      <c r="GH11" s="28">
        <f>DD11*VLOOKUP(GH$7,'PONDERADORES-GBD'!$A$3:$I$43,5,FALSE)*VLOOKUP(GH$7,'PONDERADORES-GBD'!$A$3:$I$43,6,FALSE)*VLOOKUP(GH$7,'PONDERADORES-GBD'!$A$3:$I$43,3,FALSE)+DD11*(1-VLOOKUP(GH$7,'PONDERADORES-GBD'!$A$3:$I$43,5,FALSE))*VLOOKUP(GH$7,'PONDERADORES-GBD'!$A$3:$I$43,8,FALSE)*VLOOKUP(GH$7,'PONDERADORES-GBD'!$A$3:$I$43,3,FALSE)</f>
        <v>6.7720201232032869E-4</v>
      </c>
      <c r="GI11" s="28">
        <f>DE11*VLOOKUP(GI$7,'PONDERADORES-GBD'!$A$3:$I$43,5,FALSE)*VLOOKUP(GI$7,'PONDERADORES-GBD'!$A$3:$I$43,6,FALSE)*VLOOKUP(GI$7,'PONDERADORES-GBD'!$A$3:$I$43,3,FALSE)+DE11*(1-VLOOKUP(GI$7,'PONDERADORES-GBD'!$A$3:$I$43,5,FALSE))*VLOOKUP(GI$7,'PONDERADORES-GBD'!$A$3:$I$43,8,FALSE)*VLOOKUP(GI$7,'PONDERADORES-GBD'!$A$3:$I$43,3,FALSE)</f>
        <v>3.2660580698151954E-5</v>
      </c>
      <c r="GJ11" s="28">
        <f>DF11*VLOOKUP(GJ$7,'PONDERADORES-GBD'!$A$3:$I$43,5,FALSE)*VLOOKUP(GJ$7,'PONDERADORES-GBD'!$A$3:$I$43,6,FALSE)*VLOOKUP(GJ$7,'PONDERADORES-GBD'!$A$3:$I$43,3,FALSE)+DF11*(1-VLOOKUP(GJ$7,'PONDERADORES-GBD'!$A$3:$I$43,5,FALSE))*VLOOKUP(GJ$7,'PONDERADORES-GBD'!$A$3:$I$43,8,FALSE)*VLOOKUP(GJ$7,'PONDERADORES-GBD'!$A$3:$I$43,3,FALSE)</f>
        <v>1.7466954140999317E-6</v>
      </c>
      <c r="GK11" s="28">
        <f>DG11*VLOOKUP(GK$7,'PONDERADORES-GBD'!$A$3:$I$43,5,FALSE)*VLOOKUP(GK$7,'PONDERADORES-GBD'!$A$3:$I$43,6,FALSE)*VLOOKUP(GK$7,'PONDERADORES-GBD'!$A$3:$I$43,3,FALSE)+DG11*(1-VLOOKUP(GK$7,'PONDERADORES-GBD'!$A$3:$I$43,5,FALSE))*VLOOKUP(GK$7,'PONDERADORES-GBD'!$A$3:$I$43,8,FALSE)*VLOOKUP(GK$7,'PONDERADORES-GBD'!$A$3:$I$43,3,FALSE)</f>
        <v>0</v>
      </c>
      <c r="GL11" s="28">
        <f>DH11*VLOOKUP(GL$7,'PONDERADORES-GBD'!$A$3:$I$43,5,FALSE)*VLOOKUP(GL$7,'PONDERADORES-GBD'!$A$3:$I$43,6,FALSE)*VLOOKUP(GL$7,'PONDERADORES-GBD'!$A$3:$I$43,3,FALSE)+DH11*(1-VLOOKUP(GL$7,'PONDERADORES-GBD'!$A$3:$I$43,5,FALSE))*VLOOKUP(GL$7,'PONDERADORES-GBD'!$A$3:$I$43,8,FALSE)*VLOOKUP(GL$7,'PONDERADORES-GBD'!$A$3:$I$43,3,FALSE)</f>
        <v>0</v>
      </c>
      <c r="GM11" s="28">
        <f>DI11*VLOOKUP(GM$7,'PONDERADORES-GBD'!$A$3:$I$43,5,FALSE)*VLOOKUP(GM$7,'PONDERADORES-GBD'!$A$3:$I$43,6,FALSE)*VLOOKUP(GM$7,'PONDERADORES-GBD'!$A$3:$I$43,3,FALSE)+DI11*(1-VLOOKUP(GM$7,'PONDERADORES-GBD'!$A$3:$I$43,5,FALSE))*VLOOKUP(GM$7,'PONDERADORES-GBD'!$A$3:$I$43,8,FALSE)*VLOOKUP(GM$7,'PONDERADORES-GBD'!$A$3:$I$43,3,FALSE)</f>
        <v>0</v>
      </c>
      <c r="GN11" s="28">
        <f>DJ11*VLOOKUP(GN$7,'PONDERADORES-GBD'!$A$3:$I$43,5,FALSE)*VLOOKUP(GN$7,'PONDERADORES-GBD'!$A$3:$I$43,6,FALSE)*VLOOKUP(GN$7,'PONDERADORES-GBD'!$A$3:$I$43,3,FALSE)+DJ11*(1-VLOOKUP(GN$7,'PONDERADORES-GBD'!$A$3:$I$43,5,FALSE))*VLOOKUP(GN$7,'PONDERADORES-GBD'!$A$3:$I$43,8,FALSE)*VLOOKUP(GN$7,'PONDERADORES-GBD'!$A$3:$I$43,3,FALSE)</f>
        <v>0</v>
      </c>
      <c r="GO11" s="28">
        <f>DK11*VLOOKUP(GO$7,'PONDERADORES-GBD'!$A$3:$I$43,5,FALSE)*VLOOKUP(GO$7,'PONDERADORES-GBD'!$A$3:$I$43,6,FALSE)*VLOOKUP(GO$7,'PONDERADORES-GBD'!$A$3:$I$43,3,FALSE)+DK11*(1-VLOOKUP(GO$7,'PONDERADORES-GBD'!$A$3:$I$43,5,FALSE))*VLOOKUP(GO$7,'PONDERADORES-GBD'!$A$3:$I$43,8,FALSE)*VLOOKUP(GO$7,'PONDERADORES-GBD'!$A$3:$I$43,3,FALSE)</f>
        <v>0</v>
      </c>
      <c r="GP11" s="28">
        <f>DL11*VLOOKUP(GP$7,'PONDERADORES-GBD'!$A$3:$I$43,5,FALSE)*VLOOKUP(GP$7,'PONDERADORES-GBD'!$A$3:$I$43,6,FALSE)*VLOOKUP(GP$7,'PONDERADORES-GBD'!$A$3:$I$43,3,FALSE)+DL11*(1-VLOOKUP(GP$7,'PONDERADORES-GBD'!$A$3:$I$43,5,FALSE))*VLOOKUP(GP$7,'PONDERADORES-GBD'!$A$3:$I$43,8,FALSE)*VLOOKUP(GP$7,'PONDERADORES-GBD'!$A$3:$I$43,3,FALSE)</f>
        <v>0</v>
      </c>
      <c r="GQ11" s="28">
        <f>DM11*VLOOKUP(GQ$7,'PONDERADORES-GBD'!$A$3:$I$43,5,FALSE)*VLOOKUP(GQ$7,'PONDERADORES-GBD'!$A$3:$I$43,6,FALSE)*VLOOKUP(GQ$7,'PONDERADORES-GBD'!$A$3:$I$43,3,FALSE)+DM11*(1-VLOOKUP(GQ$7,'PONDERADORES-GBD'!$A$3:$I$43,5,FALSE))*VLOOKUP(GQ$7,'PONDERADORES-GBD'!$A$3:$I$43,8,FALSE)*VLOOKUP(GQ$7,'PONDERADORES-GBD'!$A$3:$I$43,3,FALSE)</f>
        <v>2.6854610266940451E-6</v>
      </c>
      <c r="GR11" s="28">
        <f>DN11*VLOOKUP(GR$7,'PONDERADORES-GBD'!$A$3:$I$43,5,FALSE)*VLOOKUP(GR$7,'PONDERADORES-GBD'!$A$3:$I$43,6,FALSE)*VLOOKUP(GR$7,'PONDERADORES-GBD'!$A$3:$I$43,3,FALSE)+DN11*(1-VLOOKUP(GR$7,'PONDERADORES-GBD'!$A$3:$I$43,5,FALSE))*VLOOKUP(GR$7,'PONDERADORES-GBD'!$A$3:$I$43,8,FALSE)*VLOOKUP(GR$7,'PONDERADORES-GBD'!$A$3:$I$43,3,FALSE)</f>
        <v>0</v>
      </c>
      <c r="GS11" s="28">
        <f>DO11*VLOOKUP(GS$7,'PONDERADORES-GBD'!$A$3:$I$43,5,FALSE)*VLOOKUP(GS$7,'PONDERADORES-GBD'!$A$3:$I$43,6,FALSE)*VLOOKUP(GS$7,'PONDERADORES-GBD'!$A$3:$I$43,3,FALSE)+DO11*(1-VLOOKUP(GS$7,'PONDERADORES-GBD'!$A$3:$I$43,5,FALSE))*VLOOKUP(GS$7,'PONDERADORES-GBD'!$A$3:$I$43,8,FALSE)*VLOOKUP(GS$7,'PONDERADORES-GBD'!$A$3:$I$43,3,FALSE)</f>
        <v>0</v>
      </c>
      <c r="GT11" s="28">
        <f>DP11*VLOOKUP(GT$7,'PONDERADORES-GBD'!$A$3:$I$43,5,FALSE)*VLOOKUP(GT$7,'PONDERADORES-GBD'!$A$3:$I$43,6,FALSE)*VLOOKUP(GT$7,'PONDERADORES-GBD'!$A$3:$I$43,3,FALSE)+DP11*(1-VLOOKUP(GT$7,'PONDERADORES-GBD'!$A$3:$I$43,5,FALSE))*VLOOKUP(GT$7,'PONDERADORES-GBD'!$A$3:$I$43,8,FALSE)*VLOOKUP(GT$7,'PONDERADORES-GBD'!$A$3:$I$43,3,FALSE)</f>
        <v>2.6343994524298424E-6</v>
      </c>
      <c r="GU11" s="28">
        <f>DQ11*VLOOKUP(GU$7,'PONDERADORES-GBD'!$A$3:$I$43,5,FALSE)*VLOOKUP(GU$7,'PONDERADORES-GBD'!$A$3:$I$43,6,FALSE)*VLOOKUP(GU$7,'PONDERADORES-GBD'!$A$3:$I$43,3,FALSE)+DQ11*(1-VLOOKUP(GU$7,'PONDERADORES-GBD'!$A$3:$I$43,5,FALSE))*VLOOKUP(GU$7,'PONDERADORES-GBD'!$A$3:$I$43,8,FALSE)*VLOOKUP(GU$7,'PONDERADORES-GBD'!$A$3:$I$43,3,FALSE)</f>
        <v>1.5030216016427104E-5</v>
      </c>
      <c r="GV11" s="28">
        <f>DR11*VLOOKUP(GV$7,'PONDERADORES-GBD'!$A$3:$I$43,5,FALSE)*VLOOKUP(GV$7,'PONDERADORES-GBD'!$A$3:$I$43,6,FALSE)*VLOOKUP(GV$7,'PONDERADORES-GBD'!$A$3:$I$43,3,FALSE)+DR11*(1-VLOOKUP(GV$7,'PONDERADORES-GBD'!$A$3:$I$43,5,FALSE))*VLOOKUP(GV$7,'PONDERADORES-GBD'!$A$3:$I$43,8,FALSE)*VLOOKUP(GV$7,'PONDERADORES-GBD'!$A$3:$I$43,3,FALSE)</f>
        <v>1.2964123860369611E-5</v>
      </c>
      <c r="GW11" s="28">
        <f>DS11*VLOOKUP(GW$7,'PONDERADORES-GBD'!$A$3:$I$43,5,FALSE)*VLOOKUP(GW$7,'PONDERADORES-GBD'!$A$3:$I$43,6,FALSE)*VLOOKUP(GW$7,'PONDERADORES-GBD'!$A$3:$I$43,3,FALSE)+DS11*(1-VLOOKUP(GW$7,'PONDERADORES-GBD'!$A$3:$I$43,5,FALSE))*VLOOKUP(GW$7,'PONDERADORES-GBD'!$A$3:$I$43,8,FALSE)*VLOOKUP(GW$7,'PONDERADORES-GBD'!$A$3:$I$43,3,FALSE)</f>
        <v>1.6773465352498289E-5</v>
      </c>
      <c r="GX11" s="28">
        <f>DT11*VLOOKUP(GX$7,'PONDERADORES-GBD'!$A$3:$I$43,5,FALSE)*VLOOKUP(GX$7,'PONDERADORES-GBD'!$A$3:$I$43,6,FALSE)*VLOOKUP(GX$7,'PONDERADORES-GBD'!$A$3:$I$43,3,FALSE)+DT11*(1-VLOOKUP(GX$7,'PONDERADORES-GBD'!$A$3:$I$43,5,FALSE))*VLOOKUP(GX$7,'PONDERADORES-GBD'!$A$3:$I$43,8,FALSE)*VLOOKUP(GX$7,'PONDERADORES-GBD'!$A$3:$I$43,3,FALSE)</f>
        <v>1.7792114989733059E-7</v>
      </c>
      <c r="GY11" s="28">
        <f>DU11*VLOOKUP(GY$7,'PONDERADORES-GBD'!$A$3:$I$43,5,FALSE)*VLOOKUP(GY$7,'PONDERADORES-GBD'!$A$3:$I$43,6,FALSE)*VLOOKUP(GY$7,'PONDERADORES-GBD'!$A$3:$I$43,3,FALSE)+DU11*(1-VLOOKUP(GY$7,'PONDERADORES-GBD'!$A$3:$I$43,5,FALSE))*VLOOKUP(GY$7,'PONDERADORES-GBD'!$A$3:$I$43,8,FALSE)*VLOOKUP(GY$7,'PONDERADORES-GBD'!$A$3:$I$43,3,FALSE)</f>
        <v>0</v>
      </c>
      <c r="GZ11" s="29">
        <f t="shared" si="2"/>
        <v>6.7975121450000002E-3</v>
      </c>
      <c r="HA11" s="29">
        <f t="shared" si="3"/>
        <v>8.9818290254757033E-3</v>
      </c>
      <c r="HC11" s="39">
        <f t="shared" si="4"/>
        <v>0</v>
      </c>
      <c r="HD11" s="39" t="e">
        <f t="shared" si="5"/>
        <v>#DIV/0!</v>
      </c>
      <c r="HE11" s="39" t="e">
        <f t="shared" si="0"/>
        <v>#DIV/0!</v>
      </c>
    </row>
    <row r="12" spans="1:213" ht="15.75" x14ac:dyDescent="0.25">
      <c r="A12" s="36" t="s">
        <v>104</v>
      </c>
      <c r="B12" s="37" t="s">
        <v>45</v>
      </c>
      <c r="C12" s="31">
        <f>DATOS!B52</f>
        <v>0</v>
      </c>
      <c r="D12" s="1">
        <v>6.2112000000000001E-3</v>
      </c>
      <c r="E12" s="1">
        <v>7.5976000000000004E-3</v>
      </c>
      <c r="F12" s="1">
        <v>0.23126089999999999</v>
      </c>
      <c r="G12" s="1">
        <v>0</v>
      </c>
      <c r="H12" s="1">
        <v>1.109E-4</v>
      </c>
      <c r="I12" s="1">
        <v>0</v>
      </c>
      <c r="J12" s="1">
        <v>1.42524E-2</v>
      </c>
      <c r="K12" s="1">
        <v>6.6936599999999999E-2</v>
      </c>
      <c r="L12" s="1">
        <v>4.0483600000000002E-2</v>
      </c>
      <c r="M12" s="1">
        <v>3.9208100000000003E-2</v>
      </c>
      <c r="N12" s="1">
        <v>2.2016399999999998E-2</v>
      </c>
      <c r="O12" s="1">
        <v>7.7640000000000001E-4</v>
      </c>
      <c r="P12" s="1">
        <v>7.6469899999999993E-2</v>
      </c>
      <c r="Q12" s="1">
        <v>2.1627999999999999E-3</v>
      </c>
      <c r="R12" s="1">
        <v>2.1074000000000002E-3</v>
      </c>
      <c r="S12" s="1">
        <v>3.0445900000000001E-2</v>
      </c>
      <c r="T12" s="1">
        <v>2.92258E-2</v>
      </c>
      <c r="U12" s="1">
        <v>3.7877099999999997E-2</v>
      </c>
      <c r="V12" s="1">
        <v>6.2112000000000001E-3</v>
      </c>
      <c r="W12" s="1">
        <v>4.4642899999999999E-2</v>
      </c>
      <c r="X12" s="1">
        <v>5.1353099999999999E-2</v>
      </c>
      <c r="Y12" s="1">
        <v>2.1184600000000001E-2</v>
      </c>
      <c r="Z12" s="1">
        <v>0.13747780000000001</v>
      </c>
      <c r="AA12" s="1">
        <v>1.7136200000000001E-2</v>
      </c>
      <c r="AB12" s="1">
        <v>4.3255999999999998E-3</v>
      </c>
      <c r="AC12" s="1">
        <v>5.5500000000000001E-5</v>
      </c>
      <c r="AD12" s="1">
        <v>0</v>
      </c>
      <c r="AE12" s="1">
        <v>5.5500000000000001E-5</v>
      </c>
      <c r="AF12" s="1">
        <v>4.9910000000000004E-4</v>
      </c>
      <c r="AG12" s="1">
        <v>1.0537000000000001E-3</v>
      </c>
      <c r="AH12" s="1">
        <v>5.5500000000000001E-5</v>
      </c>
      <c r="AI12" s="1">
        <v>6.1557000000000001E-3</v>
      </c>
      <c r="AJ12" s="1">
        <v>1.2533300000000001E-2</v>
      </c>
      <c r="AK12" s="1">
        <v>6.3220999999999998E-3</v>
      </c>
      <c r="AL12" s="1">
        <v>1.2533300000000001E-2</v>
      </c>
      <c r="AM12" s="1">
        <v>6.4219200000000004E-2</v>
      </c>
      <c r="AN12" s="1">
        <v>6.0448000000000003E-3</v>
      </c>
      <c r="AO12" s="1">
        <v>8.319E-4</v>
      </c>
      <c r="AP12" s="1">
        <v>1.6640000000000001E-4</v>
      </c>
      <c r="AQ12" s="1">
        <v>0</v>
      </c>
      <c r="AR12" s="1">
        <v>1.0000004</v>
      </c>
      <c r="AT12" s="41">
        <f>D12*VLOOKUP(AT$7,'PONDERADORES-GBD'!$A$3:$I$43,4,FALSE)</f>
        <v>6.2112000000000001E-3</v>
      </c>
      <c r="AU12" s="41">
        <f>E12*VLOOKUP(AU$7,'PONDERADORES-GBD'!$A$3:$I$43,4,FALSE)</f>
        <v>7.5976000000000004E-3</v>
      </c>
      <c r="AV12" s="41">
        <f>F12*VLOOKUP(AV$7,'PONDERADORES-GBD'!$A$3:$I$43,4,FALSE)</f>
        <v>1.1563045000000001E-2</v>
      </c>
      <c r="AW12" s="41">
        <f>G12*VLOOKUP(AW$7,'PONDERADORES-GBD'!$A$3:$I$43,4,FALSE)</f>
        <v>0</v>
      </c>
      <c r="AX12" s="41">
        <f>H12*VLOOKUP(AX$7,'PONDERADORES-GBD'!$A$3:$I$43,4,FALSE)</f>
        <v>1.109E-4</v>
      </c>
      <c r="AY12" s="41">
        <f>I12*VLOOKUP(AY$7,'PONDERADORES-GBD'!$A$3:$I$43,4,FALSE)</f>
        <v>0</v>
      </c>
      <c r="AZ12" s="41">
        <f>J12*VLOOKUP(AZ$7,'PONDERADORES-GBD'!$A$3:$I$43,4,FALSE)</f>
        <v>7.1262000000000007E-4</v>
      </c>
      <c r="BA12" s="41">
        <f>K12*VLOOKUP(BA$7,'PONDERADORES-GBD'!$A$3:$I$43,4,FALSE)</f>
        <v>3.3468300000000003E-3</v>
      </c>
      <c r="BB12" s="41">
        <f>L12*VLOOKUP(BB$7,'PONDERADORES-GBD'!$A$3:$I$43,4,FALSE)</f>
        <v>0</v>
      </c>
      <c r="BC12" s="41">
        <f>M12*VLOOKUP(BC$7,'PONDERADORES-GBD'!$A$3:$I$43,4,FALSE)</f>
        <v>0</v>
      </c>
      <c r="BD12" s="41">
        <f>N12*VLOOKUP(BD$7,'PONDERADORES-GBD'!$A$3:$I$43,4,FALSE)</f>
        <v>0</v>
      </c>
      <c r="BE12" s="41">
        <f>O12*VLOOKUP(BE$7,'PONDERADORES-GBD'!$A$3:$I$43,4,FALSE)</f>
        <v>7.7640000000000001E-4</v>
      </c>
      <c r="BF12" s="41">
        <f>P12*VLOOKUP(BF$7,'PONDERADORES-GBD'!$A$3:$I$43,4,FALSE)</f>
        <v>3.8234949999999997E-3</v>
      </c>
      <c r="BG12" s="41">
        <f>Q12*VLOOKUP(BG$7,'PONDERADORES-GBD'!$A$3:$I$43,4,FALSE)</f>
        <v>2.1628000000000001E-4</v>
      </c>
      <c r="BH12" s="41">
        <f>R12*VLOOKUP(BH$7,'PONDERADORES-GBD'!$A$3:$I$43,4,FALSE)</f>
        <v>4.2148000000000006E-4</v>
      </c>
      <c r="BI12" s="41">
        <f>S12*VLOOKUP(BI$7,'PONDERADORES-GBD'!$A$3:$I$43,4,FALSE)</f>
        <v>4.5668849999999997E-3</v>
      </c>
      <c r="BJ12" s="41">
        <f>T12*VLOOKUP(BJ$7,'PONDERADORES-GBD'!$A$3:$I$43,4,FALSE)</f>
        <v>0</v>
      </c>
      <c r="BK12" s="41">
        <f>U12*VLOOKUP(BK$7,'PONDERADORES-GBD'!$A$3:$I$43,4,FALSE)</f>
        <v>0</v>
      </c>
      <c r="BL12" s="41">
        <f>V12*VLOOKUP(BL$7,'PONDERADORES-GBD'!$A$3:$I$43,4,FALSE)</f>
        <v>0</v>
      </c>
      <c r="BM12" s="41">
        <f>W12*VLOOKUP(BM$7,'PONDERADORES-GBD'!$A$3:$I$43,4,FALSE)</f>
        <v>0</v>
      </c>
      <c r="BN12" s="41">
        <f>X12*VLOOKUP(BN$7,'PONDERADORES-GBD'!$A$3:$I$43,4,FALSE)</f>
        <v>0</v>
      </c>
      <c r="BO12" s="41">
        <f>Y12*VLOOKUP(BO$7,'PONDERADORES-GBD'!$A$3:$I$43,4,FALSE)</f>
        <v>0</v>
      </c>
      <c r="BP12" s="41">
        <f>Z12*VLOOKUP(BP$7,'PONDERADORES-GBD'!$A$3:$I$43,4,FALSE)</f>
        <v>0</v>
      </c>
      <c r="BQ12" s="41">
        <f>AA12*VLOOKUP(BQ$7,'PONDERADORES-GBD'!$A$3:$I$43,4,FALSE)</f>
        <v>0</v>
      </c>
      <c r="BR12" s="41">
        <f>AB12*VLOOKUP(BR$7,'PONDERADORES-GBD'!$A$3:$I$43,4,FALSE)</f>
        <v>0</v>
      </c>
      <c r="BS12" s="41">
        <f>AC12*VLOOKUP(BS$7,'PONDERADORES-GBD'!$A$3:$I$43,4,FALSE)</f>
        <v>5.5500000000000001E-5</v>
      </c>
      <c r="BT12" s="41">
        <f>AD12*VLOOKUP(BT$7,'PONDERADORES-GBD'!$A$3:$I$43,4,FALSE)</f>
        <v>0</v>
      </c>
      <c r="BU12" s="41">
        <f>AE12*VLOOKUP(BU$7,'PONDERADORES-GBD'!$A$3:$I$43,4,FALSE)</f>
        <v>5.5500000000000001E-5</v>
      </c>
      <c r="BV12" s="41">
        <f>AF12*VLOOKUP(BV$7,'PONDERADORES-GBD'!$A$3:$I$43,4,FALSE)</f>
        <v>4.9910000000000004E-4</v>
      </c>
      <c r="BW12" s="41">
        <f>AG12*VLOOKUP(BW$7,'PONDERADORES-GBD'!$A$3:$I$43,4,FALSE)</f>
        <v>1.0537000000000001E-3</v>
      </c>
      <c r="BX12" s="41">
        <f>AH12*VLOOKUP(BX$7,'PONDERADORES-GBD'!$A$3:$I$43,4,FALSE)</f>
        <v>5.5500000000000001E-5</v>
      </c>
      <c r="BY12" s="41">
        <f>AI12*VLOOKUP(BY$7,'PONDERADORES-GBD'!$A$3:$I$43,4,FALSE)</f>
        <v>0</v>
      </c>
      <c r="BZ12" s="41">
        <f>AJ12*VLOOKUP(BZ$7,'PONDERADORES-GBD'!$A$3:$I$43,4,FALSE)</f>
        <v>0</v>
      </c>
      <c r="CA12" s="41">
        <f>AK12*VLOOKUP(CA$7,'PONDERADORES-GBD'!$A$3:$I$43,4,FALSE)</f>
        <v>0</v>
      </c>
      <c r="CB12" s="41">
        <f>AL12*VLOOKUP(CB$7,'PONDERADORES-GBD'!$A$3:$I$43,4,FALSE)</f>
        <v>0</v>
      </c>
      <c r="CC12" s="41">
        <f>AM12*VLOOKUP(CC$7,'PONDERADORES-GBD'!$A$3:$I$43,4,FALSE)</f>
        <v>0</v>
      </c>
      <c r="CD12" s="41">
        <f>AN12*VLOOKUP(CD$7,'PONDERADORES-GBD'!$A$3:$I$43,4,FALSE)</f>
        <v>0</v>
      </c>
      <c r="CE12" s="41">
        <f>AO12*VLOOKUP(CE$7,'PONDERADORES-GBD'!$A$3:$I$43,4,FALSE)</f>
        <v>0</v>
      </c>
      <c r="CF12" s="41">
        <f>AP12*VLOOKUP(CF$7,'PONDERADORES-GBD'!$A$3:$I$43,4,FALSE)</f>
        <v>0</v>
      </c>
      <c r="CG12" s="41">
        <f>AQ12*VLOOKUP(CG$7,'PONDERADORES-GBD'!$A$3:$I$43,4,FALSE)</f>
        <v>0</v>
      </c>
      <c r="CH12" s="41">
        <f>D12*(1-VLOOKUP(CH$7,'PONDERADORES-GBD'!$A$3:$I$43,4,FALSE))</f>
        <v>0</v>
      </c>
      <c r="CI12" s="41">
        <f>E12*(1-VLOOKUP(CI$7,'PONDERADORES-GBD'!$A$3:$I$43,4,FALSE))</f>
        <v>0</v>
      </c>
      <c r="CJ12" s="41">
        <f>F12*(1-VLOOKUP(CJ$7,'PONDERADORES-GBD'!$A$3:$I$43,4,FALSE))</f>
        <v>0.21969785499999997</v>
      </c>
      <c r="CK12" s="41">
        <f>G12*(1-VLOOKUP(CK$7,'PONDERADORES-GBD'!$A$3:$I$43,4,FALSE))</f>
        <v>0</v>
      </c>
      <c r="CL12" s="41">
        <f>H12*(1-VLOOKUP(CL$7,'PONDERADORES-GBD'!$A$3:$I$43,4,FALSE))</f>
        <v>0</v>
      </c>
      <c r="CM12" s="41">
        <f>I12*(1-VLOOKUP(CM$7,'PONDERADORES-GBD'!$A$3:$I$43,4,FALSE))</f>
        <v>0</v>
      </c>
      <c r="CN12" s="41">
        <f>J12*(1-VLOOKUP(CN$7,'PONDERADORES-GBD'!$A$3:$I$43,4,FALSE))</f>
        <v>1.353978E-2</v>
      </c>
      <c r="CO12" s="41">
        <f>K12*(1-VLOOKUP(CO$7,'PONDERADORES-GBD'!$A$3:$I$43,4,FALSE))</f>
        <v>6.358976999999999E-2</v>
      </c>
      <c r="CP12" s="41">
        <f>L12*(1-VLOOKUP(CP$7,'PONDERADORES-GBD'!$A$3:$I$43,4,FALSE))</f>
        <v>4.0483600000000002E-2</v>
      </c>
      <c r="CQ12" s="41">
        <f>M12*(1-VLOOKUP(CQ$7,'PONDERADORES-GBD'!$A$3:$I$43,4,FALSE))</f>
        <v>3.9208100000000003E-2</v>
      </c>
      <c r="CR12" s="41">
        <f>N12*(1-VLOOKUP(CR$7,'PONDERADORES-GBD'!$A$3:$I$43,4,FALSE))</f>
        <v>2.2016399999999998E-2</v>
      </c>
      <c r="CS12" s="41">
        <f>O12*(1-VLOOKUP(CS$7,'PONDERADORES-GBD'!$A$3:$I$43,4,FALSE))</f>
        <v>0</v>
      </c>
      <c r="CT12" s="41">
        <f>P12*(1-VLOOKUP(CT$7,'PONDERADORES-GBD'!$A$3:$I$43,4,FALSE))</f>
        <v>7.2646404999999997E-2</v>
      </c>
      <c r="CU12" s="41">
        <f>Q12*(1-VLOOKUP(CU$7,'PONDERADORES-GBD'!$A$3:$I$43,4,FALSE))</f>
        <v>1.94652E-3</v>
      </c>
      <c r="CV12" s="41">
        <f>R12*(1-VLOOKUP(CV$7,'PONDERADORES-GBD'!$A$3:$I$43,4,FALSE))</f>
        <v>1.6859200000000003E-3</v>
      </c>
      <c r="CW12" s="41">
        <f>S12*(1-VLOOKUP(CW$7,'PONDERADORES-GBD'!$A$3:$I$43,4,FALSE))</f>
        <v>2.5879015000000002E-2</v>
      </c>
      <c r="CX12" s="41">
        <f>T12*(1-VLOOKUP(CX$7,'PONDERADORES-GBD'!$A$3:$I$43,4,FALSE))</f>
        <v>2.92258E-2</v>
      </c>
      <c r="CY12" s="41">
        <f>U12*(1-VLOOKUP(CY$7,'PONDERADORES-GBD'!$A$3:$I$43,4,FALSE))</f>
        <v>3.7877099999999997E-2</v>
      </c>
      <c r="CZ12" s="41">
        <f>V12*(1-VLOOKUP(CZ$7,'PONDERADORES-GBD'!$A$3:$I$43,4,FALSE))</f>
        <v>6.2112000000000001E-3</v>
      </c>
      <c r="DA12" s="41">
        <f>W12*(1-VLOOKUP(DA$7,'PONDERADORES-GBD'!$A$3:$I$43,4,FALSE))</f>
        <v>4.4642899999999999E-2</v>
      </c>
      <c r="DB12" s="41">
        <f>X12*(1-VLOOKUP(DB$7,'PONDERADORES-GBD'!$A$3:$I$43,4,FALSE))</f>
        <v>5.1353099999999999E-2</v>
      </c>
      <c r="DC12" s="41">
        <f>Y12*(1-VLOOKUP(DC$7,'PONDERADORES-GBD'!$A$3:$I$43,4,FALSE))</f>
        <v>2.1184600000000001E-2</v>
      </c>
      <c r="DD12" s="41">
        <f>Z12*(1-VLOOKUP(DD$7,'PONDERADORES-GBD'!$A$3:$I$43,4,FALSE))</f>
        <v>0.13747780000000001</v>
      </c>
      <c r="DE12" s="41">
        <f>AA12*(1-VLOOKUP(DE$7,'PONDERADORES-GBD'!$A$3:$I$43,4,FALSE))</f>
        <v>1.7136200000000001E-2</v>
      </c>
      <c r="DF12" s="41">
        <f>AB12*(1-VLOOKUP(DF$7,'PONDERADORES-GBD'!$A$3:$I$43,4,FALSE))</f>
        <v>4.3255999999999998E-3</v>
      </c>
      <c r="DG12" s="41">
        <f>AC12*(1-VLOOKUP(DG$7,'PONDERADORES-GBD'!$A$3:$I$43,4,FALSE))</f>
        <v>0</v>
      </c>
      <c r="DH12" s="41">
        <f>AD12*(1-VLOOKUP(DH$7,'PONDERADORES-GBD'!$A$3:$I$43,4,FALSE))</f>
        <v>0</v>
      </c>
      <c r="DI12" s="41">
        <f>AE12*(1-VLOOKUP(DI$7,'PONDERADORES-GBD'!$A$3:$I$43,4,FALSE))</f>
        <v>0</v>
      </c>
      <c r="DJ12" s="41">
        <f>AF12*(1-VLOOKUP(DJ$7,'PONDERADORES-GBD'!$A$3:$I$43,4,FALSE))</f>
        <v>0</v>
      </c>
      <c r="DK12" s="41">
        <f>AG12*(1-VLOOKUP(DK$7,'PONDERADORES-GBD'!$A$3:$I$43,4,FALSE))</f>
        <v>0</v>
      </c>
      <c r="DL12" s="41">
        <f>AH12*(1-VLOOKUP(DL$7,'PONDERADORES-GBD'!$A$3:$I$43,4,FALSE))</f>
        <v>0</v>
      </c>
      <c r="DM12" s="41">
        <f>AI12*(1-VLOOKUP(DM$7,'PONDERADORES-GBD'!$A$3:$I$43,4,FALSE))</f>
        <v>6.1557000000000001E-3</v>
      </c>
      <c r="DN12" s="41">
        <f>AJ12*(1-VLOOKUP(DN$7,'PONDERADORES-GBD'!$A$3:$I$43,4,FALSE))</f>
        <v>1.2533300000000001E-2</v>
      </c>
      <c r="DO12" s="41">
        <f>AK12*(1-VLOOKUP(DO$7,'PONDERADORES-GBD'!$A$3:$I$43,4,FALSE))</f>
        <v>6.3220999999999998E-3</v>
      </c>
      <c r="DP12" s="41">
        <f>AL12*(1-VLOOKUP(DP$7,'PONDERADORES-GBD'!$A$3:$I$43,4,FALSE))</f>
        <v>1.2533300000000001E-2</v>
      </c>
      <c r="DQ12" s="41">
        <f>AM12*(1-VLOOKUP(DQ$7,'PONDERADORES-GBD'!$A$3:$I$43,4,FALSE))</f>
        <v>6.4219200000000004E-2</v>
      </c>
      <c r="DR12" s="41">
        <f>AN12*(1-VLOOKUP(DR$7,'PONDERADORES-GBD'!$A$3:$I$43,4,FALSE))</f>
        <v>6.0448000000000003E-3</v>
      </c>
      <c r="DS12" s="41">
        <f>AO12*(1-VLOOKUP(DS$7,'PONDERADORES-GBD'!$A$3:$I$43,4,FALSE))</f>
        <v>8.319E-4</v>
      </c>
      <c r="DT12" s="41">
        <f>AP12*(1-VLOOKUP(DT$7,'PONDERADORES-GBD'!$A$3:$I$43,4,FALSE))</f>
        <v>1.6640000000000001E-4</v>
      </c>
      <c r="DU12" s="41">
        <f>AQ12*(1-VLOOKUP(DU$7,'PONDERADORES-GBD'!$A$3:$I$43,4,FALSE))</f>
        <v>0</v>
      </c>
      <c r="DV12" s="31">
        <f t="shared" si="1"/>
        <v>1.0000004</v>
      </c>
      <c r="DW12" s="45"/>
      <c r="DX12" s="28">
        <f>AT12*VLOOKUP(DX$7,'PONDERADORES-GBD'!$A$3:$I$43,5,FALSE)*VLOOKUP(DX$7,'PONDERADORES-GBD'!$A$3:$I$43,7,FALSE)+AT12*(1-VLOOKUP(DX$7,'PONDERADORES-GBD'!$A$3:$I$43,5,FALSE))*VLOOKUP(DX$7,'PONDERADORES-GBD'!$A$3:$I$43,9,FALSE)</f>
        <v>3.6583967999999998E-3</v>
      </c>
      <c r="DY12" s="28">
        <f>AU12*VLOOKUP(DY$7,'PONDERADORES-GBD'!$A$3:$I$43,5,FALSE)*VLOOKUP(DY$7,'PONDERADORES-GBD'!$A$3:$I$43,7,FALSE)+AU12*(1-VLOOKUP(DY$7,'PONDERADORES-GBD'!$A$3:$I$43,5,FALSE))*VLOOKUP(DY$7,'PONDERADORES-GBD'!$A$3:$I$43,9,FALSE)</f>
        <v>2.2488895999999998E-3</v>
      </c>
      <c r="DZ12" s="28">
        <f>AV12*VLOOKUP(DZ$7,'PONDERADORES-GBD'!$A$3:$I$43,5,FALSE)*VLOOKUP(DZ$7,'PONDERADORES-GBD'!$A$3:$I$43,7,FALSE)+AV12*(1-VLOOKUP(DZ$7,'PONDERADORES-GBD'!$A$3:$I$43,5,FALSE))*VLOOKUP(DZ$7,'PONDERADORES-GBD'!$A$3:$I$43,9,FALSE)</f>
        <v>2.6710633950000002E-3</v>
      </c>
      <c r="EA12" s="28">
        <f>AW12*VLOOKUP(EA$7,'PONDERADORES-GBD'!$A$3:$I$43,5,FALSE)*VLOOKUP(EA$7,'PONDERADORES-GBD'!$A$3:$I$43,7,FALSE)+AW12*(1-VLOOKUP(EA$7,'PONDERADORES-GBD'!$A$3:$I$43,5,FALSE))*VLOOKUP(EA$7,'PONDERADORES-GBD'!$A$3:$I$43,9,FALSE)</f>
        <v>0</v>
      </c>
      <c r="EB12" s="28">
        <f>AX12*VLOOKUP(EB$7,'PONDERADORES-GBD'!$A$3:$I$43,5,FALSE)*VLOOKUP(EB$7,'PONDERADORES-GBD'!$A$3:$I$43,7,FALSE)+AX12*(1-VLOOKUP(EB$7,'PONDERADORES-GBD'!$A$3:$I$43,5,FALSE))*VLOOKUP(EB$7,'PONDERADORES-GBD'!$A$3:$I$43,9,FALSE)</f>
        <v>1.4971500000000001E-5</v>
      </c>
      <c r="EC12" s="28">
        <f>AY12*VLOOKUP(EC$7,'PONDERADORES-GBD'!$A$3:$I$43,5,FALSE)*VLOOKUP(EC$7,'PONDERADORES-GBD'!$A$3:$I$43,7,FALSE)+AY12*(1-VLOOKUP(EC$7,'PONDERADORES-GBD'!$A$3:$I$43,5,FALSE))*VLOOKUP(EC$7,'PONDERADORES-GBD'!$A$3:$I$43,9,FALSE)</f>
        <v>0</v>
      </c>
      <c r="ED12" s="28">
        <f>AZ12*VLOOKUP(ED$7,'PONDERADORES-GBD'!$A$3:$I$43,5,FALSE)*VLOOKUP(ED$7,'PONDERADORES-GBD'!$A$3:$I$43,7,FALSE)+AZ12*(1-VLOOKUP(ED$7,'PONDERADORES-GBD'!$A$3:$I$43,5,FALSE))*VLOOKUP(ED$7,'PONDERADORES-GBD'!$A$3:$I$43,9,FALSE)</f>
        <v>4.1331960000000007E-5</v>
      </c>
      <c r="EE12" s="28">
        <f>BA12*VLOOKUP(EE$7,'PONDERADORES-GBD'!$A$3:$I$43,5,FALSE)*VLOOKUP(EE$7,'PONDERADORES-GBD'!$A$3:$I$43,7,FALSE)+BA12*(1-VLOOKUP(EE$7,'PONDERADORES-GBD'!$A$3:$I$43,5,FALSE))*VLOOKUP(EE$7,'PONDERADORES-GBD'!$A$3:$I$43,9,FALSE)</f>
        <v>1.6734150000000003E-5</v>
      </c>
      <c r="EF12" s="28">
        <f>BB12*VLOOKUP(EF$7,'PONDERADORES-GBD'!$A$3:$I$43,5,FALSE)*VLOOKUP(EF$7,'PONDERADORES-GBD'!$A$3:$I$43,7,FALSE)+BB12*(1-VLOOKUP(EF$7,'PONDERADORES-GBD'!$A$3:$I$43,5,FALSE))*VLOOKUP(EF$7,'PONDERADORES-GBD'!$A$3:$I$43,9,FALSE)</f>
        <v>0</v>
      </c>
      <c r="EG12" s="28">
        <f>BC12*VLOOKUP(EG$7,'PONDERADORES-GBD'!$A$3:$I$43,5,FALSE)*VLOOKUP(EG$7,'PONDERADORES-GBD'!$A$3:$I$43,7,FALSE)+BC12*(1-VLOOKUP(EG$7,'PONDERADORES-GBD'!$A$3:$I$43,5,FALSE))*VLOOKUP(EG$7,'PONDERADORES-GBD'!$A$3:$I$43,9,FALSE)</f>
        <v>0</v>
      </c>
      <c r="EH12" s="28">
        <f>BD12*VLOOKUP(EH$7,'PONDERADORES-GBD'!$A$3:$I$43,5,FALSE)*VLOOKUP(EH$7,'PONDERADORES-GBD'!$A$3:$I$43,7,FALSE)+BD12*(1-VLOOKUP(EH$7,'PONDERADORES-GBD'!$A$3:$I$43,5,FALSE))*VLOOKUP(EH$7,'PONDERADORES-GBD'!$A$3:$I$43,9,FALSE)</f>
        <v>0</v>
      </c>
      <c r="EI12" s="28">
        <f>BE12*VLOOKUP(EI$7,'PONDERADORES-GBD'!$A$3:$I$43,5,FALSE)*VLOOKUP(EI$7,'PONDERADORES-GBD'!$A$3:$I$43,7,FALSE)+BE12*(1-VLOOKUP(EI$7,'PONDERADORES-GBD'!$A$3:$I$43,5,FALSE))*VLOOKUP(EI$7,'PONDERADORES-GBD'!$A$3:$I$43,9,FALSE)</f>
        <v>1.24224E-5</v>
      </c>
      <c r="EJ12" s="28">
        <f>BF12*VLOOKUP(EJ$7,'PONDERADORES-GBD'!$A$3:$I$43,5,FALSE)*VLOOKUP(EJ$7,'PONDERADORES-GBD'!$A$3:$I$43,7,FALSE)+BF12*(1-VLOOKUP(EJ$7,'PONDERADORES-GBD'!$A$3:$I$43,5,FALSE))*VLOOKUP(EJ$7,'PONDERADORES-GBD'!$A$3:$I$43,9,FALSE)</f>
        <v>3.5940852999999997E-4</v>
      </c>
      <c r="EK12" s="28">
        <f>BG12*VLOOKUP(EK$7,'PONDERADORES-GBD'!$A$3:$I$43,5,FALSE)*VLOOKUP(EK$7,'PONDERADORES-GBD'!$A$3:$I$43,7,FALSE)+BG12*(1-VLOOKUP(EK$7,'PONDERADORES-GBD'!$A$3:$I$43,5,FALSE))*VLOOKUP(EK$7,'PONDERADORES-GBD'!$A$3:$I$43,9,FALSE)</f>
        <v>6.4883999999999997E-5</v>
      </c>
      <c r="EL12" s="28">
        <f>BH12*VLOOKUP(EL$7,'PONDERADORES-GBD'!$A$3:$I$43,5,FALSE)*VLOOKUP(EL$7,'PONDERADORES-GBD'!$A$3:$I$43,7,FALSE)+BH12*(1-VLOOKUP(EL$7,'PONDERADORES-GBD'!$A$3:$I$43,5,FALSE))*VLOOKUP(EL$7,'PONDERADORES-GBD'!$A$3:$I$43,9,FALSE)</f>
        <v>4.7627240000000006E-5</v>
      </c>
      <c r="EM12" s="28">
        <f>BI12*VLOOKUP(EM$7,'PONDERADORES-GBD'!$A$3:$I$43,5,FALSE)*VLOOKUP(EM$7,'PONDERADORES-GBD'!$A$3:$I$43,7,FALSE)+BI12*(1-VLOOKUP(EM$7,'PONDERADORES-GBD'!$A$3:$I$43,5,FALSE))*VLOOKUP(EM$7,'PONDERADORES-GBD'!$A$3:$I$43,9,FALSE)</f>
        <v>3.2424883499999993E-4</v>
      </c>
      <c r="EN12" s="28">
        <f>BJ12*VLOOKUP(EN$7,'PONDERADORES-GBD'!$A$3:$I$43,5,FALSE)*VLOOKUP(EN$7,'PONDERADORES-GBD'!$A$3:$I$43,7,FALSE)+BJ12*(1-VLOOKUP(EN$7,'PONDERADORES-GBD'!$A$3:$I$43,5,FALSE))*VLOOKUP(EN$7,'PONDERADORES-GBD'!$A$3:$I$43,9,FALSE)</f>
        <v>0</v>
      </c>
      <c r="EO12" s="28">
        <f>BK12*VLOOKUP(EO$7,'PONDERADORES-GBD'!$A$3:$I$43,5,FALSE)*VLOOKUP(EO$7,'PONDERADORES-GBD'!$A$3:$I$43,7,FALSE)+BK12*(1-VLOOKUP(EO$7,'PONDERADORES-GBD'!$A$3:$I$43,5,FALSE))*VLOOKUP(EO$7,'PONDERADORES-GBD'!$A$3:$I$43,9,FALSE)</f>
        <v>0</v>
      </c>
      <c r="EP12" s="28">
        <f>BL12*VLOOKUP(EP$7,'PONDERADORES-GBD'!$A$3:$I$43,5,FALSE)*VLOOKUP(EP$7,'PONDERADORES-GBD'!$A$3:$I$43,7,FALSE)+BL12*(1-VLOOKUP(EP$7,'PONDERADORES-GBD'!$A$3:$I$43,5,FALSE))*VLOOKUP(EP$7,'PONDERADORES-GBD'!$A$3:$I$43,9,FALSE)</f>
        <v>0</v>
      </c>
      <c r="EQ12" s="28">
        <f>BM12*VLOOKUP(EQ$7,'PONDERADORES-GBD'!$A$3:$I$43,5,FALSE)*VLOOKUP(EQ$7,'PONDERADORES-GBD'!$A$3:$I$43,7,FALSE)+BM12*(1-VLOOKUP(EQ$7,'PONDERADORES-GBD'!$A$3:$I$43,5,FALSE))*VLOOKUP(EQ$7,'PONDERADORES-GBD'!$A$3:$I$43,9,FALSE)</f>
        <v>0</v>
      </c>
      <c r="ER12" s="28">
        <f>BN12*VLOOKUP(ER$7,'PONDERADORES-GBD'!$A$3:$I$43,5,FALSE)*VLOOKUP(ER$7,'PONDERADORES-GBD'!$A$3:$I$43,7,FALSE)+BN12*(1-VLOOKUP(ER$7,'PONDERADORES-GBD'!$A$3:$I$43,5,FALSE))*VLOOKUP(ER$7,'PONDERADORES-GBD'!$A$3:$I$43,9,FALSE)</f>
        <v>0</v>
      </c>
      <c r="ES12" s="28">
        <f>BO12*VLOOKUP(ES$7,'PONDERADORES-GBD'!$A$3:$I$43,5,FALSE)*VLOOKUP(ES$7,'PONDERADORES-GBD'!$A$3:$I$43,7,FALSE)+BO12*(1-VLOOKUP(ES$7,'PONDERADORES-GBD'!$A$3:$I$43,5,FALSE))*VLOOKUP(ES$7,'PONDERADORES-GBD'!$A$3:$I$43,9,FALSE)</f>
        <v>0</v>
      </c>
      <c r="ET12" s="28">
        <f>BP12*VLOOKUP(ET$7,'PONDERADORES-GBD'!$A$3:$I$43,5,FALSE)*VLOOKUP(ET$7,'PONDERADORES-GBD'!$A$3:$I$43,7,FALSE)+BP12*(1-VLOOKUP(ET$7,'PONDERADORES-GBD'!$A$3:$I$43,5,FALSE))*VLOOKUP(ET$7,'PONDERADORES-GBD'!$A$3:$I$43,9,FALSE)</f>
        <v>0</v>
      </c>
      <c r="EU12" s="28">
        <f>BQ12*VLOOKUP(EU$7,'PONDERADORES-GBD'!$A$3:$I$43,5,FALSE)*VLOOKUP(EU$7,'PONDERADORES-GBD'!$A$3:$I$43,7,FALSE)+BQ12*(1-VLOOKUP(EU$7,'PONDERADORES-GBD'!$A$3:$I$43,5,FALSE))*VLOOKUP(EU$7,'PONDERADORES-GBD'!$A$3:$I$43,9,FALSE)</f>
        <v>0</v>
      </c>
      <c r="EV12" s="28">
        <f>BR12*VLOOKUP(EV$7,'PONDERADORES-GBD'!$A$3:$I$43,5,FALSE)*VLOOKUP(EV$7,'PONDERADORES-GBD'!$A$3:$I$43,7,FALSE)+BR12*(1-VLOOKUP(EV$7,'PONDERADORES-GBD'!$A$3:$I$43,5,FALSE))*VLOOKUP(EV$7,'PONDERADORES-GBD'!$A$3:$I$43,9,FALSE)</f>
        <v>0</v>
      </c>
      <c r="EW12" s="28">
        <f>BS12*VLOOKUP(EW$7,'PONDERADORES-GBD'!$A$3:$I$43,5,FALSE)*VLOOKUP(EW$7,'PONDERADORES-GBD'!$A$3:$I$43,7,FALSE)+BS12*(1-VLOOKUP(EW$7,'PONDERADORES-GBD'!$A$3:$I$43,5,FALSE))*VLOOKUP(EW$7,'PONDERADORES-GBD'!$A$3:$I$43,9,FALSE)</f>
        <v>2.1645000000000002E-6</v>
      </c>
      <c r="EX12" s="28">
        <f>BT12*VLOOKUP(EX$7,'PONDERADORES-GBD'!$A$3:$I$43,5,FALSE)*VLOOKUP(EX$7,'PONDERADORES-GBD'!$A$3:$I$43,7,FALSE)+BT12*(1-VLOOKUP(EX$7,'PONDERADORES-GBD'!$A$3:$I$43,5,FALSE))*VLOOKUP(EX$7,'PONDERADORES-GBD'!$A$3:$I$43,9,FALSE)</f>
        <v>0</v>
      </c>
      <c r="EY12" s="28">
        <f>BU12*VLOOKUP(EY$7,'PONDERADORES-GBD'!$A$3:$I$43,5,FALSE)*VLOOKUP(EY$7,'PONDERADORES-GBD'!$A$3:$I$43,7,FALSE)+BU12*(1-VLOOKUP(EY$7,'PONDERADORES-GBD'!$A$3:$I$43,5,FALSE))*VLOOKUP(EY$7,'PONDERADORES-GBD'!$A$3:$I$43,9,FALSE)</f>
        <v>6.1050000000000002E-7</v>
      </c>
      <c r="EZ12" s="28">
        <f>BV12*VLOOKUP(EZ$7,'PONDERADORES-GBD'!$A$3:$I$43,5,FALSE)*VLOOKUP(EZ$7,'PONDERADORES-GBD'!$A$3:$I$43,7,FALSE)+BV12*(1-VLOOKUP(EZ$7,'PONDERADORES-GBD'!$A$3:$I$43,5,FALSE))*VLOOKUP(EZ$7,'PONDERADORES-GBD'!$A$3:$I$43,9,FALSE)</f>
        <v>2.4955000000000001E-6</v>
      </c>
      <c r="FA12" s="28">
        <f>BW12*VLOOKUP(FA$7,'PONDERADORES-GBD'!$A$3:$I$43,5,FALSE)*VLOOKUP(FA$7,'PONDERADORES-GBD'!$A$3:$I$43,7,FALSE)+BW12*(1-VLOOKUP(FA$7,'PONDERADORES-GBD'!$A$3:$I$43,5,FALSE))*VLOOKUP(FA$7,'PONDERADORES-GBD'!$A$3:$I$43,9,FALSE)</f>
        <v>4.1094300000000004E-5</v>
      </c>
      <c r="FB12" s="28">
        <f>BX12*VLOOKUP(FB$7,'PONDERADORES-GBD'!$A$3:$I$43,5,FALSE)*VLOOKUP(FB$7,'PONDERADORES-GBD'!$A$3:$I$43,7,FALSE)+BX12*(1-VLOOKUP(FB$7,'PONDERADORES-GBD'!$A$3:$I$43,5,FALSE))*VLOOKUP(FB$7,'PONDERADORES-GBD'!$A$3:$I$43,9,FALSE)</f>
        <v>4.8840000000000002E-6</v>
      </c>
      <c r="FC12" s="28">
        <f>BY12*VLOOKUP(FC$7,'PONDERADORES-GBD'!$A$3:$I$43,5,FALSE)*VLOOKUP(FC$7,'PONDERADORES-GBD'!$A$3:$I$43,7,FALSE)+BY12*(1-VLOOKUP(FC$7,'PONDERADORES-GBD'!$A$3:$I$43,5,FALSE))*VLOOKUP(FC$7,'PONDERADORES-GBD'!$A$3:$I$43,9,FALSE)</f>
        <v>0</v>
      </c>
      <c r="FD12" s="28">
        <f>BZ12*VLOOKUP(FD$7,'PONDERADORES-GBD'!$A$3:$I$43,5,FALSE)*VLOOKUP(FD$7,'PONDERADORES-GBD'!$A$3:$I$43,7,FALSE)+BZ12*(1-VLOOKUP(FD$7,'PONDERADORES-GBD'!$A$3:$I$43,5,FALSE))*VLOOKUP(FD$7,'PONDERADORES-GBD'!$A$3:$I$43,9,FALSE)</f>
        <v>0</v>
      </c>
      <c r="FE12" s="28">
        <f>CA12*VLOOKUP(FE$7,'PONDERADORES-GBD'!$A$3:$I$43,5,FALSE)*VLOOKUP(FE$7,'PONDERADORES-GBD'!$A$3:$I$43,7,FALSE)+CA12*(1-VLOOKUP(FE$7,'PONDERADORES-GBD'!$A$3:$I$43,5,FALSE))*VLOOKUP(FE$7,'PONDERADORES-GBD'!$A$3:$I$43,9,FALSE)</f>
        <v>0</v>
      </c>
      <c r="FF12" s="28">
        <f>CB12*VLOOKUP(FF$7,'PONDERADORES-GBD'!$A$3:$I$43,5,FALSE)*VLOOKUP(FF$7,'PONDERADORES-GBD'!$A$3:$I$43,7,FALSE)+CB12*(1-VLOOKUP(FF$7,'PONDERADORES-GBD'!$A$3:$I$43,5,FALSE))*VLOOKUP(FF$7,'PONDERADORES-GBD'!$A$3:$I$43,9,FALSE)</f>
        <v>0</v>
      </c>
      <c r="FG12" s="28">
        <f>CC12*VLOOKUP(FG$7,'PONDERADORES-GBD'!$A$3:$I$43,5,FALSE)*VLOOKUP(FG$7,'PONDERADORES-GBD'!$A$3:$I$43,7,FALSE)+CC12*(1-VLOOKUP(FG$7,'PONDERADORES-GBD'!$A$3:$I$43,5,FALSE))*VLOOKUP(FG$7,'PONDERADORES-GBD'!$A$3:$I$43,9,FALSE)</f>
        <v>0</v>
      </c>
      <c r="FH12" s="28">
        <f>CD12*VLOOKUP(FH$7,'PONDERADORES-GBD'!$A$3:$I$43,5,FALSE)*VLOOKUP(FH$7,'PONDERADORES-GBD'!$A$3:$I$43,7,FALSE)+CD12*(1-VLOOKUP(FH$7,'PONDERADORES-GBD'!$A$3:$I$43,5,FALSE))*VLOOKUP(FH$7,'PONDERADORES-GBD'!$A$3:$I$43,9,FALSE)</f>
        <v>0</v>
      </c>
      <c r="FI12" s="28">
        <f>CE12*VLOOKUP(FI$7,'PONDERADORES-GBD'!$A$3:$I$43,5,FALSE)*VLOOKUP(FI$7,'PONDERADORES-GBD'!$A$3:$I$43,7,FALSE)+CE12*(1-VLOOKUP(FI$7,'PONDERADORES-GBD'!$A$3:$I$43,5,FALSE))*VLOOKUP(FI$7,'PONDERADORES-GBD'!$A$3:$I$43,9,FALSE)</f>
        <v>0</v>
      </c>
      <c r="FJ12" s="28">
        <f>CF12*VLOOKUP(FJ$7,'PONDERADORES-GBD'!$A$3:$I$43,5,FALSE)*VLOOKUP(FJ$7,'PONDERADORES-GBD'!$A$3:$I$43,7,FALSE)+CF12*(1-VLOOKUP(FJ$7,'PONDERADORES-GBD'!$A$3:$I$43,5,FALSE))*VLOOKUP(FJ$7,'PONDERADORES-GBD'!$A$3:$I$43,9,FALSE)</f>
        <v>0</v>
      </c>
      <c r="FK12" s="28">
        <f>CG12*VLOOKUP(FK$7,'PONDERADORES-GBD'!$A$3:$I$43,5,FALSE)*VLOOKUP(FK$7,'PONDERADORES-GBD'!$A$3:$I$43,7,FALSE)+CG12*(1-VLOOKUP(FK$7,'PONDERADORES-GBD'!$A$3:$I$43,5,FALSE))*VLOOKUP(FK$7,'PONDERADORES-GBD'!$A$3:$I$43,9,FALSE)</f>
        <v>0</v>
      </c>
      <c r="FL12" s="28">
        <f>CH12*VLOOKUP(FL$7,'PONDERADORES-GBD'!$A$3:$I$43,5,FALSE)*VLOOKUP(FL$7,'PONDERADORES-GBD'!$A$3:$I$43,6,FALSE)*VLOOKUP(FL$7,'PONDERADORES-GBD'!$A$3:$I$43,3,FALSE)+CH12*(1-VLOOKUP(FL$7,'PONDERADORES-GBD'!$A$3:$I$43,5,FALSE))*VLOOKUP(FL$7,'PONDERADORES-GBD'!$A$3:$I$43,8,FALSE)*VLOOKUP(FL$7,'PONDERADORES-GBD'!$A$3:$I$43,3,FALSE)</f>
        <v>0</v>
      </c>
      <c r="FM12" s="28">
        <f>CI12*VLOOKUP(FM$7,'PONDERADORES-GBD'!$A$3:$I$43,5,FALSE)*VLOOKUP(FM$7,'PONDERADORES-GBD'!$A$3:$I$43,6,FALSE)*VLOOKUP(FM$7,'PONDERADORES-GBD'!$A$3:$I$43,3,FALSE)+CI12*(1-VLOOKUP(FM$7,'PONDERADORES-GBD'!$A$3:$I$43,5,FALSE))*VLOOKUP(FM$7,'PONDERADORES-GBD'!$A$3:$I$43,8,FALSE)*VLOOKUP(FM$7,'PONDERADORES-GBD'!$A$3:$I$43,3,FALSE)</f>
        <v>0</v>
      </c>
      <c r="FN12" s="28">
        <f>CJ12*VLOOKUP(FN$7,'PONDERADORES-GBD'!$A$3:$I$43,5,FALSE)*VLOOKUP(FN$7,'PONDERADORES-GBD'!$A$3:$I$43,6,FALSE)*VLOOKUP(FN$7,'PONDERADORES-GBD'!$A$3:$I$43,3,FALSE)+CJ12*(1-VLOOKUP(FN$7,'PONDERADORES-GBD'!$A$3:$I$43,5,FALSE))*VLOOKUP(FN$7,'PONDERADORES-GBD'!$A$3:$I$43,8,FALSE)*VLOOKUP(FN$7,'PONDERADORES-GBD'!$A$3:$I$43,3,FALSE)</f>
        <v>3.1536642129089661E-3</v>
      </c>
      <c r="FO12" s="28">
        <f>CK12*VLOOKUP(FO$7,'PONDERADORES-GBD'!$A$3:$I$43,5,FALSE)*VLOOKUP(FO$7,'PONDERADORES-GBD'!$A$3:$I$43,6,FALSE)*VLOOKUP(FO$7,'PONDERADORES-GBD'!$A$3:$I$43,3,FALSE)+CK12*(1-VLOOKUP(FO$7,'PONDERADORES-GBD'!$A$3:$I$43,5,FALSE))*VLOOKUP(FO$7,'PONDERADORES-GBD'!$A$3:$I$43,8,FALSE)*VLOOKUP(FO$7,'PONDERADORES-GBD'!$A$3:$I$43,3,FALSE)</f>
        <v>0</v>
      </c>
      <c r="FP12" s="28">
        <f>CL12*VLOOKUP(FP$7,'PONDERADORES-GBD'!$A$3:$I$43,5,FALSE)*VLOOKUP(FP$7,'PONDERADORES-GBD'!$A$3:$I$43,6,FALSE)*VLOOKUP(FP$7,'PONDERADORES-GBD'!$A$3:$I$43,3,FALSE)+CL12*(1-VLOOKUP(FP$7,'PONDERADORES-GBD'!$A$3:$I$43,5,FALSE))*VLOOKUP(FP$7,'PONDERADORES-GBD'!$A$3:$I$43,8,FALSE)*VLOOKUP(FP$7,'PONDERADORES-GBD'!$A$3:$I$43,3,FALSE)</f>
        <v>0</v>
      </c>
      <c r="FQ12" s="28">
        <f>CM12*VLOOKUP(FQ$7,'PONDERADORES-GBD'!$A$3:$I$43,5,FALSE)*VLOOKUP(FQ$7,'PONDERADORES-GBD'!$A$3:$I$43,6,FALSE)*VLOOKUP(FQ$7,'PONDERADORES-GBD'!$A$3:$I$43,3,FALSE)+CM12*(1-VLOOKUP(FQ$7,'PONDERADORES-GBD'!$A$3:$I$43,5,FALSE))*VLOOKUP(FQ$7,'PONDERADORES-GBD'!$A$3:$I$43,8,FALSE)*VLOOKUP(FQ$7,'PONDERADORES-GBD'!$A$3:$I$43,3,FALSE)</f>
        <v>0</v>
      </c>
      <c r="FR12" s="28">
        <f>CN12*VLOOKUP(FR$7,'PONDERADORES-GBD'!$A$3:$I$43,5,FALSE)*VLOOKUP(FR$7,'PONDERADORES-GBD'!$A$3:$I$43,6,FALSE)*VLOOKUP(FR$7,'PONDERADORES-GBD'!$A$3:$I$43,3,FALSE)+CN12*(1-VLOOKUP(FR$7,'PONDERADORES-GBD'!$A$3:$I$43,5,FALSE))*VLOOKUP(FR$7,'PONDERADORES-GBD'!$A$3:$I$43,8,FALSE)*VLOOKUP(FR$7,'PONDERADORES-GBD'!$A$3:$I$43,3,FALSE)</f>
        <v>4.8776570907597527E-4</v>
      </c>
      <c r="FS12" s="28">
        <f>CO12*VLOOKUP(FS$7,'PONDERADORES-GBD'!$A$3:$I$43,5,FALSE)*VLOOKUP(FS$7,'PONDERADORES-GBD'!$A$3:$I$43,6,FALSE)*VLOOKUP(FS$7,'PONDERADORES-GBD'!$A$3:$I$43,3,FALSE)+CO12*(1-VLOOKUP(FS$7,'PONDERADORES-GBD'!$A$3:$I$43,5,FALSE))*VLOOKUP(FS$7,'PONDERADORES-GBD'!$A$3:$I$43,8,FALSE)*VLOOKUP(FS$7,'PONDERADORES-GBD'!$A$3:$I$43,3,FALSE)</f>
        <v>9.8557614776180686E-4</v>
      </c>
      <c r="FT12" s="28">
        <f>CP12*VLOOKUP(FT$7,'PONDERADORES-GBD'!$A$3:$I$43,5,FALSE)*VLOOKUP(FT$7,'PONDERADORES-GBD'!$A$3:$I$43,6,FALSE)*VLOOKUP(FT$7,'PONDERADORES-GBD'!$A$3:$I$43,3,FALSE)+CP12*(1-VLOOKUP(FT$7,'PONDERADORES-GBD'!$A$3:$I$43,5,FALSE))*VLOOKUP(FT$7,'PONDERADORES-GBD'!$A$3:$I$43,8,FALSE)*VLOOKUP(FT$7,'PONDERADORES-GBD'!$A$3:$I$43,3,FALSE)</f>
        <v>6.3393826201232038E-4</v>
      </c>
      <c r="FU12" s="28">
        <f>CQ12*VLOOKUP(FU$7,'PONDERADORES-GBD'!$A$3:$I$43,5,FALSE)*VLOOKUP(FU$7,'PONDERADORES-GBD'!$A$3:$I$43,6,FALSE)*VLOOKUP(FU$7,'PONDERADORES-GBD'!$A$3:$I$43,3,FALSE)+CQ12*(1-VLOOKUP(FU$7,'PONDERADORES-GBD'!$A$3:$I$43,5,FALSE))*VLOOKUP(FU$7,'PONDERADORES-GBD'!$A$3:$I$43,8,FALSE)*VLOOKUP(FU$7,'PONDERADORES-GBD'!$A$3:$I$43,3,FALSE)</f>
        <v>6.139650320328543E-4</v>
      </c>
      <c r="FV12" s="28">
        <f>CR12*VLOOKUP(FV$7,'PONDERADORES-GBD'!$A$3:$I$43,5,FALSE)*VLOOKUP(FV$7,'PONDERADORES-GBD'!$A$3:$I$43,6,FALSE)*VLOOKUP(FV$7,'PONDERADORES-GBD'!$A$3:$I$43,3,FALSE)+CR12*(1-VLOOKUP(FV$7,'PONDERADORES-GBD'!$A$3:$I$43,5,FALSE))*VLOOKUP(FV$7,'PONDERADORES-GBD'!$A$3:$I$43,8,FALSE)*VLOOKUP(FV$7,'PONDERADORES-GBD'!$A$3:$I$43,3,FALSE)</f>
        <v>7.7360295030800815E-4</v>
      </c>
      <c r="FW12" s="28">
        <f>CS12*VLOOKUP(FW$7,'PONDERADORES-GBD'!$A$3:$I$43,5,FALSE)*VLOOKUP(FW$7,'PONDERADORES-GBD'!$A$3:$I$43,6,FALSE)*VLOOKUP(FW$7,'PONDERADORES-GBD'!$A$3:$I$43,3,FALSE)+CS12*(1-VLOOKUP(FW$7,'PONDERADORES-GBD'!$A$3:$I$43,5,FALSE))*VLOOKUP(FW$7,'PONDERADORES-GBD'!$A$3:$I$43,8,FALSE)*VLOOKUP(FW$7,'PONDERADORES-GBD'!$A$3:$I$43,3,FALSE)</f>
        <v>0</v>
      </c>
      <c r="FX12" s="28">
        <f>CT12*VLOOKUP(FX$7,'PONDERADORES-GBD'!$A$3:$I$43,5,FALSE)*VLOOKUP(FX$7,'PONDERADORES-GBD'!$A$3:$I$43,6,FALSE)*VLOOKUP(FX$7,'PONDERADORES-GBD'!$A$3:$I$43,3,FALSE)+CT12*(1-VLOOKUP(FX$7,'PONDERADORES-GBD'!$A$3:$I$43,5,FALSE))*VLOOKUP(FX$7,'PONDERADORES-GBD'!$A$3:$I$43,8,FALSE)*VLOOKUP(FX$7,'PONDERADORES-GBD'!$A$3:$I$43,3,FALSE)</f>
        <v>5.3602207111567415E-4</v>
      </c>
      <c r="FY12" s="28">
        <f>CU12*VLOOKUP(FY$7,'PONDERADORES-GBD'!$A$3:$I$43,5,FALSE)*VLOOKUP(FY$7,'PONDERADORES-GBD'!$A$3:$I$43,6,FALSE)*VLOOKUP(FY$7,'PONDERADORES-GBD'!$A$3:$I$43,3,FALSE)+CU12*(1-VLOOKUP(FY$7,'PONDERADORES-GBD'!$A$3:$I$43,5,FALSE))*VLOOKUP(FY$7,'PONDERADORES-GBD'!$A$3:$I$43,8,FALSE)*VLOOKUP(FY$7,'PONDERADORES-GBD'!$A$3:$I$43,3,FALSE)</f>
        <v>2.0144683367556464E-6</v>
      </c>
      <c r="FZ12" s="28">
        <f>CV12*VLOOKUP(FZ$7,'PONDERADORES-GBD'!$A$3:$I$43,5,FALSE)*VLOOKUP(FZ$7,'PONDERADORES-GBD'!$A$3:$I$43,6,FALSE)*VLOOKUP(FZ$7,'PONDERADORES-GBD'!$A$3:$I$43,3,FALSE)+CV12*(1-VLOOKUP(FZ$7,'PONDERADORES-GBD'!$A$3:$I$43,5,FALSE))*VLOOKUP(FZ$7,'PONDERADORES-GBD'!$A$3:$I$43,8,FALSE)*VLOOKUP(FZ$7,'PONDERADORES-GBD'!$A$3:$I$43,3,FALSE)</f>
        <v>0</v>
      </c>
      <c r="GA12" s="28">
        <f>CW12*VLOOKUP(GA$7,'PONDERADORES-GBD'!$A$3:$I$43,5,FALSE)*VLOOKUP(GA$7,'PONDERADORES-GBD'!$A$3:$I$43,6,FALSE)*VLOOKUP(GA$7,'PONDERADORES-GBD'!$A$3:$I$43,3,FALSE)+CW12*(1-VLOOKUP(GA$7,'PONDERADORES-GBD'!$A$3:$I$43,5,FALSE))*VLOOKUP(GA$7,'PONDERADORES-GBD'!$A$3:$I$43,8,FALSE)*VLOOKUP(GA$7,'PONDERADORES-GBD'!$A$3:$I$43,3,FALSE)</f>
        <v>1.9619162911704312E-4</v>
      </c>
      <c r="GB12" s="28">
        <f>CX12*VLOOKUP(GB$7,'PONDERADORES-GBD'!$A$3:$I$43,5,FALSE)*VLOOKUP(GB$7,'PONDERADORES-GBD'!$A$3:$I$43,6,FALSE)*VLOOKUP(GB$7,'PONDERADORES-GBD'!$A$3:$I$43,3,FALSE)+CX12*(1-VLOOKUP(GB$7,'PONDERADORES-GBD'!$A$3:$I$43,5,FALSE))*VLOOKUP(GB$7,'PONDERADORES-GBD'!$A$3:$I$43,8,FALSE)*VLOOKUP(GB$7,'PONDERADORES-GBD'!$A$3:$I$43,3,FALSE)</f>
        <v>2.3052574893908285E-4</v>
      </c>
      <c r="GC12" s="28">
        <f>CY12*VLOOKUP(GC$7,'PONDERADORES-GBD'!$A$3:$I$43,5,FALSE)*VLOOKUP(GC$7,'PONDERADORES-GBD'!$A$3:$I$43,6,FALSE)*VLOOKUP(GC$7,'PONDERADORES-GBD'!$A$3:$I$43,3,FALSE)+CY12*(1-VLOOKUP(GC$7,'PONDERADORES-GBD'!$A$3:$I$43,5,FALSE))*VLOOKUP(GC$7,'PONDERADORES-GBD'!$A$3:$I$43,8,FALSE)*VLOOKUP(GC$7,'PONDERADORES-GBD'!$A$3:$I$43,3,FALSE)</f>
        <v>5.8705616180698141E-4</v>
      </c>
      <c r="GD12" s="28">
        <f>CZ12*VLOOKUP(GD$7,'PONDERADORES-GBD'!$A$3:$I$43,5,FALSE)*VLOOKUP(GD$7,'PONDERADORES-GBD'!$A$3:$I$43,6,FALSE)*VLOOKUP(GD$7,'PONDERADORES-GBD'!$A$3:$I$43,3,FALSE)+CZ12*(1-VLOOKUP(GD$7,'PONDERADORES-GBD'!$A$3:$I$43,5,FALSE))*VLOOKUP(GD$7,'PONDERADORES-GBD'!$A$3:$I$43,8,FALSE)*VLOOKUP(GD$7,'PONDERADORES-GBD'!$A$3:$I$43,3,FALSE)</f>
        <v>7.3565095687885002E-5</v>
      </c>
      <c r="GE12" s="28">
        <f>DA12*VLOOKUP(GE$7,'PONDERADORES-GBD'!$A$3:$I$43,5,FALSE)*VLOOKUP(GE$7,'PONDERADORES-GBD'!$A$3:$I$43,6,FALSE)*VLOOKUP(GE$7,'PONDERADORES-GBD'!$A$3:$I$43,3,FALSE)+DA12*(1-VLOOKUP(GE$7,'PONDERADORES-GBD'!$A$3:$I$43,5,FALSE))*VLOOKUP(GE$7,'PONDERADORES-GBD'!$A$3:$I$43,8,FALSE)*VLOOKUP(GE$7,'PONDERADORES-GBD'!$A$3:$I$43,3,FALSE)</f>
        <v>1.7539373442847366E-4</v>
      </c>
      <c r="GF12" s="28">
        <f>DB12*VLOOKUP(GF$7,'PONDERADORES-GBD'!$A$3:$I$43,5,FALSE)*VLOOKUP(GF$7,'PONDERADORES-GBD'!$A$3:$I$43,6,FALSE)*VLOOKUP(GF$7,'PONDERADORES-GBD'!$A$3:$I$43,3,FALSE)+DB12*(1-VLOOKUP(GF$7,'PONDERADORES-GBD'!$A$3:$I$43,5,FALSE))*VLOOKUP(GF$7,'PONDERADORES-GBD'!$A$3:$I$43,8,FALSE)*VLOOKUP(GF$7,'PONDERADORES-GBD'!$A$3:$I$43,3,FALSE)</f>
        <v>1.6140549979466119E-4</v>
      </c>
      <c r="GG12" s="28">
        <f>DC12*VLOOKUP(GG$7,'PONDERADORES-GBD'!$A$3:$I$43,5,FALSE)*VLOOKUP(GG$7,'PONDERADORES-GBD'!$A$3:$I$43,6,FALSE)*VLOOKUP(GG$7,'PONDERADORES-GBD'!$A$3:$I$43,3,FALSE)+DC12*(1-VLOOKUP(GG$7,'PONDERADORES-GBD'!$A$3:$I$43,5,FALSE))*VLOOKUP(GG$7,'PONDERADORES-GBD'!$A$3:$I$43,8,FALSE)*VLOOKUP(GG$7,'PONDERADORES-GBD'!$A$3:$I$43,3,FALSE)</f>
        <v>1.4790069815195072E-5</v>
      </c>
      <c r="GH12" s="28">
        <f>DD12*VLOOKUP(GH$7,'PONDERADORES-GBD'!$A$3:$I$43,5,FALSE)*VLOOKUP(GH$7,'PONDERADORES-GBD'!$A$3:$I$43,6,FALSE)*VLOOKUP(GH$7,'PONDERADORES-GBD'!$A$3:$I$43,3,FALSE)+DD12*(1-VLOOKUP(GH$7,'PONDERADORES-GBD'!$A$3:$I$43,5,FALSE))*VLOOKUP(GH$7,'PONDERADORES-GBD'!$A$3:$I$43,8,FALSE)*VLOOKUP(GH$7,'PONDERADORES-GBD'!$A$3:$I$43,3,FALSE)</f>
        <v>6.2104960985626297E-4</v>
      </c>
      <c r="GI12" s="28">
        <f>DE12*VLOOKUP(GI$7,'PONDERADORES-GBD'!$A$3:$I$43,5,FALSE)*VLOOKUP(GI$7,'PONDERADORES-GBD'!$A$3:$I$43,6,FALSE)*VLOOKUP(GI$7,'PONDERADORES-GBD'!$A$3:$I$43,3,FALSE)+DE12*(1-VLOOKUP(GI$7,'PONDERADORES-GBD'!$A$3:$I$43,5,FALSE))*VLOOKUP(GI$7,'PONDERADORES-GBD'!$A$3:$I$43,8,FALSE)*VLOOKUP(GI$7,'PONDERADORES-GBD'!$A$3:$I$43,3,FALSE)</f>
        <v>3.2325371115674195E-5</v>
      </c>
      <c r="GJ12" s="28">
        <f>DF12*VLOOKUP(GJ$7,'PONDERADORES-GBD'!$A$3:$I$43,5,FALSE)*VLOOKUP(GJ$7,'PONDERADORES-GBD'!$A$3:$I$43,6,FALSE)*VLOOKUP(GJ$7,'PONDERADORES-GBD'!$A$3:$I$43,3,FALSE)+DF12*(1-VLOOKUP(GJ$7,'PONDERADORES-GBD'!$A$3:$I$43,5,FALSE))*VLOOKUP(GJ$7,'PONDERADORES-GBD'!$A$3:$I$43,8,FALSE)*VLOOKUP(GJ$7,'PONDERADORES-GBD'!$A$3:$I$43,3,FALSE)</f>
        <v>2.4277837097878168E-6</v>
      </c>
      <c r="GK12" s="28">
        <f>DG12*VLOOKUP(GK$7,'PONDERADORES-GBD'!$A$3:$I$43,5,FALSE)*VLOOKUP(GK$7,'PONDERADORES-GBD'!$A$3:$I$43,6,FALSE)*VLOOKUP(GK$7,'PONDERADORES-GBD'!$A$3:$I$43,3,FALSE)+DG12*(1-VLOOKUP(GK$7,'PONDERADORES-GBD'!$A$3:$I$43,5,FALSE))*VLOOKUP(GK$7,'PONDERADORES-GBD'!$A$3:$I$43,8,FALSE)*VLOOKUP(GK$7,'PONDERADORES-GBD'!$A$3:$I$43,3,FALSE)</f>
        <v>0</v>
      </c>
      <c r="GL12" s="28">
        <f>DH12*VLOOKUP(GL$7,'PONDERADORES-GBD'!$A$3:$I$43,5,FALSE)*VLOOKUP(GL$7,'PONDERADORES-GBD'!$A$3:$I$43,6,FALSE)*VLOOKUP(GL$7,'PONDERADORES-GBD'!$A$3:$I$43,3,FALSE)+DH12*(1-VLOOKUP(GL$7,'PONDERADORES-GBD'!$A$3:$I$43,5,FALSE))*VLOOKUP(GL$7,'PONDERADORES-GBD'!$A$3:$I$43,8,FALSE)*VLOOKUP(GL$7,'PONDERADORES-GBD'!$A$3:$I$43,3,FALSE)</f>
        <v>0</v>
      </c>
      <c r="GM12" s="28">
        <f>DI12*VLOOKUP(GM$7,'PONDERADORES-GBD'!$A$3:$I$43,5,FALSE)*VLOOKUP(GM$7,'PONDERADORES-GBD'!$A$3:$I$43,6,FALSE)*VLOOKUP(GM$7,'PONDERADORES-GBD'!$A$3:$I$43,3,FALSE)+DI12*(1-VLOOKUP(GM$7,'PONDERADORES-GBD'!$A$3:$I$43,5,FALSE))*VLOOKUP(GM$7,'PONDERADORES-GBD'!$A$3:$I$43,8,FALSE)*VLOOKUP(GM$7,'PONDERADORES-GBD'!$A$3:$I$43,3,FALSE)</f>
        <v>0</v>
      </c>
      <c r="GN12" s="28">
        <f>DJ12*VLOOKUP(GN$7,'PONDERADORES-GBD'!$A$3:$I$43,5,FALSE)*VLOOKUP(GN$7,'PONDERADORES-GBD'!$A$3:$I$43,6,FALSE)*VLOOKUP(GN$7,'PONDERADORES-GBD'!$A$3:$I$43,3,FALSE)+DJ12*(1-VLOOKUP(GN$7,'PONDERADORES-GBD'!$A$3:$I$43,5,FALSE))*VLOOKUP(GN$7,'PONDERADORES-GBD'!$A$3:$I$43,8,FALSE)*VLOOKUP(GN$7,'PONDERADORES-GBD'!$A$3:$I$43,3,FALSE)</f>
        <v>0</v>
      </c>
      <c r="GO12" s="28">
        <f>DK12*VLOOKUP(GO$7,'PONDERADORES-GBD'!$A$3:$I$43,5,FALSE)*VLOOKUP(GO$7,'PONDERADORES-GBD'!$A$3:$I$43,6,FALSE)*VLOOKUP(GO$7,'PONDERADORES-GBD'!$A$3:$I$43,3,FALSE)+DK12*(1-VLOOKUP(GO$7,'PONDERADORES-GBD'!$A$3:$I$43,5,FALSE))*VLOOKUP(GO$7,'PONDERADORES-GBD'!$A$3:$I$43,8,FALSE)*VLOOKUP(GO$7,'PONDERADORES-GBD'!$A$3:$I$43,3,FALSE)</f>
        <v>0</v>
      </c>
      <c r="GP12" s="28">
        <f>DL12*VLOOKUP(GP$7,'PONDERADORES-GBD'!$A$3:$I$43,5,FALSE)*VLOOKUP(GP$7,'PONDERADORES-GBD'!$A$3:$I$43,6,FALSE)*VLOOKUP(GP$7,'PONDERADORES-GBD'!$A$3:$I$43,3,FALSE)+DL12*(1-VLOOKUP(GP$7,'PONDERADORES-GBD'!$A$3:$I$43,5,FALSE))*VLOOKUP(GP$7,'PONDERADORES-GBD'!$A$3:$I$43,8,FALSE)*VLOOKUP(GP$7,'PONDERADORES-GBD'!$A$3:$I$43,3,FALSE)</f>
        <v>0</v>
      </c>
      <c r="GQ12" s="28">
        <f>DM12*VLOOKUP(GQ$7,'PONDERADORES-GBD'!$A$3:$I$43,5,FALSE)*VLOOKUP(GQ$7,'PONDERADORES-GBD'!$A$3:$I$43,6,FALSE)*VLOOKUP(GQ$7,'PONDERADORES-GBD'!$A$3:$I$43,3,FALSE)+DM12*(1-VLOOKUP(GQ$7,'PONDERADORES-GBD'!$A$3:$I$43,5,FALSE))*VLOOKUP(GQ$7,'PONDERADORES-GBD'!$A$3:$I$43,8,FALSE)*VLOOKUP(GQ$7,'PONDERADORES-GBD'!$A$3:$I$43,3,FALSE)</f>
        <v>3.3976430390143736E-6</v>
      </c>
      <c r="GR12" s="28">
        <f>DN12*VLOOKUP(GR$7,'PONDERADORES-GBD'!$A$3:$I$43,5,FALSE)*VLOOKUP(GR$7,'PONDERADORES-GBD'!$A$3:$I$43,6,FALSE)*VLOOKUP(GR$7,'PONDERADORES-GBD'!$A$3:$I$43,3,FALSE)+DN12*(1-VLOOKUP(GR$7,'PONDERADORES-GBD'!$A$3:$I$43,5,FALSE))*VLOOKUP(GR$7,'PONDERADORES-GBD'!$A$3:$I$43,8,FALSE)*VLOOKUP(GR$7,'PONDERADORES-GBD'!$A$3:$I$43,3,FALSE)</f>
        <v>0</v>
      </c>
      <c r="GS12" s="28">
        <f>DO12*VLOOKUP(GS$7,'PONDERADORES-GBD'!$A$3:$I$43,5,FALSE)*VLOOKUP(GS$7,'PONDERADORES-GBD'!$A$3:$I$43,6,FALSE)*VLOOKUP(GS$7,'PONDERADORES-GBD'!$A$3:$I$43,3,FALSE)+DO12*(1-VLOOKUP(GS$7,'PONDERADORES-GBD'!$A$3:$I$43,5,FALSE))*VLOOKUP(GS$7,'PONDERADORES-GBD'!$A$3:$I$43,8,FALSE)*VLOOKUP(GS$7,'PONDERADORES-GBD'!$A$3:$I$43,3,FALSE)</f>
        <v>0</v>
      </c>
      <c r="GT12" s="28">
        <f>DP12*VLOOKUP(GT$7,'PONDERADORES-GBD'!$A$3:$I$43,5,FALSE)*VLOOKUP(GT$7,'PONDERADORES-GBD'!$A$3:$I$43,6,FALSE)*VLOOKUP(GT$7,'PONDERADORES-GBD'!$A$3:$I$43,3,FALSE)+DP12*(1-VLOOKUP(GT$7,'PONDERADORES-GBD'!$A$3:$I$43,5,FALSE))*VLOOKUP(GT$7,'PONDERADORES-GBD'!$A$3:$I$43,8,FALSE)*VLOOKUP(GT$7,'PONDERADORES-GBD'!$A$3:$I$43,3,FALSE)</f>
        <v>3.8432021902806292E-6</v>
      </c>
      <c r="GU12" s="28">
        <f>DQ12*VLOOKUP(GU$7,'PONDERADORES-GBD'!$A$3:$I$43,5,FALSE)*VLOOKUP(GU$7,'PONDERADORES-GBD'!$A$3:$I$43,6,FALSE)*VLOOKUP(GU$7,'PONDERADORES-GBD'!$A$3:$I$43,3,FALSE)+DQ12*(1-VLOOKUP(GU$7,'PONDERADORES-GBD'!$A$3:$I$43,5,FALSE))*VLOOKUP(GU$7,'PONDERADORES-GBD'!$A$3:$I$43,8,FALSE)*VLOOKUP(GU$7,'PONDERADORES-GBD'!$A$3:$I$43,3,FALSE)</f>
        <v>1.4769097330595483E-5</v>
      </c>
      <c r="GV12" s="28">
        <f>DR12*VLOOKUP(GV$7,'PONDERADORES-GBD'!$A$3:$I$43,5,FALSE)*VLOOKUP(GV$7,'PONDERADORES-GBD'!$A$3:$I$43,6,FALSE)*VLOOKUP(GV$7,'PONDERADORES-GBD'!$A$3:$I$43,3,FALSE)+DR12*(1-VLOOKUP(GV$7,'PONDERADORES-GBD'!$A$3:$I$43,5,FALSE))*VLOOKUP(GV$7,'PONDERADORES-GBD'!$A$3:$I$43,8,FALSE)*VLOOKUP(GV$7,'PONDERADORES-GBD'!$A$3:$I$43,3,FALSE)</f>
        <v>1.9224201724845999E-5</v>
      </c>
      <c r="GW12" s="28">
        <f>DS12*VLOOKUP(GW$7,'PONDERADORES-GBD'!$A$3:$I$43,5,FALSE)*VLOOKUP(GW$7,'PONDERADORES-GBD'!$A$3:$I$43,6,FALSE)*VLOOKUP(GW$7,'PONDERADORES-GBD'!$A$3:$I$43,3,FALSE)+DS12*(1-VLOOKUP(GW$7,'PONDERADORES-GBD'!$A$3:$I$43,5,FALSE))*VLOOKUP(GW$7,'PONDERADORES-GBD'!$A$3:$I$43,8,FALSE)*VLOOKUP(GW$7,'PONDERADORES-GBD'!$A$3:$I$43,3,FALSE)</f>
        <v>1.2733934866529772E-5</v>
      </c>
      <c r="GX12" s="28">
        <f>DT12*VLOOKUP(GX$7,'PONDERADORES-GBD'!$A$3:$I$43,5,FALSE)*VLOOKUP(GX$7,'PONDERADORES-GBD'!$A$3:$I$43,6,FALSE)*VLOOKUP(GX$7,'PONDERADORES-GBD'!$A$3:$I$43,3,FALSE)+DT12*(1-VLOOKUP(GX$7,'PONDERADORES-GBD'!$A$3:$I$43,5,FALSE))*VLOOKUP(GX$7,'PONDERADORES-GBD'!$A$3:$I$43,8,FALSE)*VLOOKUP(GX$7,'PONDERADORES-GBD'!$A$3:$I$43,3,FALSE)</f>
        <v>3.3758357289527721E-7</v>
      </c>
      <c r="GY12" s="28">
        <f>DU12*VLOOKUP(GY$7,'PONDERADORES-GBD'!$A$3:$I$43,5,FALSE)*VLOOKUP(GY$7,'PONDERADORES-GBD'!$A$3:$I$43,6,FALSE)*VLOOKUP(GY$7,'PONDERADORES-GBD'!$A$3:$I$43,3,FALSE)+DU12*(1-VLOOKUP(GY$7,'PONDERADORES-GBD'!$A$3:$I$43,5,FALSE))*VLOOKUP(GY$7,'PONDERADORES-GBD'!$A$3:$I$43,8,FALSE)*VLOOKUP(GY$7,'PONDERADORES-GBD'!$A$3:$I$43,3,FALSE)</f>
        <v>0</v>
      </c>
      <c r="GZ12" s="29">
        <f t="shared" si="2"/>
        <v>9.5112272100000006E-3</v>
      </c>
      <c r="HA12" s="29">
        <f t="shared" si="3"/>
        <v>9.3355852205475702E-3</v>
      </c>
      <c r="HC12" s="39">
        <f t="shared" si="4"/>
        <v>0</v>
      </c>
      <c r="HD12" s="39" t="e">
        <f t="shared" si="5"/>
        <v>#DIV/0!</v>
      </c>
      <c r="HE12" s="39" t="e">
        <f t="shared" si="0"/>
        <v>#DIV/0!</v>
      </c>
    </row>
    <row r="13" spans="1:213" ht="15.75" x14ac:dyDescent="0.25">
      <c r="A13" s="36" t="s">
        <v>104</v>
      </c>
      <c r="B13" s="37" t="s">
        <v>46</v>
      </c>
      <c r="C13" s="31">
        <f>DATOS!B53</f>
        <v>0</v>
      </c>
      <c r="D13" s="1">
        <v>5.4777999999999997E-3</v>
      </c>
      <c r="E13" s="1">
        <v>9.1076999999999998E-3</v>
      </c>
      <c r="F13" s="1">
        <v>0.2161237</v>
      </c>
      <c r="G13" s="1">
        <v>0</v>
      </c>
      <c r="H13" s="1">
        <v>1.3200000000000001E-4</v>
      </c>
      <c r="I13" s="1">
        <v>0</v>
      </c>
      <c r="J13" s="1">
        <v>1.7687399999999999E-2</v>
      </c>
      <c r="K13" s="1">
        <v>5.2732300000000003E-2</v>
      </c>
      <c r="L13" s="1">
        <v>4.7056500000000001E-2</v>
      </c>
      <c r="M13" s="1">
        <v>3.6298799999999999E-2</v>
      </c>
      <c r="N13" s="1">
        <v>2.2307299999999999E-2</v>
      </c>
      <c r="O13" s="1">
        <v>1.122E-3</v>
      </c>
      <c r="P13" s="1">
        <v>6.8987099999999996E-2</v>
      </c>
      <c r="Q13" s="1">
        <v>3.3658999999999998E-3</v>
      </c>
      <c r="R13" s="1">
        <v>2.7718999999999999E-3</v>
      </c>
      <c r="S13" s="1">
        <v>2.9171099999999998E-2</v>
      </c>
      <c r="T13" s="1">
        <v>3.2207E-2</v>
      </c>
      <c r="U13" s="1">
        <v>4.41526E-2</v>
      </c>
      <c r="V13" s="1">
        <v>7.5897999999999998E-3</v>
      </c>
      <c r="W13" s="1">
        <v>4.85084E-2</v>
      </c>
      <c r="X13" s="1">
        <v>5.51742E-2</v>
      </c>
      <c r="Y13" s="1">
        <v>2.52112E-2</v>
      </c>
      <c r="Z13" s="1">
        <v>0.1488912</v>
      </c>
      <c r="AA13" s="1">
        <v>1.85454E-2</v>
      </c>
      <c r="AB13" s="1">
        <v>3.7618999999999999E-3</v>
      </c>
      <c r="AC13" s="1">
        <v>6.6E-4</v>
      </c>
      <c r="AD13" s="1">
        <v>0</v>
      </c>
      <c r="AE13" s="1">
        <v>0</v>
      </c>
      <c r="AF13" s="1">
        <v>9.2400000000000002E-4</v>
      </c>
      <c r="AG13" s="1">
        <v>8.5800000000000004E-4</v>
      </c>
      <c r="AH13" s="1">
        <v>1.3200000000000001E-4</v>
      </c>
      <c r="AI13" s="1">
        <v>5.4777999999999997E-3</v>
      </c>
      <c r="AJ13" s="1">
        <v>1.48495E-2</v>
      </c>
      <c r="AK13" s="1">
        <v>7.5237999999999998E-3</v>
      </c>
      <c r="AL13" s="1">
        <v>1.1879600000000001E-2</v>
      </c>
      <c r="AM13" s="1">
        <v>5.4250300000000001E-2</v>
      </c>
      <c r="AN13" s="1">
        <v>6.7317999999999996E-3</v>
      </c>
      <c r="AO13" s="1">
        <v>3.3E-4</v>
      </c>
      <c r="AP13" s="1">
        <v>0</v>
      </c>
      <c r="AQ13" s="1">
        <v>0</v>
      </c>
      <c r="AR13" s="1">
        <v>0.99999999999999989</v>
      </c>
      <c r="AT13" s="41">
        <f>D13*VLOOKUP(AT$7,'PONDERADORES-GBD'!$A$3:$I$43,4,FALSE)</f>
        <v>5.4777999999999997E-3</v>
      </c>
      <c r="AU13" s="41">
        <f>E13*VLOOKUP(AU$7,'PONDERADORES-GBD'!$A$3:$I$43,4,FALSE)</f>
        <v>9.1076999999999998E-3</v>
      </c>
      <c r="AV13" s="41">
        <f>F13*VLOOKUP(AV$7,'PONDERADORES-GBD'!$A$3:$I$43,4,FALSE)</f>
        <v>1.0806185000000001E-2</v>
      </c>
      <c r="AW13" s="41">
        <f>G13*VLOOKUP(AW$7,'PONDERADORES-GBD'!$A$3:$I$43,4,FALSE)</f>
        <v>0</v>
      </c>
      <c r="AX13" s="41">
        <f>H13*VLOOKUP(AX$7,'PONDERADORES-GBD'!$A$3:$I$43,4,FALSE)</f>
        <v>1.3200000000000001E-4</v>
      </c>
      <c r="AY13" s="41">
        <f>I13*VLOOKUP(AY$7,'PONDERADORES-GBD'!$A$3:$I$43,4,FALSE)</f>
        <v>0</v>
      </c>
      <c r="AZ13" s="41">
        <f>J13*VLOOKUP(AZ$7,'PONDERADORES-GBD'!$A$3:$I$43,4,FALSE)</f>
        <v>8.8436999999999999E-4</v>
      </c>
      <c r="BA13" s="41">
        <f>K13*VLOOKUP(BA$7,'PONDERADORES-GBD'!$A$3:$I$43,4,FALSE)</f>
        <v>2.6366150000000001E-3</v>
      </c>
      <c r="BB13" s="41">
        <f>L13*VLOOKUP(BB$7,'PONDERADORES-GBD'!$A$3:$I$43,4,FALSE)</f>
        <v>0</v>
      </c>
      <c r="BC13" s="41">
        <f>M13*VLOOKUP(BC$7,'PONDERADORES-GBD'!$A$3:$I$43,4,FALSE)</f>
        <v>0</v>
      </c>
      <c r="BD13" s="41">
        <f>N13*VLOOKUP(BD$7,'PONDERADORES-GBD'!$A$3:$I$43,4,FALSE)</f>
        <v>0</v>
      </c>
      <c r="BE13" s="41">
        <f>O13*VLOOKUP(BE$7,'PONDERADORES-GBD'!$A$3:$I$43,4,FALSE)</f>
        <v>1.122E-3</v>
      </c>
      <c r="BF13" s="41">
        <f>P13*VLOOKUP(BF$7,'PONDERADORES-GBD'!$A$3:$I$43,4,FALSE)</f>
        <v>3.4493549999999999E-3</v>
      </c>
      <c r="BG13" s="41">
        <f>Q13*VLOOKUP(BG$7,'PONDERADORES-GBD'!$A$3:$I$43,4,FALSE)</f>
        <v>3.3659E-4</v>
      </c>
      <c r="BH13" s="41">
        <f>R13*VLOOKUP(BH$7,'PONDERADORES-GBD'!$A$3:$I$43,4,FALSE)</f>
        <v>5.5438000000000004E-4</v>
      </c>
      <c r="BI13" s="41">
        <f>S13*VLOOKUP(BI$7,'PONDERADORES-GBD'!$A$3:$I$43,4,FALSE)</f>
        <v>4.3756649999999999E-3</v>
      </c>
      <c r="BJ13" s="41">
        <f>T13*VLOOKUP(BJ$7,'PONDERADORES-GBD'!$A$3:$I$43,4,FALSE)</f>
        <v>0</v>
      </c>
      <c r="BK13" s="41">
        <f>U13*VLOOKUP(BK$7,'PONDERADORES-GBD'!$A$3:$I$43,4,FALSE)</f>
        <v>0</v>
      </c>
      <c r="BL13" s="41">
        <f>V13*VLOOKUP(BL$7,'PONDERADORES-GBD'!$A$3:$I$43,4,FALSE)</f>
        <v>0</v>
      </c>
      <c r="BM13" s="41">
        <f>W13*VLOOKUP(BM$7,'PONDERADORES-GBD'!$A$3:$I$43,4,FALSE)</f>
        <v>0</v>
      </c>
      <c r="BN13" s="41">
        <f>X13*VLOOKUP(BN$7,'PONDERADORES-GBD'!$A$3:$I$43,4,FALSE)</f>
        <v>0</v>
      </c>
      <c r="BO13" s="41">
        <f>Y13*VLOOKUP(BO$7,'PONDERADORES-GBD'!$A$3:$I$43,4,FALSE)</f>
        <v>0</v>
      </c>
      <c r="BP13" s="41">
        <f>Z13*VLOOKUP(BP$7,'PONDERADORES-GBD'!$A$3:$I$43,4,FALSE)</f>
        <v>0</v>
      </c>
      <c r="BQ13" s="41">
        <f>AA13*VLOOKUP(BQ$7,'PONDERADORES-GBD'!$A$3:$I$43,4,FALSE)</f>
        <v>0</v>
      </c>
      <c r="BR13" s="41">
        <f>AB13*VLOOKUP(BR$7,'PONDERADORES-GBD'!$A$3:$I$43,4,FALSE)</f>
        <v>0</v>
      </c>
      <c r="BS13" s="41">
        <f>AC13*VLOOKUP(BS$7,'PONDERADORES-GBD'!$A$3:$I$43,4,FALSE)</f>
        <v>6.6E-4</v>
      </c>
      <c r="BT13" s="41">
        <f>AD13*VLOOKUP(BT$7,'PONDERADORES-GBD'!$A$3:$I$43,4,FALSE)</f>
        <v>0</v>
      </c>
      <c r="BU13" s="41">
        <f>AE13*VLOOKUP(BU$7,'PONDERADORES-GBD'!$A$3:$I$43,4,FALSE)</f>
        <v>0</v>
      </c>
      <c r="BV13" s="41">
        <f>AF13*VLOOKUP(BV$7,'PONDERADORES-GBD'!$A$3:$I$43,4,FALSE)</f>
        <v>9.2400000000000002E-4</v>
      </c>
      <c r="BW13" s="41">
        <f>AG13*VLOOKUP(BW$7,'PONDERADORES-GBD'!$A$3:$I$43,4,FALSE)</f>
        <v>8.5800000000000004E-4</v>
      </c>
      <c r="BX13" s="41">
        <f>AH13*VLOOKUP(BX$7,'PONDERADORES-GBD'!$A$3:$I$43,4,FALSE)</f>
        <v>1.3200000000000001E-4</v>
      </c>
      <c r="BY13" s="41">
        <f>AI13*VLOOKUP(BY$7,'PONDERADORES-GBD'!$A$3:$I$43,4,FALSE)</f>
        <v>0</v>
      </c>
      <c r="BZ13" s="41">
        <f>AJ13*VLOOKUP(BZ$7,'PONDERADORES-GBD'!$A$3:$I$43,4,FALSE)</f>
        <v>0</v>
      </c>
      <c r="CA13" s="41">
        <f>AK13*VLOOKUP(CA$7,'PONDERADORES-GBD'!$A$3:$I$43,4,FALSE)</f>
        <v>0</v>
      </c>
      <c r="CB13" s="41">
        <f>AL13*VLOOKUP(CB$7,'PONDERADORES-GBD'!$A$3:$I$43,4,FALSE)</f>
        <v>0</v>
      </c>
      <c r="CC13" s="41">
        <f>AM13*VLOOKUP(CC$7,'PONDERADORES-GBD'!$A$3:$I$43,4,FALSE)</f>
        <v>0</v>
      </c>
      <c r="CD13" s="41">
        <f>AN13*VLOOKUP(CD$7,'PONDERADORES-GBD'!$A$3:$I$43,4,FALSE)</f>
        <v>0</v>
      </c>
      <c r="CE13" s="41">
        <f>AO13*VLOOKUP(CE$7,'PONDERADORES-GBD'!$A$3:$I$43,4,FALSE)</f>
        <v>0</v>
      </c>
      <c r="CF13" s="41">
        <f>AP13*VLOOKUP(CF$7,'PONDERADORES-GBD'!$A$3:$I$43,4,FALSE)</f>
        <v>0</v>
      </c>
      <c r="CG13" s="41">
        <f>AQ13*VLOOKUP(CG$7,'PONDERADORES-GBD'!$A$3:$I$43,4,FALSE)</f>
        <v>0</v>
      </c>
      <c r="CH13" s="41">
        <f>D13*(1-VLOOKUP(CH$7,'PONDERADORES-GBD'!$A$3:$I$43,4,FALSE))</f>
        <v>0</v>
      </c>
      <c r="CI13" s="41">
        <f>E13*(1-VLOOKUP(CI$7,'PONDERADORES-GBD'!$A$3:$I$43,4,FALSE))</f>
        <v>0</v>
      </c>
      <c r="CJ13" s="41">
        <f>F13*(1-VLOOKUP(CJ$7,'PONDERADORES-GBD'!$A$3:$I$43,4,FALSE))</f>
        <v>0.20531751500000001</v>
      </c>
      <c r="CK13" s="41">
        <f>G13*(1-VLOOKUP(CK$7,'PONDERADORES-GBD'!$A$3:$I$43,4,FALSE))</f>
        <v>0</v>
      </c>
      <c r="CL13" s="41">
        <f>H13*(1-VLOOKUP(CL$7,'PONDERADORES-GBD'!$A$3:$I$43,4,FALSE))</f>
        <v>0</v>
      </c>
      <c r="CM13" s="41">
        <f>I13*(1-VLOOKUP(CM$7,'PONDERADORES-GBD'!$A$3:$I$43,4,FALSE))</f>
        <v>0</v>
      </c>
      <c r="CN13" s="41">
        <f>J13*(1-VLOOKUP(CN$7,'PONDERADORES-GBD'!$A$3:$I$43,4,FALSE))</f>
        <v>1.6803029999999997E-2</v>
      </c>
      <c r="CO13" s="41">
        <f>K13*(1-VLOOKUP(CO$7,'PONDERADORES-GBD'!$A$3:$I$43,4,FALSE))</f>
        <v>5.0095685000000001E-2</v>
      </c>
      <c r="CP13" s="41">
        <f>L13*(1-VLOOKUP(CP$7,'PONDERADORES-GBD'!$A$3:$I$43,4,FALSE))</f>
        <v>4.7056500000000001E-2</v>
      </c>
      <c r="CQ13" s="41">
        <f>M13*(1-VLOOKUP(CQ$7,'PONDERADORES-GBD'!$A$3:$I$43,4,FALSE))</f>
        <v>3.6298799999999999E-2</v>
      </c>
      <c r="CR13" s="41">
        <f>N13*(1-VLOOKUP(CR$7,'PONDERADORES-GBD'!$A$3:$I$43,4,FALSE))</f>
        <v>2.2307299999999999E-2</v>
      </c>
      <c r="CS13" s="41">
        <f>O13*(1-VLOOKUP(CS$7,'PONDERADORES-GBD'!$A$3:$I$43,4,FALSE))</f>
        <v>0</v>
      </c>
      <c r="CT13" s="41">
        <f>P13*(1-VLOOKUP(CT$7,'PONDERADORES-GBD'!$A$3:$I$43,4,FALSE))</f>
        <v>6.5537744999999994E-2</v>
      </c>
      <c r="CU13" s="41">
        <f>Q13*(1-VLOOKUP(CU$7,'PONDERADORES-GBD'!$A$3:$I$43,4,FALSE))</f>
        <v>3.0293099999999999E-3</v>
      </c>
      <c r="CV13" s="41">
        <f>R13*(1-VLOOKUP(CV$7,'PONDERADORES-GBD'!$A$3:$I$43,4,FALSE))</f>
        <v>2.2175200000000002E-3</v>
      </c>
      <c r="CW13" s="41">
        <f>S13*(1-VLOOKUP(CW$7,'PONDERADORES-GBD'!$A$3:$I$43,4,FALSE))</f>
        <v>2.4795434999999998E-2</v>
      </c>
      <c r="CX13" s="41">
        <f>T13*(1-VLOOKUP(CX$7,'PONDERADORES-GBD'!$A$3:$I$43,4,FALSE))</f>
        <v>3.2207E-2</v>
      </c>
      <c r="CY13" s="41">
        <f>U13*(1-VLOOKUP(CY$7,'PONDERADORES-GBD'!$A$3:$I$43,4,FALSE))</f>
        <v>4.41526E-2</v>
      </c>
      <c r="CZ13" s="41">
        <f>V13*(1-VLOOKUP(CZ$7,'PONDERADORES-GBD'!$A$3:$I$43,4,FALSE))</f>
        <v>7.5897999999999998E-3</v>
      </c>
      <c r="DA13" s="41">
        <f>W13*(1-VLOOKUP(DA$7,'PONDERADORES-GBD'!$A$3:$I$43,4,FALSE))</f>
        <v>4.85084E-2</v>
      </c>
      <c r="DB13" s="41">
        <f>X13*(1-VLOOKUP(DB$7,'PONDERADORES-GBD'!$A$3:$I$43,4,FALSE))</f>
        <v>5.51742E-2</v>
      </c>
      <c r="DC13" s="41">
        <f>Y13*(1-VLOOKUP(DC$7,'PONDERADORES-GBD'!$A$3:$I$43,4,FALSE))</f>
        <v>2.52112E-2</v>
      </c>
      <c r="DD13" s="41">
        <f>Z13*(1-VLOOKUP(DD$7,'PONDERADORES-GBD'!$A$3:$I$43,4,FALSE))</f>
        <v>0.1488912</v>
      </c>
      <c r="DE13" s="41">
        <f>AA13*(1-VLOOKUP(DE$7,'PONDERADORES-GBD'!$A$3:$I$43,4,FALSE))</f>
        <v>1.85454E-2</v>
      </c>
      <c r="DF13" s="41">
        <f>AB13*(1-VLOOKUP(DF$7,'PONDERADORES-GBD'!$A$3:$I$43,4,FALSE))</f>
        <v>3.7618999999999999E-3</v>
      </c>
      <c r="DG13" s="41">
        <f>AC13*(1-VLOOKUP(DG$7,'PONDERADORES-GBD'!$A$3:$I$43,4,FALSE))</f>
        <v>0</v>
      </c>
      <c r="DH13" s="41">
        <f>AD13*(1-VLOOKUP(DH$7,'PONDERADORES-GBD'!$A$3:$I$43,4,FALSE))</f>
        <v>0</v>
      </c>
      <c r="DI13" s="41">
        <f>AE13*(1-VLOOKUP(DI$7,'PONDERADORES-GBD'!$A$3:$I$43,4,FALSE))</f>
        <v>0</v>
      </c>
      <c r="DJ13" s="41">
        <f>AF13*(1-VLOOKUP(DJ$7,'PONDERADORES-GBD'!$A$3:$I$43,4,FALSE))</f>
        <v>0</v>
      </c>
      <c r="DK13" s="41">
        <f>AG13*(1-VLOOKUP(DK$7,'PONDERADORES-GBD'!$A$3:$I$43,4,FALSE))</f>
        <v>0</v>
      </c>
      <c r="DL13" s="41">
        <f>AH13*(1-VLOOKUP(DL$7,'PONDERADORES-GBD'!$A$3:$I$43,4,FALSE))</f>
        <v>0</v>
      </c>
      <c r="DM13" s="41">
        <f>AI13*(1-VLOOKUP(DM$7,'PONDERADORES-GBD'!$A$3:$I$43,4,FALSE))</f>
        <v>5.4777999999999997E-3</v>
      </c>
      <c r="DN13" s="41">
        <f>AJ13*(1-VLOOKUP(DN$7,'PONDERADORES-GBD'!$A$3:$I$43,4,FALSE))</f>
        <v>1.48495E-2</v>
      </c>
      <c r="DO13" s="41">
        <f>AK13*(1-VLOOKUP(DO$7,'PONDERADORES-GBD'!$A$3:$I$43,4,FALSE))</f>
        <v>7.5237999999999998E-3</v>
      </c>
      <c r="DP13" s="41">
        <f>AL13*(1-VLOOKUP(DP$7,'PONDERADORES-GBD'!$A$3:$I$43,4,FALSE))</f>
        <v>1.1879600000000001E-2</v>
      </c>
      <c r="DQ13" s="41">
        <f>AM13*(1-VLOOKUP(DQ$7,'PONDERADORES-GBD'!$A$3:$I$43,4,FALSE))</f>
        <v>5.4250300000000001E-2</v>
      </c>
      <c r="DR13" s="41">
        <f>AN13*(1-VLOOKUP(DR$7,'PONDERADORES-GBD'!$A$3:$I$43,4,FALSE))</f>
        <v>6.7317999999999996E-3</v>
      </c>
      <c r="DS13" s="41">
        <f>AO13*(1-VLOOKUP(DS$7,'PONDERADORES-GBD'!$A$3:$I$43,4,FALSE))</f>
        <v>3.3E-4</v>
      </c>
      <c r="DT13" s="41">
        <f>AP13*(1-VLOOKUP(DT$7,'PONDERADORES-GBD'!$A$3:$I$43,4,FALSE))</f>
        <v>0</v>
      </c>
      <c r="DU13" s="41">
        <f>AQ13*(1-VLOOKUP(DU$7,'PONDERADORES-GBD'!$A$3:$I$43,4,FALSE))</f>
        <v>0</v>
      </c>
      <c r="DV13" s="31">
        <f t="shared" si="1"/>
        <v>0.99999999999999978</v>
      </c>
      <c r="DW13" s="45"/>
      <c r="DX13" s="28">
        <f>AT13*VLOOKUP(DX$7,'PONDERADORES-GBD'!$A$3:$I$43,5,FALSE)*VLOOKUP(DX$7,'PONDERADORES-GBD'!$A$3:$I$43,7,FALSE)+AT13*(1-VLOOKUP(DX$7,'PONDERADORES-GBD'!$A$3:$I$43,5,FALSE))*VLOOKUP(DX$7,'PONDERADORES-GBD'!$A$3:$I$43,9,FALSE)</f>
        <v>3.2264241999999995E-3</v>
      </c>
      <c r="DY13" s="28">
        <f>AU13*VLOOKUP(DY$7,'PONDERADORES-GBD'!$A$3:$I$43,5,FALSE)*VLOOKUP(DY$7,'PONDERADORES-GBD'!$A$3:$I$43,7,FALSE)+AU13*(1-VLOOKUP(DY$7,'PONDERADORES-GBD'!$A$3:$I$43,5,FALSE))*VLOOKUP(DY$7,'PONDERADORES-GBD'!$A$3:$I$43,9,FALSE)</f>
        <v>2.6958791999999996E-3</v>
      </c>
      <c r="DZ13" s="28">
        <f>AV13*VLOOKUP(DZ$7,'PONDERADORES-GBD'!$A$3:$I$43,5,FALSE)*VLOOKUP(DZ$7,'PONDERADORES-GBD'!$A$3:$I$43,7,FALSE)+AV13*(1-VLOOKUP(DZ$7,'PONDERADORES-GBD'!$A$3:$I$43,5,FALSE))*VLOOKUP(DZ$7,'PONDERADORES-GBD'!$A$3:$I$43,9,FALSE)</f>
        <v>2.4962287350000002E-3</v>
      </c>
      <c r="EA13" s="28">
        <f>AW13*VLOOKUP(EA$7,'PONDERADORES-GBD'!$A$3:$I$43,5,FALSE)*VLOOKUP(EA$7,'PONDERADORES-GBD'!$A$3:$I$43,7,FALSE)+AW13*(1-VLOOKUP(EA$7,'PONDERADORES-GBD'!$A$3:$I$43,5,FALSE))*VLOOKUP(EA$7,'PONDERADORES-GBD'!$A$3:$I$43,9,FALSE)</f>
        <v>0</v>
      </c>
      <c r="EB13" s="28">
        <f>AX13*VLOOKUP(EB$7,'PONDERADORES-GBD'!$A$3:$I$43,5,FALSE)*VLOOKUP(EB$7,'PONDERADORES-GBD'!$A$3:$I$43,7,FALSE)+AX13*(1-VLOOKUP(EB$7,'PONDERADORES-GBD'!$A$3:$I$43,5,FALSE))*VLOOKUP(EB$7,'PONDERADORES-GBD'!$A$3:$I$43,9,FALSE)</f>
        <v>1.7820000000000002E-5</v>
      </c>
      <c r="EC13" s="28">
        <f>AY13*VLOOKUP(EC$7,'PONDERADORES-GBD'!$A$3:$I$43,5,FALSE)*VLOOKUP(EC$7,'PONDERADORES-GBD'!$A$3:$I$43,7,FALSE)+AY13*(1-VLOOKUP(EC$7,'PONDERADORES-GBD'!$A$3:$I$43,5,FALSE))*VLOOKUP(EC$7,'PONDERADORES-GBD'!$A$3:$I$43,9,FALSE)</f>
        <v>0</v>
      </c>
      <c r="ED13" s="28">
        <f>AZ13*VLOOKUP(ED$7,'PONDERADORES-GBD'!$A$3:$I$43,5,FALSE)*VLOOKUP(ED$7,'PONDERADORES-GBD'!$A$3:$I$43,7,FALSE)+AZ13*(1-VLOOKUP(ED$7,'PONDERADORES-GBD'!$A$3:$I$43,5,FALSE))*VLOOKUP(ED$7,'PONDERADORES-GBD'!$A$3:$I$43,9,FALSE)</f>
        <v>5.1293460000000003E-5</v>
      </c>
      <c r="EE13" s="28">
        <f>BA13*VLOOKUP(EE$7,'PONDERADORES-GBD'!$A$3:$I$43,5,FALSE)*VLOOKUP(EE$7,'PONDERADORES-GBD'!$A$3:$I$43,7,FALSE)+BA13*(1-VLOOKUP(EE$7,'PONDERADORES-GBD'!$A$3:$I$43,5,FALSE))*VLOOKUP(EE$7,'PONDERADORES-GBD'!$A$3:$I$43,9,FALSE)</f>
        <v>1.3183075000000001E-5</v>
      </c>
      <c r="EF13" s="28">
        <f>BB13*VLOOKUP(EF$7,'PONDERADORES-GBD'!$A$3:$I$43,5,FALSE)*VLOOKUP(EF$7,'PONDERADORES-GBD'!$A$3:$I$43,7,FALSE)+BB13*(1-VLOOKUP(EF$7,'PONDERADORES-GBD'!$A$3:$I$43,5,FALSE))*VLOOKUP(EF$7,'PONDERADORES-GBD'!$A$3:$I$43,9,FALSE)</f>
        <v>0</v>
      </c>
      <c r="EG13" s="28">
        <f>BC13*VLOOKUP(EG$7,'PONDERADORES-GBD'!$A$3:$I$43,5,FALSE)*VLOOKUP(EG$7,'PONDERADORES-GBD'!$A$3:$I$43,7,FALSE)+BC13*(1-VLOOKUP(EG$7,'PONDERADORES-GBD'!$A$3:$I$43,5,FALSE))*VLOOKUP(EG$7,'PONDERADORES-GBD'!$A$3:$I$43,9,FALSE)</f>
        <v>0</v>
      </c>
      <c r="EH13" s="28">
        <f>BD13*VLOOKUP(EH$7,'PONDERADORES-GBD'!$A$3:$I$43,5,FALSE)*VLOOKUP(EH$7,'PONDERADORES-GBD'!$A$3:$I$43,7,FALSE)+BD13*(1-VLOOKUP(EH$7,'PONDERADORES-GBD'!$A$3:$I$43,5,FALSE))*VLOOKUP(EH$7,'PONDERADORES-GBD'!$A$3:$I$43,9,FALSE)</f>
        <v>0</v>
      </c>
      <c r="EI13" s="28">
        <f>BE13*VLOOKUP(EI$7,'PONDERADORES-GBD'!$A$3:$I$43,5,FALSE)*VLOOKUP(EI$7,'PONDERADORES-GBD'!$A$3:$I$43,7,FALSE)+BE13*(1-VLOOKUP(EI$7,'PONDERADORES-GBD'!$A$3:$I$43,5,FALSE))*VLOOKUP(EI$7,'PONDERADORES-GBD'!$A$3:$I$43,9,FALSE)</f>
        <v>1.7952E-5</v>
      </c>
      <c r="EJ13" s="28">
        <f>BF13*VLOOKUP(EJ$7,'PONDERADORES-GBD'!$A$3:$I$43,5,FALSE)*VLOOKUP(EJ$7,'PONDERADORES-GBD'!$A$3:$I$43,7,FALSE)+BF13*(1-VLOOKUP(EJ$7,'PONDERADORES-GBD'!$A$3:$I$43,5,FALSE))*VLOOKUP(EJ$7,'PONDERADORES-GBD'!$A$3:$I$43,9,FALSE)</f>
        <v>3.2423936999999997E-4</v>
      </c>
      <c r="EK13" s="28">
        <f>BG13*VLOOKUP(EK$7,'PONDERADORES-GBD'!$A$3:$I$43,5,FALSE)*VLOOKUP(EK$7,'PONDERADORES-GBD'!$A$3:$I$43,7,FALSE)+BG13*(1-VLOOKUP(EK$7,'PONDERADORES-GBD'!$A$3:$I$43,5,FALSE))*VLOOKUP(EK$7,'PONDERADORES-GBD'!$A$3:$I$43,9,FALSE)</f>
        <v>1.0097699999999999E-4</v>
      </c>
      <c r="EL13" s="28">
        <f>BH13*VLOOKUP(EL$7,'PONDERADORES-GBD'!$A$3:$I$43,5,FALSE)*VLOOKUP(EL$7,'PONDERADORES-GBD'!$A$3:$I$43,7,FALSE)+BH13*(1-VLOOKUP(EL$7,'PONDERADORES-GBD'!$A$3:$I$43,5,FALSE))*VLOOKUP(EL$7,'PONDERADORES-GBD'!$A$3:$I$43,9,FALSE)</f>
        <v>6.2644940000000003E-5</v>
      </c>
      <c r="EM13" s="28">
        <f>BI13*VLOOKUP(EM$7,'PONDERADORES-GBD'!$A$3:$I$43,5,FALSE)*VLOOKUP(EM$7,'PONDERADORES-GBD'!$A$3:$I$43,7,FALSE)+BI13*(1-VLOOKUP(EM$7,'PONDERADORES-GBD'!$A$3:$I$43,5,FALSE))*VLOOKUP(EM$7,'PONDERADORES-GBD'!$A$3:$I$43,9,FALSE)</f>
        <v>3.1067221499999996E-4</v>
      </c>
      <c r="EN13" s="28">
        <f>BJ13*VLOOKUP(EN$7,'PONDERADORES-GBD'!$A$3:$I$43,5,FALSE)*VLOOKUP(EN$7,'PONDERADORES-GBD'!$A$3:$I$43,7,FALSE)+BJ13*(1-VLOOKUP(EN$7,'PONDERADORES-GBD'!$A$3:$I$43,5,FALSE))*VLOOKUP(EN$7,'PONDERADORES-GBD'!$A$3:$I$43,9,FALSE)</f>
        <v>0</v>
      </c>
      <c r="EO13" s="28">
        <f>BK13*VLOOKUP(EO$7,'PONDERADORES-GBD'!$A$3:$I$43,5,FALSE)*VLOOKUP(EO$7,'PONDERADORES-GBD'!$A$3:$I$43,7,FALSE)+BK13*(1-VLOOKUP(EO$7,'PONDERADORES-GBD'!$A$3:$I$43,5,FALSE))*VLOOKUP(EO$7,'PONDERADORES-GBD'!$A$3:$I$43,9,FALSE)</f>
        <v>0</v>
      </c>
      <c r="EP13" s="28">
        <f>BL13*VLOOKUP(EP$7,'PONDERADORES-GBD'!$A$3:$I$43,5,FALSE)*VLOOKUP(EP$7,'PONDERADORES-GBD'!$A$3:$I$43,7,FALSE)+BL13*(1-VLOOKUP(EP$7,'PONDERADORES-GBD'!$A$3:$I$43,5,FALSE))*VLOOKUP(EP$7,'PONDERADORES-GBD'!$A$3:$I$43,9,FALSE)</f>
        <v>0</v>
      </c>
      <c r="EQ13" s="28">
        <f>BM13*VLOOKUP(EQ$7,'PONDERADORES-GBD'!$A$3:$I$43,5,FALSE)*VLOOKUP(EQ$7,'PONDERADORES-GBD'!$A$3:$I$43,7,FALSE)+BM13*(1-VLOOKUP(EQ$7,'PONDERADORES-GBD'!$A$3:$I$43,5,FALSE))*VLOOKUP(EQ$7,'PONDERADORES-GBD'!$A$3:$I$43,9,FALSE)</f>
        <v>0</v>
      </c>
      <c r="ER13" s="28">
        <f>BN13*VLOOKUP(ER$7,'PONDERADORES-GBD'!$A$3:$I$43,5,FALSE)*VLOOKUP(ER$7,'PONDERADORES-GBD'!$A$3:$I$43,7,FALSE)+BN13*(1-VLOOKUP(ER$7,'PONDERADORES-GBD'!$A$3:$I$43,5,FALSE))*VLOOKUP(ER$7,'PONDERADORES-GBD'!$A$3:$I$43,9,FALSE)</f>
        <v>0</v>
      </c>
      <c r="ES13" s="28">
        <f>BO13*VLOOKUP(ES$7,'PONDERADORES-GBD'!$A$3:$I$43,5,FALSE)*VLOOKUP(ES$7,'PONDERADORES-GBD'!$A$3:$I$43,7,FALSE)+BO13*(1-VLOOKUP(ES$7,'PONDERADORES-GBD'!$A$3:$I$43,5,FALSE))*VLOOKUP(ES$7,'PONDERADORES-GBD'!$A$3:$I$43,9,FALSE)</f>
        <v>0</v>
      </c>
      <c r="ET13" s="28">
        <f>BP13*VLOOKUP(ET$7,'PONDERADORES-GBD'!$A$3:$I$43,5,FALSE)*VLOOKUP(ET$7,'PONDERADORES-GBD'!$A$3:$I$43,7,FALSE)+BP13*(1-VLOOKUP(ET$7,'PONDERADORES-GBD'!$A$3:$I$43,5,FALSE))*VLOOKUP(ET$7,'PONDERADORES-GBD'!$A$3:$I$43,9,FALSE)</f>
        <v>0</v>
      </c>
      <c r="EU13" s="28">
        <f>BQ13*VLOOKUP(EU$7,'PONDERADORES-GBD'!$A$3:$I$43,5,FALSE)*VLOOKUP(EU$7,'PONDERADORES-GBD'!$A$3:$I$43,7,FALSE)+BQ13*(1-VLOOKUP(EU$7,'PONDERADORES-GBD'!$A$3:$I$43,5,FALSE))*VLOOKUP(EU$7,'PONDERADORES-GBD'!$A$3:$I$43,9,FALSE)</f>
        <v>0</v>
      </c>
      <c r="EV13" s="28">
        <f>BR13*VLOOKUP(EV$7,'PONDERADORES-GBD'!$A$3:$I$43,5,FALSE)*VLOOKUP(EV$7,'PONDERADORES-GBD'!$A$3:$I$43,7,FALSE)+BR13*(1-VLOOKUP(EV$7,'PONDERADORES-GBD'!$A$3:$I$43,5,FALSE))*VLOOKUP(EV$7,'PONDERADORES-GBD'!$A$3:$I$43,9,FALSE)</f>
        <v>0</v>
      </c>
      <c r="EW13" s="28">
        <f>BS13*VLOOKUP(EW$7,'PONDERADORES-GBD'!$A$3:$I$43,5,FALSE)*VLOOKUP(EW$7,'PONDERADORES-GBD'!$A$3:$I$43,7,FALSE)+BS13*(1-VLOOKUP(EW$7,'PONDERADORES-GBD'!$A$3:$I$43,5,FALSE))*VLOOKUP(EW$7,'PONDERADORES-GBD'!$A$3:$I$43,9,FALSE)</f>
        <v>2.5740000000000001E-5</v>
      </c>
      <c r="EX13" s="28">
        <f>BT13*VLOOKUP(EX$7,'PONDERADORES-GBD'!$A$3:$I$43,5,FALSE)*VLOOKUP(EX$7,'PONDERADORES-GBD'!$A$3:$I$43,7,FALSE)+BT13*(1-VLOOKUP(EX$7,'PONDERADORES-GBD'!$A$3:$I$43,5,FALSE))*VLOOKUP(EX$7,'PONDERADORES-GBD'!$A$3:$I$43,9,FALSE)</f>
        <v>0</v>
      </c>
      <c r="EY13" s="28">
        <f>BU13*VLOOKUP(EY$7,'PONDERADORES-GBD'!$A$3:$I$43,5,FALSE)*VLOOKUP(EY$7,'PONDERADORES-GBD'!$A$3:$I$43,7,FALSE)+BU13*(1-VLOOKUP(EY$7,'PONDERADORES-GBD'!$A$3:$I$43,5,FALSE))*VLOOKUP(EY$7,'PONDERADORES-GBD'!$A$3:$I$43,9,FALSE)</f>
        <v>0</v>
      </c>
      <c r="EZ13" s="28">
        <f>BV13*VLOOKUP(EZ$7,'PONDERADORES-GBD'!$A$3:$I$43,5,FALSE)*VLOOKUP(EZ$7,'PONDERADORES-GBD'!$A$3:$I$43,7,FALSE)+BV13*(1-VLOOKUP(EZ$7,'PONDERADORES-GBD'!$A$3:$I$43,5,FALSE))*VLOOKUP(EZ$7,'PONDERADORES-GBD'!$A$3:$I$43,9,FALSE)</f>
        <v>4.6199999999999998E-6</v>
      </c>
      <c r="FA13" s="28">
        <f>BW13*VLOOKUP(FA$7,'PONDERADORES-GBD'!$A$3:$I$43,5,FALSE)*VLOOKUP(FA$7,'PONDERADORES-GBD'!$A$3:$I$43,7,FALSE)+BW13*(1-VLOOKUP(FA$7,'PONDERADORES-GBD'!$A$3:$I$43,5,FALSE))*VLOOKUP(FA$7,'PONDERADORES-GBD'!$A$3:$I$43,9,FALSE)</f>
        <v>3.3461999999999999E-5</v>
      </c>
      <c r="FB13" s="28">
        <f>BX13*VLOOKUP(FB$7,'PONDERADORES-GBD'!$A$3:$I$43,5,FALSE)*VLOOKUP(FB$7,'PONDERADORES-GBD'!$A$3:$I$43,7,FALSE)+BX13*(1-VLOOKUP(FB$7,'PONDERADORES-GBD'!$A$3:$I$43,5,FALSE))*VLOOKUP(FB$7,'PONDERADORES-GBD'!$A$3:$I$43,9,FALSE)</f>
        <v>1.1616E-5</v>
      </c>
      <c r="FC13" s="28">
        <f>BY13*VLOOKUP(FC$7,'PONDERADORES-GBD'!$A$3:$I$43,5,FALSE)*VLOOKUP(FC$7,'PONDERADORES-GBD'!$A$3:$I$43,7,FALSE)+BY13*(1-VLOOKUP(FC$7,'PONDERADORES-GBD'!$A$3:$I$43,5,FALSE))*VLOOKUP(FC$7,'PONDERADORES-GBD'!$A$3:$I$43,9,FALSE)</f>
        <v>0</v>
      </c>
      <c r="FD13" s="28">
        <f>BZ13*VLOOKUP(FD$7,'PONDERADORES-GBD'!$A$3:$I$43,5,FALSE)*VLOOKUP(FD$7,'PONDERADORES-GBD'!$A$3:$I$43,7,FALSE)+BZ13*(1-VLOOKUP(FD$7,'PONDERADORES-GBD'!$A$3:$I$43,5,FALSE))*VLOOKUP(FD$7,'PONDERADORES-GBD'!$A$3:$I$43,9,FALSE)</f>
        <v>0</v>
      </c>
      <c r="FE13" s="28">
        <f>CA13*VLOOKUP(FE$7,'PONDERADORES-GBD'!$A$3:$I$43,5,FALSE)*VLOOKUP(FE$7,'PONDERADORES-GBD'!$A$3:$I$43,7,FALSE)+CA13*(1-VLOOKUP(FE$7,'PONDERADORES-GBD'!$A$3:$I$43,5,FALSE))*VLOOKUP(FE$7,'PONDERADORES-GBD'!$A$3:$I$43,9,FALSE)</f>
        <v>0</v>
      </c>
      <c r="FF13" s="28">
        <f>CB13*VLOOKUP(FF$7,'PONDERADORES-GBD'!$A$3:$I$43,5,FALSE)*VLOOKUP(FF$7,'PONDERADORES-GBD'!$A$3:$I$43,7,FALSE)+CB13*(1-VLOOKUP(FF$7,'PONDERADORES-GBD'!$A$3:$I$43,5,FALSE))*VLOOKUP(FF$7,'PONDERADORES-GBD'!$A$3:$I$43,9,FALSE)</f>
        <v>0</v>
      </c>
      <c r="FG13" s="28">
        <f>CC13*VLOOKUP(FG$7,'PONDERADORES-GBD'!$A$3:$I$43,5,FALSE)*VLOOKUP(FG$7,'PONDERADORES-GBD'!$A$3:$I$43,7,FALSE)+CC13*(1-VLOOKUP(FG$7,'PONDERADORES-GBD'!$A$3:$I$43,5,FALSE))*VLOOKUP(FG$7,'PONDERADORES-GBD'!$A$3:$I$43,9,FALSE)</f>
        <v>0</v>
      </c>
      <c r="FH13" s="28">
        <f>CD13*VLOOKUP(FH$7,'PONDERADORES-GBD'!$A$3:$I$43,5,FALSE)*VLOOKUP(FH$7,'PONDERADORES-GBD'!$A$3:$I$43,7,FALSE)+CD13*(1-VLOOKUP(FH$7,'PONDERADORES-GBD'!$A$3:$I$43,5,FALSE))*VLOOKUP(FH$7,'PONDERADORES-GBD'!$A$3:$I$43,9,FALSE)</f>
        <v>0</v>
      </c>
      <c r="FI13" s="28">
        <f>CE13*VLOOKUP(FI$7,'PONDERADORES-GBD'!$A$3:$I$43,5,FALSE)*VLOOKUP(FI$7,'PONDERADORES-GBD'!$A$3:$I$43,7,FALSE)+CE13*(1-VLOOKUP(FI$7,'PONDERADORES-GBD'!$A$3:$I$43,5,FALSE))*VLOOKUP(FI$7,'PONDERADORES-GBD'!$A$3:$I$43,9,FALSE)</f>
        <v>0</v>
      </c>
      <c r="FJ13" s="28">
        <f>CF13*VLOOKUP(FJ$7,'PONDERADORES-GBD'!$A$3:$I$43,5,FALSE)*VLOOKUP(FJ$7,'PONDERADORES-GBD'!$A$3:$I$43,7,FALSE)+CF13*(1-VLOOKUP(FJ$7,'PONDERADORES-GBD'!$A$3:$I$43,5,FALSE))*VLOOKUP(FJ$7,'PONDERADORES-GBD'!$A$3:$I$43,9,FALSE)</f>
        <v>0</v>
      </c>
      <c r="FK13" s="28">
        <f>CG13*VLOOKUP(FK$7,'PONDERADORES-GBD'!$A$3:$I$43,5,FALSE)*VLOOKUP(FK$7,'PONDERADORES-GBD'!$A$3:$I$43,7,FALSE)+CG13*(1-VLOOKUP(FK$7,'PONDERADORES-GBD'!$A$3:$I$43,5,FALSE))*VLOOKUP(FK$7,'PONDERADORES-GBD'!$A$3:$I$43,9,FALSE)</f>
        <v>0</v>
      </c>
      <c r="FL13" s="28">
        <f>CH13*VLOOKUP(FL$7,'PONDERADORES-GBD'!$A$3:$I$43,5,FALSE)*VLOOKUP(FL$7,'PONDERADORES-GBD'!$A$3:$I$43,6,FALSE)*VLOOKUP(FL$7,'PONDERADORES-GBD'!$A$3:$I$43,3,FALSE)+CH13*(1-VLOOKUP(FL$7,'PONDERADORES-GBD'!$A$3:$I$43,5,FALSE))*VLOOKUP(FL$7,'PONDERADORES-GBD'!$A$3:$I$43,8,FALSE)*VLOOKUP(FL$7,'PONDERADORES-GBD'!$A$3:$I$43,3,FALSE)</f>
        <v>0</v>
      </c>
      <c r="FM13" s="28">
        <f>CI13*VLOOKUP(FM$7,'PONDERADORES-GBD'!$A$3:$I$43,5,FALSE)*VLOOKUP(FM$7,'PONDERADORES-GBD'!$A$3:$I$43,6,FALSE)*VLOOKUP(FM$7,'PONDERADORES-GBD'!$A$3:$I$43,3,FALSE)+CI13*(1-VLOOKUP(FM$7,'PONDERADORES-GBD'!$A$3:$I$43,5,FALSE))*VLOOKUP(FM$7,'PONDERADORES-GBD'!$A$3:$I$43,8,FALSE)*VLOOKUP(FM$7,'PONDERADORES-GBD'!$A$3:$I$43,3,FALSE)</f>
        <v>0</v>
      </c>
      <c r="FN13" s="28">
        <f>CJ13*VLOOKUP(FN$7,'PONDERADORES-GBD'!$A$3:$I$43,5,FALSE)*VLOOKUP(FN$7,'PONDERADORES-GBD'!$A$3:$I$43,6,FALSE)*VLOOKUP(FN$7,'PONDERADORES-GBD'!$A$3:$I$43,3,FALSE)+CJ13*(1-VLOOKUP(FN$7,'PONDERADORES-GBD'!$A$3:$I$43,5,FALSE))*VLOOKUP(FN$7,'PONDERADORES-GBD'!$A$3:$I$43,8,FALSE)*VLOOKUP(FN$7,'PONDERADORES-GBD'!$A$3:$I$43,3,FALSE)</f>
        <v>2.9472408792470912E-3</v>
      </c>
      <c r="FO13" s="28">
        <f>CK13*VLOOKUP(FO$7,'PONDERADORES-GBD'!$A$3:$I$43,5,FALSE)*VLOOKUP(FO$7,'PONDERADORES-GBD'!$A$3:$I$43,6,FALSE)*VLOOKUP(FO$7,'PONDERADORES-GBD'!$A$3:$I$43,3,FALSE)+CK13*(1-VLOOKUP(FO$7,'PONDERADORES-GBD'!$A$3:$I$43,5,FALSE))*VLOOKUP(FO$7,'PONDERADORES-GBD'!$A$3:$I$43,8,FALSE)*VLOOKUP(FO$7,'PONDERADORES-GBD'!$A$3:$I$43,3,FALSE)</f>
        <v>0</v>
      </c>
      <c r="FP13" s="28">
        <f>CL13*VLOOKUP(FP$7,'PONDERADORES-GBD'!$A$3:$I$43,5,FALSE)*VLOOKUP(FP$7,'PONDERADORES-GBD'!$A$3:$I$43,6,FALSE)*VLOOKUP(FP$7,'PONDERADORES-GBD'!$A$3:$I$43,3,FALSE)+CL13*(1-VLOOKUP(FP$7,'PONDERADORES-GBD'!$A$3:$I$43,5,FALSE))*VLOOKUP(FP$7,'PONDERADORES-GBD'!$A$3:$I$43,8,FALSE)*VLOOKUP(FP$7,'PONDERADORES-GBD'!$A$3:$I$43,3,FALSE)</f>
        <v>0</v>
      </c>
      <c r="FQ13" s="28">
        <f>CM13*VLOOKUP(FQ$7,'PONDERADORES-GBD'!$A$3:$I$43,5,FALSE)*VLOOKUP(FQ$7,'PONDERADORES-GBD'!$A$3:$I$43,6,FALSE)*VLOOKUP(FQ$7,'PONDERADORES-GBD'!$A$3:$I$43,3,FALSE)+CM13*(1-VLOOKUP(FQ$7,'PONDERADORES-GBD'!$A$3:$I$43,5,FALSE))*VLOOKUP(FQ$7,'PONDERADORES-GBD'!$A$3:$I$43,8,FALSE)*VLOOKUP(FQ$7,'PONDERADORES-GBD'!$A$3:$I$43,3,FALSE)</f>
        <v>0</v>
      </c>
      <c r="FR13" s="28">
        <f>CN13*VLOOKUP(FR$7,'PONDERADORES-GBD'!$A$3:$I$43,5,FALSE)*VLOOKUP(FR$7,'PONDERADORES-GBD'!$A$3:$I$43,6,FALSE)*VLOOKUP(FR$7,'PONDERADORES-GBD'!$A$3:$I$43,3,FALSE)+CN13*(1-VLOOKUP(FR$7,'PONDERADORES-GBD'!$A$3:$I$43,5,FALSE))*VLOOKUP(FR$7,'PONDERADORES-GBD'!$A$3:$I$43,8,FALSE)*VLOOKUP(FR$7,'PONDERADORES-GBD'!$A$3:$I$43,3,FALSE)</f>
        <v>6.0532311770020522E-4</v>
      </c>
      <c r="FS13" s="28">
        <f>CO13*VLOOKUP(FS$7,'PONDERADORES-GBD'!$A$3:$I$43,5,FALSE)*VLOOKUP(FS$7,'PONDERADORES-GBD'!$A$3:$I$43,6,FALSE)*VLOOKUP(FS$7,'PONDERADORES-GBD'!$A$3:$I$43,3,FALSE)+CO13*(1-VLOOKUP(FS$7,'PONDERADORES-GBD'!$A$3:$I$43,5,FALSE))*VLOOKUP(FS$7,'PONDERADORES-GBD'!$A$3:$I$43,8,FALSE)*VLOOKUP(FS$7,'PONDERADORES-GBD'!$A$3:$I$43,3,FALSE)</f>
        <v>7.7643168455852158E-4</v>
      </c>
      <c r="FT13" s="28">
        <f>CP13*VLOOKUP(FT$7,'PONDERADORES-GBD'!$A$3:$I$43,5,FALSE)*VLOOKUP(FT$7,'PONDERADORES-GBD'!$A$3:$I$43,6,FALSE)*VLOOKUP(FT$7,'PONDERADORES-GBD'!$A$3:$I$43,3,FALSE)+CP13*(1-VLOOKUP(FT$7,'PONDERADORES-GBD'!$A$3:$I$43,5,FALSE))*VLOOKUP(FT$7,'PONDERADORES-GBD'!$A$3:$I$43,8,FALSE)*VLOOKUP(FT$7,'PONDERADORES-GBD'!$A$3:$I$43,3,FALSE)</f>
        <v>7.3686420739219722E-4</v>
      </c>
      <c r="FU13" s="28">
        <f>CQ13*VLOOKUP(FU$7,'PONDERADORES-GBD'!$A$3:$I$43,5,FALSE)*VLOOKUP(FU$7,'PONDERADORES-GBD'!$A$3:$I$43,6,FALSE)*VLOOKUP(FU$7,'PONDERADORES-GBD'!$A$3:$I$43,3,FALSE)+CQ13*(1-VLOOKUP(FU$7,'PONDERADORES-GBD'!$A$3:$I$43,5,FALSE))*VLOOKUP(FU$7,'PONDERADORES-GBD'!$A$3:$I$43,8,FALSE)*VLOOKUP(FU$7,'PONDERADORES-GBD'!$A$3:$I$43,3,FALSE)</f>
        <v>5.6840790308008212E-4</v>
      </c>
      <c r="FV13" s="28">
        <f>CR13*VLOOKUP(FV$7,'PONDERADORES-GBD'!$A$3:$I$43,5,FALSE)*VLOOKUP(FV$7,'PONDERADORES-GBD'!$A$3:$I$43,6,FALSE)*VLOOKUP(FV$7,'PONDERADORES-GBD'!$A$3:$I$43,3,FALSE)+CR13*(1-VLOOKUP(FV$7,'PONDERADORES-GBD'!$A$3:$I$43,5,FALSE))*VLOOKUP(FV$7,'PONDERADORES-GBD'!$A$3:$I$43,8,FALSE)*VLOOKUP(FV$7,'PONDERADORES-GBD'!$A$3:$I$43,3,FALSE)</f>
        <v>7.8382447145790551E-4</v>
      </c>
      <c r="FW13" s="28">
        <f>CS13*VLOOKUP(FW$7,'PONDERADORES-GBD'!$A$3:$I$43,5,FALSE)*VLOOKUP(FW$7,'PONDERADORES-GBD'!$A$3:$I$43,6,FALSE)*VLOOKUP(FW$7,'PONDERADORES-GBD'!$A$3:$I$43,3,FALSE)+CS13*(1-VLOOKUP(FW$7,'PONDERADORES-GBD'!$A$3:$I$43,5,FALSE))*VLOOKUP(FW$7,'PONDERADORES-GBD'!$A$3:$I$43,8,FALSE)*VLOOKUP(FW$7,'PONDERADORES-GBD'!$A$3:$I$43,3,FALSE)</f>
        <v>0</v>
      </c>
      <c r="FX13" s="28">
        <f>CT13*VLOOKUP(FX$7,'PONDERADORES-GBD'!$A$3:$I$43,5,FALSE)*VLOOKUP(FX$7,'PONDERADORES-GBD'!$A$3:$I$43,6,FALSE)*VLOOKUP(FX$7,'PONDERADORES-GBD'!$A$3:$I$43,3,FALSE)+CT13*(1-VLOOKUP(FX$7,'PONDERADORES-GBD'!$A$3:$I$43,5,FALSE))*VLOOKUP(FX$7,'PONDERADORES-GBD'!$A$3:$I$43,8,FALSE)*VLOOKUP(FX$7,'PONDERADORES-GBD'!$A$3:$I$43,3,FALSE)</f>
        <v>4.8357076735112931E-4</v>
      </c>
      <c r="FY13" s="28">
        <f>CU13*VLOOKUP(FY$7,'PONDERADORES-GBD'!$A$3:$I$43,5,FALSE)*VLOOKUP(FY$7,'PONDERADORES-GBD'!$A$3:$I$43,6,FALSE)*VLOOKUP(FY$7,'PONDERADORES-GBD'!$A$3:$I$43,3,FALSE)+CU13*(1-VLOOKUP(FY$7,'PONDERADORES-GBD'!$A$3:$I$43,5,FALSE))*VLOOKUP(FY$7,'PONDERADORES-GBD'!$A$3:$I$43,8,FALSE)*VLOOKUP(FY$7,'PONDERADORES-GBD'!$A$3:$I$43,3,FALSE)</f>
        <v>3.1350559342915808E-6</v>
      </c>
      <c r="FZ13" s="28">
        <f>CV13*VLOOKUP(FZ$7,'PONDERADORES-GBD'!$A$3:$I$43,5,FALSE)*VLOOKUP(FZ$7,'PONDERADORES-GBD'!$A$3:$I$43,6,FALSE)*VLOOKUP(FZ$7,'PONDERADORES-GBD'!$A$3:$I$43,3,FALSE)+CV13*(1-VLOOKUP(FZ$7,'PONDERADORES-GBD'!$A$3:$I$43,5,FALSE))*VLOOKUP(FZ$7,'PONDERADORES-GBD'!$A$3:$I$43,8,FALSE)*VLOOKUP(FZ$7,'PONDERADORES-GBD'!$A$3:$I$43,3,FALSE)</f>
        <v>0</v>
      </c>
      <c r="GA13" s="28">
        <f>CW13*VLOOKUP(GA$7,'PONDERADORES-GBD'!$A$3:$I$43,5,FALSE)*VLOOKUP(GA$7,'PONDERADORES-GBD'!$A$3:$I$43,6,FALSE)*VLOOKUP(GA$7,'PONDERADORES-GBD'!$A$3:$I$43,3,FALSE)+CW13*(1-VLOOKUP(GA$7,'PONDERADORES-GBD'!$A$3:$I$43,5,FALSE))*VLOOKUP(GA$7,'PONDERADORES-GBD'!$A$3:$I$43,8,FALSE)*VLOOKUP(GA$7,'PONDERADORES-GBD'!$A$3:$I$43,3,FALSE)</f>
        <v>1.8797689121149896E-4</v>
      </c>
      <c r="GB13" s="28">
        <f>CX13*VLOOKUP(GB$7,'PONDERADORES-GBD'!$A$3:$I$43,5,FALSE)*VLOOKUP(GB$7,'PONDERADORES-GBD'!$A$3:$I$43,6,FALSE)*VLOOKUP(GB$7,'PONDERADORES-GBD'!$A$3:$I$43,3,FALSE)+CX13*(1-VLOOKUP(GB$7,'PONDERADORES-GBD'!$A$3:$I$43,5,FALSE))*VLOOKUP(GB$7,'PONDERADORES-GBD'!$A$3:$I$43,8,FALSE)*VLOOKUP(GB$7,'PONDERADORES-GBD'!$A$3:$I$43,3,FALSE)</f>
        <v>2.5404070362765232E-4</v>
      </c>
      <c r="GC13" s="28">
        <f>CY13*VLOOKUP(GC$7,'PONDERADORES-GBD'!$A$3:$I$43,5,FALSE)*VLOOKUP(GC$7,'PONDERADORES-GBD'!$A$3:$I$43,6,FALSE)*VLOOKUP(GC$7,'PONDERADORES-GBD'!$A$3:$I$43,3,FALSE)+CY13*(1-VLOOKUP(GC$7,'PONDERADORES-GBD'!$A$3:$I$43,5,FALSE))*VLOOKUP(GC$7,'PONDERADORES-GBD'!$A$3:$I$43,8,FALSE)*VLOOKUP(GC$7,'PONDERADORES-GBD'!$A$3:$I$43,3,FALSE)</f>
        <v>6.8431996878850099E-4</v>
      </c>
      <c r="GD13" s="28">
        <f>CZ13*VLOOKUP(GD$7,'PONDERADORES-GBD'!$A$3:$I$43,5,FALSE)*VLOOKUP(GD$7,'PONDERADORES-GBD'!$A$3:$I$43,6,FALSE)*VLOOKUP(GD$7,'PONDERADORES-GBD'!$A$3:$I$43,3,FALSE)+CZ13*(1-VLOOKUP(GD$7,'PONDERADORES-GBD'!$A$3:$I$43,5,FALSE))*VLOOKUP(GD$7,'PONDERADORES-GBD'!$A$3:$I$43,8,FALSE)*VLOOKUP(GD$7,'PONDERADORES-GBD'!$A$3:$I$43,3,FALSE)</f>
        <v>8.9893154825461996E-5</v>
      </c>
      <c r="GE13" s="28">
        <f>DA13*VLOOKUP(GE$7,'PONDERADORES-GBD'!$A$3:$I$43,5,FALSE)*VLOOKUP(GE$7,'PONDERADORES-GBD'!$A$3:$I$43,6,FALSE)*VLOOKUP(GE$7,'PONDERADORES-GBD'!$A$3:$I$43,3,FALSE)+DA13*(1-VLOOKUP(GE$7,'PONDERADORES-GBD'!$A$3:$I$43,5,FALSE))*VLOOKUP(GE$7,'PONDERADORES-GBD'!$A$3:$I$43,8,FALSE)*VLOOKUP(GE$7,'PONDERADORES-GBD'!$A$3:$I$43,3,FALSE)</f>
        <v>1.9058057221081452E-4</v>
      </c>
      <c r="GF13" s="28">
        <f>DB13*VLOOKUP(GF$7,'PONDERADORES-GBD'!$A$3:$I$43,5,FALSE)*VLOOKUP(GF$7,'PONDERADORES-GBD'!$A$3:$I$43,6,FALSE)*VLOOKUP(GF$7,'PONDERADORES-GBD'!$A$3:$I$43,3,FALSE)+DB13*(1-VLOOKUP(GF$7,'PONDERADORES-GBD'!$A$3:$I$43,5,FALSE))*VLOOKUP(GF$7,'PONDERADORES-GBD'!$A$3:$I$43,8,FALSE)*VLOOKUP(GF$7,'PONDERADORES-GBD'!$A$3:$I$43,3,FALSE)</f>
        <v>1.7341541848049283E-4</v>
      </c>
      <c r="GG13" s="28">
        <f>DC13*VLOOKUP(GG$7,'PONDERADORES-GBD'!$A$3:$I$43,5,FALSE)*VLOOKUP(GG$7,'PONDERADORES-GBD'!$A$3:$I$43,6,FALSE)*VLOOKUP(GG$7,'PONDERADORES-GBD'!$A$3:$I$43,3,FALSE)+DC13*(1-VLOOKUP(GG$7,'PONDERADORES-GBD'!$A$3:$I$43,5,FALSE))*VLOOKUP(GG$7,'PONDERADORES-GBD'!$A$3:$I$43,8,FALSE)*VLOOKUP(GG$7,'PONDERADORES-GBD'!$A$3:$I$43,3,FALSE)</f>
        <v>1.7601248459958929E-5</v>
      </c>
      <c r="GH13" s="28">
        <f>DD13*VLOOKUP(GH$7,'PONDERADORES-GBD'!$A$3:$I$43,5,FALSE)*VLOOKUP(GH$7,'PONDERADORES-GBD'!$A$3:$I$43,6,FALSE)*VLOOKUP(GH$7,'PONDERADORES-GBD'!$A$3:$I$43,3,FALSE)+DD13*(1-VLOOKUP(GH$7,'PONDERADORES-GBD'!$A$3:$I$43,5,FALSE))*VLOOKUP(GH$7,'PONDERADORES-GBD'!$A$3:$I$43,8,FALSE)*VLOOKUP(GH$7,'PONDERADORES-GBD'!$A$3:$I$43,3,FALSE)</f>
        <v>6.7260911704312119E-4</v>
      </c>
      <c r="GI13" s="28">
        <f>DE13*VLOOKUP(GI$7,'PONDERADORES-GBD'!$A$3:$I$43,5,FALSE)*VLOOKUP(GI$7,'PONDERADORES-GBD'!$A$3:$I$43,6,FALSE)*VLOOKUP(GI$7,'PONDERADORES-GBD'!$A$3:$I$43,3,FALSE)+DE13*(1-VLOOKUP(GI$7,'PONDERADORES-GBD'!$A$3:$I$43,5,FALSE))*VLOOKUP(GI$7,'PONDERADORES-GBD'!$A$3:$I$43,8,FALSE)*VLOOKUP(GI$7,'PONDERADORES-GBD'!$A$3:$I$43,3,FALSE)</f>
        <v>3.4983656673511297E-5</v>
      </c>
      <c r="GJ13" s="28">
        <f>DF13*VLOOKUP(GJ$7,'PONDERADORES-GBD'!$A$3:$I$43,5,FALSE)*VLOOKUP(GJ$7,'PONDERADORES-GBD'!$A$3:$I$43,6,FALSE)*VLOOKUP(GJ$7,'PONDERADORES-GBD'!$A$3:$I$43,3,FALSE)+DF13*(1-VLOOKUP(GJ$7,'PONDERADORES-GBD'!$A$3:$I$43,5,FALSE))*VLOOKUP(GJ$7,'PONDERADORES-GBD'!$A$3:$I$43,8,FALSE)*VLOOKUP(GJ$7,'PONDERADORES-GBD'!$A$3:$I$43,3,FALSE)</f>
        <v>2.1114017796030117E-6</v>
      </c>
      <c r="GK13" s="28">
        <f>DG13*VLOOKUP(GK$7,'PONDERADORES-GBD'!$A$3:$I$43,5,FALSE)*VLOOKUP(GK$7,'PONDERADORES-GBD'!$A$3:$I$43,6,FALSE)*VLOOKUP(GK$7,'PONDERADORES-GBD'!$A$3:$I$43,3,FALSE)+DG13*(1-VLOOKUP(GK$7,'PONDERADORES-GBD'!$A$3:$I$43,5,FALSE))*VLOOKUP(GK$7,'PONDERADORES-GBD'!$A$3:$I$43,8,FALSE)*VLOOKUP(GK$7,'PONDERADORES-GBD'!$A$3:$I$43,3,FALSE)</f>
        <v>0</v>
      </c>
      <c r="GL13" s="28">
        <f>DH13*VLOOKUP(GL$7,'PONDERADORES-GBD'!$A$3:$I$43,5,FALSE)*VLOOKUP(GL$7,'PONDERADORES-GBD'!$A$3:$I$43,6,FALSE)*VLOOKUP(GL$7,'PONDERADORES-GBD'!$A$3:$I$43,3,FALSE)+DH13*(1-VLOOKUP(GL$7,'PONDERADORES-GBD'!$A$3:$I$43,5,FALSE))*VLOOKUP(GL$7,'PONDERADORES-GBD'!$A$3:$I$43,8,FALSE)*VLOOKUP(GL$7,'PONDERADORES-GBD'!$A$3:$I$43,3,FALSE)</f>
        <v>0</v>
      </c>
      <c r="GM13" s="28">
        <f>DI13*VLOOKUP(GM$7,'PONDERADORES-GBD'!$A$3:$I$43,5,FALSE)*VLOOKUP(GM$7,'PONDERADORES-GBD'!$A$3:$I$43,6,FALSE)*VLOOKUP(GM$7,'PONDERADORES-GBD'!$A$3:$I$43,3,FALSE)+DI13*(1-VLOOKUP(GM$7,'PONDERADORES-GBD'!$A$3:$I$43,5,FALSE))*VLOOKUP(GM$7,'PONDERADORES-GBD'!$A$3:$I$43,8,FALSE)*VLOOKUP(GM$7,'PONDERADORES-GBD'!$A$3:$I$43,3,FALSE)</f>
        <v>0</v>
      </c>
      <c r="GN13" s="28">
        <f>DJ13*VLOOKUP(GN$7,'PONDERADORES-GBD'!$A$3:$I$43,5,FALSE)*VLOOKUP(GN$7,'PONDERADORES-GBD'!$A$3:$I$43,6,FALSE)*VLOOKUP(GN$7,'PONDERADORES-GBD'!$A$3:$I$43,3,FALSE)+DJ13*(1-VLOOKUP(GN$7,'PONDERADORES-GBD'!$A$3:$I$43,5,FALSE))*VLOOKUP(GN$7,'PONDERADORES-GBD'!$A$3:$I$43,8,FALSE)*VLOOKUP(GN$7,'PONDERADORES-GBD'!$A$3:$I$43,3,FALSE)</f>
        <v>0</v>
      </c>
      <c r="GO13" s="28">
        <f>DK13*VLOOKUP(GO$7,'PONDERADORES-GBD'!$A$3:$I$43,5,FALSE)*VLOOKUP(GO$7,'PONDERADORES-GBD'!$A$3:$I$43,6,FALSE)*VLOOKUP(GO$7,'PONDERADORES-GBD'!$A$3:$I$43,3,FALSE)+DK13*(1-VLOOKUP(GO$7,'PONDERADORES-GBD'!$A$3:$I$43,5,FALSE))*VLOOKUP(GO$7,'PONDERADORES-GBD'!$A$3:$I$43,8,FALSE)*VLOOKUP(GO$7,'PONDERADORES-GBD'!$A$3:$I$43,3,FALSE)</f>
        <v>0</v>
      </c>
      <c r="GP13" s="28">
        <f>DL13*VLOOKUP(GP$7,'PONDERADORES-GBD'!$A$3:$I$43,5,FALSE)*VLOOKUP(GP$7,'PONDERADORES-GBD'!$A$3:$I$43,6,FALSE)*VLOOKUP(GP$7,'PONDERADORES-GBD'!$A$3:$I$43,3,FALSE)+DL13*(1-VLOOKUP(GP$7,'PONDERADORES-GBD'!$A$3:$I$43,5,FALSE))*VLOOKUP(GP$7,'PONDERADORES-GBD'!$A$3:$I$43,8,FALSE)*VLOOKUP(GP$7,'PONDERADORES-GBD'!$A$3:$I$43,3,FALSE)</f>
        <v>0</v>
      </c>
      <c r="GQ13" s="28">
        <f>DM13*VLOOKUP(GQ$7,'PONDERADORES-GBD'!$A$3:$I$43,5,FALSE)*VLOOKUP(GQ$7,'PONDERADORES-GBD'!$A$3:$I$43,6,FALSE)*VLOOKUP(GQ$7,'PONDERADORES-GBD'!$A$3:$I$43,3,FALSE)+DM13*(1-VLOOKUP(GQ$7,'PONDERADORES-GBD'!$A$3:$I$43,5,FALSE))*VLOOKUP(GQ$7,'PONDERADORES-GBD'!$A$3:$I$43,8,FALSE)*VLOOKUP(GQ$7,'PONDERADORES-GBD'!$A$3:$I$43,3,FALSE)</f>
        <v>3.0234756468172478E-6</v>
      </c>
      <c r="GR13" s="28">
        <f>DN13*VLOOKUP(GR$7,'PONDERADORES-GBD'!$A$3:$I$43,5,FALSE)*VLOOKUP(GR$7,'PONDERADORES-GBD'!$A$3:$I$43,6,FALSE)*VLOOKUP(GR$7,'PONDERADORES-GBD'!$A$3:$I$43,3,FALSE)+DN13*(1-VLOOKUP(GR$7,'PONDERADORES-GBD'!$A$3:$I$43,5,FALSE))*VLOOKUP(GR$7,'PONDERADORES-GBD'!$A$3:$I$43,8,FALSE)*VLOOKUP(GR$7,'PONDERADORES-GBD'!$A$3:$I$43,3,FALSE)</f>
        <v>0</v>
      </c>
      <c r="GS13" s="28">
        <f>DO13*VLOOKUP(GS$7,'PONDERADORES-GBD'!$A$3:$I$43,5,FALSE)*VLOOKUP(GS$7,'PONDERADORES-GBD'!$A$3:$I$43,6,FALSE)*VLOOKUP(GS$7,'PONDERADORES-GBD'!$A$3:$I$43,3,FALSE)+DO13*(1-VLOOKUP(GS$7,'PONDERADORES-GBD'!$A$3:$I$43,5,FALSE))*VLOOKUP(GS$7,'PONDERADORES-GBD'!$A$3:$I$43,8,FALSE)*VLOOKUP(GS$7,'PONDERADORES-GBD'!$A$3:$I$43,3,FALSE)</f>
        <v>0</v>
      </c>
      <c r="GT13" s="28">
        <f>DP13*VLOOKUP(GT$7,'PONDERADORES-GBD'!$A$3:$I$43,5,FALSE)*VLOOKUP(GT$7,'PONDERADORES-GBD'!$A$3:$I$43,6,FALSE)*VLOOKUP(GT$7,'PONDERADORES-GBD'!$A$3:$I$43,3,FALSE)+DP13*(1-VLOOKUP(GT$7,'PONDERADORES-GBD'!$A$3:$I$43,5,FALSE))*VLOOKUP(GT$7,'PONDERADORES-GBD'!$A$3:$I$43,8,FALSE)*VLOOKUP(GT$7,'PONDERADORES-GBD'!$A$3:$I$43,3,FALSE)</f>
        <v>3.6427520876112249E-6</v>
      </c>
      <c r="GU13" s="28">
        <f>DQ13*VLOOKUP(GU$7,'PONDERADORES-GBD'!$A$3:$I$43,5,FALSE)*VLOOKUP(GU$7,'PONDERADORES-GBD'!$A$3:$I$43,6,FALSE)*VLOOKUP(GU$7,'PONDERADORES-GBD'!$A$3:$I$43,3,FALSE)+DQ13*(1-VLOOKUP(GU$7,'PONDERADORES-GBD'!$A$3:$I$43,5,FALSE))*VLOOKUP(GU$7,'PONDERADORES-GBD'!$A$3:$I$43,8,FALSE)*VLOOKUP(GU$7,'PONDERADORES-GBD'!$A$3:$I$43,3,FALSE)</f>
        <v>1.247645503080082E-5</v>
      </c>
      <c r="GV13" s="28">
        <f>DR13*VLOOKUP(GV$7,'PONDERADORES-GBD'!$A$3:$I$43,5,FALSE)*VLOOKUP(GV$7,'PONDERADORES-GBD'!$A$3:$I$43,6,FALSE)*VLOOKUP(GV$7,'PONDERADORES-GBD'!$A$3:$I$43,3,FALSE)+DR13*(1-VLOOKUP(GV$7,'PONDERADORES-GBD'!$A$3:$I$43,5,FALSE))*VLOOKUP(GV$7,'PONDERADORES-GBD'!$A$3:$I$43,8,FALSE)*VLOOKUP(GV$7,'PONDERADORES-GBD'!$A$3:$I$43,3,FALSE)</f>
        <v>2.1409059219712526E-5</v>
      </c>
      <c r="GW13" s="28">
        <f>DS13*VLOOKUP(GW$7,'PONDERADORES-GBD'!$A$3:$I$43,5,FALSE)*VLOOKUP(GW$7,'PONDERADORES-GBD'!$A$3:$I$43,6,FALSE)*VLOOKUP(GW$7,'PONDERADORES-GBD'!$A$3:$I$43,3,FALSE)+DS13*(1-VLOOKUP(GW$7,'PONDERADORES-GBD'!$A$3:$I$43,5,FALSE))*VLOOKUP(GW$7,'PONDERADORES-GBD'!$A$3:$I$43,8,FALSE)*VLOOKUP(GW$7,'PONDERADORES-GBD'!$A$3:$I$43,3,FALSE)</f>
        <v>5.0513264887063651E-6</v>
      </c>
      <c r="GX13" s="28">
        <f>DT13*VLOOKUP(GX$7,'PONDERADORES-GBD'!$A$3:$I$43,5,FALSE)*VLOOKUP(GX$7,'PONDERADORES-GBD'!$A$3:$I$43,6,FALSE)*VLOOKUP(GX$7,'PONDERADORES-GBD'!$A$3:$I$43,3,FALSE)+DT13*(1-VLOOKUP(GX$7,'PONDERADORES-GBD'!$A$3:$I$43,5,FALSE))*VLOOKUP(GX$7,'PONDERADORES-GBD'!$A$3:$I$43,8,FALSE)*VLOOKUP(GX$7,'PONDERADORES-GBD'!$A$3:$I$43,3,FALSE)</f>
        <v>0</v>
      </c>
      <c r="GY13" s="28">
        <f>DU13*VLOOKUP(GY$7,'PONDERADORES-GBD'!$A$3:$I$43,5,FALSE)*VLOOKUP(GY$7,'PONDERADORES-GBD'!$A$3:$I$43,6,FALSE)*VLOOKUP(GY$7,'PONDERADORES-GBD'!$A$3:$I$43,3,FALSE)+DU13*(1-VLOOKUP(GY$7,'PONDERADORES-GBD'!$A$3:$I$43,5,FALSE))*VLOOKUP(GY$7,'PONDERADORES-GBD'!$A$3:$I$43,8,FALSE)*VLOOKUP(GY$7,'PONDERADORES-GBD'!$A$3:$I$43,3,FALSE)</f>
        <v>0</v>
      </c>
      <c r="GZ13" s="29">
        <f t="shared" si="2"/>
        <v>9.3927521949999995E-3</v>
      </c>
      <c r="HA13" s="29">
        <f t="shared" si="3"/>
        <v>9.2579332882956871E-3</v>
      </c>
      <c r="HC13" s="39">
        <f t="shared" si="4"/>
        <v>0</v>
      </c>
      <c r="HD13" s="39" t="e">
        <f t="shared" si="5"/>
        <v>#DIV/0!</v>
      </c>
      <c r="HE13" s="39" t="e">
        <f t="shared" si="0"/>
        <v>#DIV/0!</v>
      </c>
    </row>
    <row r="14" spans="1:213" ht="15.75" x14ac:dyDescent="0.25">
      <c r="A14" s="36" t="s">
        <v>104</v>
      </c>
      <c r="B14" s="37" t="s">
        <v>47</v>
      </c>
      <c r="C14" s="31">
        <f>DATOS!B54</f>
        <v>0</v>
      </c>
      <c r="D14" s="1">
        <v>5.6487999999999998E-3</v>
      </c>
      <c r="E14" s="1">
        <v>8.5129999999999997E-3</v>
      </c>
      <c r="F14" s="1">
        <v>0.19108059999999999</v>
      </c>
      <c r="G14" s="1">
        <v>0</v>
      </c>
      <c r="H14" s="1">
        <v>2.387E-4</v>
      </c>
      <c r="I14" s="1">
        <v>7.9599999999999997E-5</v>
      </c>
      <c r="J14" s="1">
        <v>2.2277000000000002E-2</v>
      </c>
      <c r="K14" s="1">
        <v>4.9089000000000001E-2</v>
      </c>
      <c r="L14" s="1">
        <v>5.84772E-2</v>
      </c>
      <c r="M14" s="1">
        <v>3.5086300000000001E-2</v>
      </c>
      <c r="N14" s="1">
        <v>2.20383E-2</v>
      </c>
      <c r="O14" s="1">
        <v>1.3525E-3</v>
      </c>
      <c r="P14" s="1">
        <v>6.1525000000000003E-2</v>
      </c>
      <c r="Q14" s="1">
        <v>2.5458999999999998E-3</v>
      </c>
      <c r="R14" s="1">
        <v>2.5458999999999998E-3</v>
      </c>
      <c r="S14" s="1">
        <v>2.6573300000000001E-2</v>
      </c>
      <c r="T14" s="1">
        <v>2.7687199999999999E-2</v>
      </c>
      <c r="U14" s="1">
        <v>4.0019100000000002E-2</v>
      </c>
      <c r="V14" s="1">
        <v>1.2570599999999999E-2</v>
      </c>
      <c r="W14" s="1">
        <v>5.9670599999999997E-2</v>
      </c>
      <c r="X14" s="1">
        <v>6.0545799999999997E-2</v>
      </c>
      <c r="Y14" s="1">
        <v>2.4345599999999998E-2</v>
      </c>
      <c r="Z14" s="1">
        <v>0.16238359999999999</v>
      </c>
      <c r="AA14" s="1">
        <v>1.7185099999999998E-2</v>
      </c>
      <c r="AB14" s="1">
        <v>4.2963000000000003E-3</v>
      </c>
      <c r="AC14" s="1">
        <v>3.1819999999999998E-4</v>
      </c>
      <c r="AD14" s="1">
        <v>0</v>
      </c>
      <c r="AE14" s="1">
        <v>7.9599999999999997E-5</v>
      </c>
      <c r="AF14" s="1">
        <v>8.7520000000000002E-4</v>
      </c>
      <c r="AG14" s="1">
        <v>1.3525E-3</v>
      </c>
      <c r="AH14" s="1">
        <v>7.9599999999999997E-5</v>
      </c>
      <c r="AI14" s="1">
        <v>3.6597999999999999E-3</v>
      </c>
      <c r="AJ14" s="1">
        <v>1.7662500000000001E-2</v>
      </c>
      <c r="AK14" s="1">
        <v>7.0013999999999996E-3</v>
      </c>
      <c r="AL14" s="1">
        <v>1.2809299999999999E-2</v>
      </c>
      <c r="AM14" s="1">
        <v>5.2828399999999998E-2</v>
      </c>
      <c r="AN14" s="1">
        <v>6.1262E-3</v>
      </c>
      <c r="AO14" s="1">
        <v>1.273E-3</v>
      </c>
      <c r="AP14" s="1">
        <v>1.5909999999999999E-4</v>
      </c>
      <c r="AQ14" s="1">
        <v>0</v>
      </c>
      <c r="AR14" s="1">
        <v>0.99999979999999977</v>
      </c>
      <c r="AT14" s="41">
        <f>D14*VLOOKUP(AT$7,'PONDERADORES-GBD'!$A$3:$I$43,4,FALSE)</f>
        <v>5.6487999999999998E-3</v>
      </c>
      <c r="AU14" s="41">
        <f>E14*VLOOKUP(AU$7,'PONDERADORES-GBD'!$A$3:$I$43,4,FALSE)</f>
        <v>8.5129999999999997E-3</v>
      </c>
      <c r="AV14" s="41">
        <f>F14*VLOOKUP(AV$7,'PONDERADORES-GBD'!$A$3:$I$43,4,FALSE)</f>
        <v>9.5540299999999998E-3</v>
      </c>
      <c r="AW14" s="41">
        <f>G14*VLOOKUP(AW$7,'PONDERADORES-GBD'!$A$3:$I$43,4,FALSE)</f>
        <v>0</v>
      </c>
      <c r="AX14" s="41">
        <f>H14*VLOOKUP(AX$7,'PONDERADORES-GBD'!$A$3:$I$43,4,FALSE)</f>
        <v>2.387E-4</v>
      </c>
      <c r="AY14" s="41">
        <f>I14*VLOOKUP(AY$7,'PONDERADORES-GBD'!$A$3:$I$43,4,FALSE)</f>
        <v>7.9599999999999997E-5</v>
      </c>
      <c r="AZ14" s="41">
        <f>J14*VLOOKUP(AZ$7,'PONDERADORES-GBD'!$A$3:$I$43,4,FALSE)</f>
        <v>1.1138500000000002E-3</v>
      </c>
      <c r="BA14" s="41">
        <f>K14*VLOOKUP(BA$7,'PONDERADORES-GBD'!$A$3:$I$43,4,FALSE)</f>
        <v>2.4544500000000004E-3</v>
      </c>
      <c r="BB14" s="41">
        <f>L14*VLOOKUP(BB$7,'PONDERADORES-GBD'!$A$3:$I$43,4,FALSE)</f>
        <v>0</v>
      </c>
      <c r="BC14" s="41">
        <f>M14*VLOOKUP(BC$7,'PONDERADORES-GBD'!$A$3:$I$43,4,FALSE)</f>
        <v>0</v>
      </c>
      <c r="BD14" s="41">
        <f>N14*VLOOKUP(BD$7,'PONDERADORES-GBD'!$A$3:$I$43,4,FALSE)</f>
        <v>0</v>
      </c>
      <c r="BE14" s="41">
        <f>O14*VLOOKUP(BE$7,'PONDERADORES-GBD'!$A$3:$I$43,4,FALSE)</f>
        <v>1.3525E-3</v>
      </c>
      <c r="BF14" s="41">
        <f>P14*VLOOKUP(BF$7,'PONDERADORES-GBD'!$A$3:$I$43,4,FALSE)</f>
        <v>3.0762500000000004E-3</v>
      </c>
      <c r="BG14" s="41">
        <f>Q14*VLOOKUP(BG$7,'PONDERADORES-GBD'!$A$3:$I$43,4,FALSE)</f>
        <v>2.5459000000000001E-4</v>
      </c>
      <c r="BH14" s="41">
        <f>R14*VLOOKUP(BH$7,'PONDERADORES-GBD'!$A$3:$I$43,4,FALSE)</f>
        <v>5.0918000000000003E-4</v>
      </c>
      <c r="BI14" s="41">
        <f>S14*VLOOKUP(BI$7,'PONDERADORES-GBD'!$A$3:$I$43,4,FALSE)</f>
        <v>3.985995E-3</v>
      </c>
      <c r="BJ14" s="41">
        <f>T14*VLOOKUP(BJ$7,'PONDERADORES-GBD'!$A$3:$I$43,4,FALSE)</f>
        <v>0</v>
      </c>
      <c r="BK14" s="41">
        <f>U14*VLOOKUP(BK$7,'PONDERADORES-GBD'!$A$3:$I$43,4,FALSE)</f>
        <v>0</v>
      </c>
      <c r="BL14" s="41">
        <f>V14*VLOOKUP(BL$7,'PONDERADORES-GBD'!$A$3:$I$43,4,FALSE)</f>
        <v>0</v>
      </c>
      <c r="BM14" s="41">
        <f>W14*VLOOKUP(BM$7,'PONDERADORES-GBD'!$A$3:$I$43,4,FALSE)</f>
        <v>0</v>
      </c>
      <c r="BN14" s="41">
        <f>X14*VLOOKUP(BN$7,'PONDERADORES-GBD'!$A$3:$I$43,4,FALSE)</f>
        <v>0</v>
      </c>
      <c r="BO14" s="41">
        <f>Y14*VLOOKUP(BO$7,'PONDERADORES-GBD'!$A$3:$I$43,4,FALSE)</f>
        <v>0</v>
      </c>
      <c r="BP14" s="41">
        <f>Z14*VLOOKUP(BP$7,'PONDERADORES-GBD'!$A$3:$I$43,4,FALSE)</f>
        <v>0</v>
      </c>
      <c r="BQ14" s="41">
        <f>AA14*VLOOKUP(BQ$7,'PONDERADORES-GBD'!$A$3:$I$43,4,FALSE)</f>
        <v>0</v>
      </c>
      <c r="BR14" s="41">
        <f>AB14*VLOOKUP(BR$7,'PONDERADORES-GBD'!$A$3:$I$43,4,FALSE)</f>
        <v>0</v>
      </c>
      <c r="BS14" s="41">
        <f>AC14*VLOOKUP(BS$7,'PONDERADORES-GBD'!$A$3:$I$43,4,FALSE)</f>
        <v>3.1819999999999998E-4</v>
      </c>
      <c r="BT14" s="41">
        <f>AD14*VLOOKUP(BT$7,'PONDERADORES-GBD'!$A$3:$I$43,4,FALSE)</f>
        <v>0</v>
      </c>
      <c r="BU14" s="41">
        <f>AE14*VLOOKUP(BU$7,'PONDERADORES-GBD'!$A$3:$I$43,4,FALSE)</f>
        <v>7.9599999999999997E-5</v>
      </c>
      <c r="BV14" s="41">
        <f>AF14*VLOOKUP(BV$7,'PONDERADORES-GBD'!$A$3:$I$43,4,FALSE)</f>
        <v>8.7520000000000002E-4</v>
      </c>
      <c r="BW14" s="41">
        <f>AG14*VLOOKUP(BW$7,'PONDERADORES-GBD'!$A$3:$I$43,4,FALSE)</f>
        <v>1.3525E-3</v>
      </c>
      <c r="BX14" s="41">
        <f>AH14*VLOOKUP(BX$7,'PONDERADORES-GBD'!$A$3:$I$43,4,FALSE)</f>
        <v>7.9599999999999997E-5</v>
      </c>
      <c r="BY14" s="41">
        <f>AI14*VLOOKUP(BY$7,'PONDERADORES-GBD'!$A$3:$I$43,4,FALSE)</f>
        <v>0</v>
      </c>
      <c r="BZ14" s="41">
        <f>AJ14*VLOOKUP(BZ$7,'PONDERADORES-GBD'!$A$3:$I$43,4,FALSE)</f>
        <v>0</v>
      </c>
      <c r="CA14" s="41">
        <f>AK14*VLOOKUP(CA$7,'PONDERADORES-GBD'!$A$3:$I$43,4,FALSE)</f>
        <v>0</v>
      </c>
      <c r="CB14" s="41">
        <f>AL14*VLOOKUP(CB$7,'PONDERADORES-GBD'!$A$3:$I$43,4,FALSE)</f>
        <v>0</v>
      </c>
      <c r="CC14" s="41">
        <f>AM14*VLOOKUP(CC$7,'PONDERADORES-GBD'!$A$3:$I$43,4,FALSE)</f>
        <v>0</v>
      </c>
      <c r="CD14" s="41">
        <f>AN14*VLOOKUP(CD$7,'PONDERADORES-GBD'!$A$3:$I$43,4,FALSE)</f>
        <v>0</v>
      </c>
      <c r="CE14" s="41">
        <f>AO14*VLOOKUP(CE$7,'PONDERADORES-GBD'!$A$3:$I$43,4,FALSE)</f>
        <v>0</v>
      </c>
      <c r="CF14" s="41">
        <f>AP14*VLOOKUP(CF$7,'PONDERADORES-GBD'!$A$3:$I$43,4,FALSE)</f>
        <v>0</v>
      </c>
      <c r="CG14" s="41">
        <f>AQ14*VLOOKUP(CG$7,'PONDERADORES-GBD'!$A$3:$I$43,4,FALSE)</f>
        <v>0</v>
      </c>
      <c r="CH14" s="41">
        <f>D14*(1-VLOOKUP(CH$7,'PONDERADORES-GBD'!$A$3:$I$43,4,FALSE))</f>
        <v>0</v>
      </c>
      <c r="CI14" s="41">
        <f>E14*(1-VLOOKUP(CI$7,'PONDERADORES-GBD'!$A$3:$I$43,4,FALSE))</f>
        <v>0</v>
      </c>
      <c r="CJ14" s="41">
        <f>F14*(1-VLOOKUP(CJ$7,'PONDERADORES-GBD'!$A$3:$I$43,4,FALSE))</f>
        <v>0.18152656999999997</v>
      </c>
      <c r="CK14" s="41">
        <f>G14*(1-VLOOKUP(CK$7,'PONDERADORES-GBD'!$A$3:$I$43,4,FALSE))</f>
        <v>0</v>
      </c>
      <c r="CL14" s="41">
        <f>H14*(1-VLOOKUP(CL$7,'PONDERADORES-GBD'!$A$3:$I$43,4,FALSE))</f>
        <v>0</v>
      </c>
      <c r="CM14" s="41">
        <f>I14*(1-VLOOKUP(CM$7,'PONDERADORES-GBD'!$A$3:$I$43,4,FALSE))</f>
        <v>0</v>
      </c>
      <c r="CN14" s="41">
        <f>J14*(1-VLOOKUP(CN$7,'PONDERADORES-GBD'!$A$3:$I$43,4,FALSE))</f>
        <v>2.1163150000000002E-2</v>
      </c>
      <c r="CO14" s="41">
        <f>K14*(1-VLOOKUP(CO$7,'PONDERADORES-GBD'!$A$3:$I$43,4,FALSE))</f>
        <v>4.6634549999999997E-2</v>
      </c>
      <c r="CP14" s="41">
        <f>L14*(1-VLOOKUP(CP$7,'PONDERADORES-GBD'!$A$3:$I$43,4,FALSE))</f>
        <v>5.84772E-2</v>
      </c>
      <c r="CQ14" s="41">
        <f>M14*(1-VLOOKUP(CQ$7,'PONDERADORES-GBD'!$A$3:$I$43,4,FALSE))</f>
        <v>3.5086300000000001E-2</v>
      </c>
      <c r="CR14" s="41">
        <f>N14*(1-VLOOKUP(CR$7,'PONDERADORES-GBD'!$A$3:$I$43,4,FALSE))</f>
        <v>2.20383E-2</v>
      </c>
      <c r="CS14" s="41">
        <f>O14*(1-VLOOKUP(CS$7,'PONDERADORES-GBD'!$A$3:$I$43,4,FALSE))</f>
        <v>0</v>
      </c>
      <c r="CT14" s="41">
        <f>P14*(1-VLOOKUP(CT$7,'PONDERADORES-GBD'!$A$3:$I$43,4,FALSE))</f>
        <v>5.8448750000000001E-2</v>
      </c>
      <c r="CU14" s="41">
        <f>Q14*(1-VLOOKUP(CU$7,'PONDERADORES-GBD'!$A$3:$I$43,4,FALSE))</f>
        <v>2.29131E-3</v>
      </c>
      <c r="CV14" s="41">
        <f>R14*(1-VLOOKUP(CV$7,'PONDERADORES-GBD'!$A$3:$I$43,4,FALSE))</f>
        <v>2.0367200000000001E-3</v>
      </c>
      <c r="CW14" s="41">
        <f>S14*(1-VLOOKUP(CW$7,'PONDERADORES-GBD'!$A$3:$I$43,4,FALSE))</f>
        <v>2.2587305000000002E-2</v>
      </c>
      <c r="CX14" s="41">
        <f>T14*(1-VLOOKUP(CX$7,'PONDERADORES-GBD'!$A$3:$I$43,4,FALSE))</f>
        <v>2.7687199999999999E-2</v>
      </c>
      <c r="CY14" s="41">
        <f>U14*(1-VLOOKUP(CY$7,'PONDERADORES-GBD'!$A$3:$I$43,4,FALSE))</f>
        <v>4.0019100000000002E-2</v>
      </c>
      <c r="CZ14" s="41">
        <f>V14*(1-VLOOKUP(CZ$7,'PONDERADORES-GBD'!$A$3:$I$43,4,FALSE))</f>
        <v>1.2570599999999999E-2</v>
      </c>
      <c r="DA14" s="41">
        <f>W14*(1-VLOOKUP(DA$7,'PONDERADORES-GBD'!$A$3:$I$43,4,FALSE))</f>
        <v>5.9670599999999997E-2</v>
      </c>
      <c r="DB14" s="41">
        <f>X14*(1-VLOOKUP(DB$7,'PONDERADORES-GBD'!$A$3:$I$43,4,FALSE))</f>
        <v>6.0545799999999997E-2</v>
      </c>
      <c r="DC14" s="41">
        <f>Y14*(1-VLOOKUP(DC$7,'PONDERADORES-GBD'!$A$3:$I$43,4,FALSE))</f>
        <v>2.4345599999999998E-2</v>
      </c>
      <c r="DD14" s="41">
        <f>Z14*(1-VLOOKUP(DD$7,'PONDERADORES-GBD'!$A$3:$I$43,4,FALSE))</f>
        <v>0.16238359999999999</v>
      </c>
      <c r="DE14" s="41">
        <f>AA14*(1-VLOOKUP(DE$7,'PONDERADORES-GBD'!$A$3:$I$43,4,FALSE))</f>
        <v>1.7185099999999998E-2</v>
      </c>
      <c r="DF14" s="41">
        <f>AB14*(1-VLOOKUP(DF$7,'PONDERADORES-GBD'!$A$3:$I$43,4,FALSE))</f>
        <v>4.2963000000000003E-3</v>
      </c>
      <c r="DG14" s="41">
        <f>AC14*(1-VLOOKUP(DG$7,'PONDERADORES-GBD'!$A$3:$I$43,4,FALSE))</f>
        <v>0</v>
      </c>
      <c r="DH14" s="41">
        <f>AD14*(1-VLOOKUP(DH$7,'PONDERADORES-GBD'!$A$3:$I$43,4,FALSE))</f>
        <v>0</v>
      </c>
      <c r="DI14" s="41">
        <f>AE14*(1-VLOOKUP(DI$7,'PONDERADORES-GBD'!$A$3:$I$43,4,FALSE))</f>
        <v>0</v>
      </c>
      <c r="DJ14" s="41">
        <f>AF14*(1-VLOOKUP(DJ$7,'PONDERADORES-GBD'!$A$3:$I$43,4,FALSE))</f>
        <v>0</v>
      </c>
      <c r="DK14" s="41">
        <f>AG14*(1-VLOOKUP(DK$7,'PONDERADORES-GBD'!$A$3:$I$43,4,FALSE))</f>
        <v>0</v>
      </c>
      <c r="DL14" s="41">
        <f>AH14*(1-VLOOKUP(DL$7,'PONDERADORES-GBD'!$A$3:$I$43,4,FALSE))</f>
        <v>0</v>
      </c>
      <c r="DM14" s="41">
        <f>AI14*(1-VLOOKUP(DM$7,'PONDERADORES-GBD'!$A$3:$I$43,4,FALSE))</f>
        <v>3.6597999999999999E-3</v>
      </c>
      <c r="DN14" s="41">
        <f>AJ14*(1-VLOOKUP(DN$7,'PONDERADORES-GBD'!$A$3:$I$43,4,FALSE))</f>
        <v>1.7662500000000001E-2</v>
      </c>
      <c r="DO14" s="41">
        <f>AK14*(1-VLOOKUP(DO$7,'PONDERADORES-GBD'!$A$3:$I$43,4,FALSE))</f>
        <v>7.0013999999999996E-3</v>
      </c>
      <c r="DP14" s="41">
        <f>AL14*(1-VLOOKUP(DP$7,'PONDERADORES-GBD'!$A$3:$I$43,4,FALSE))</f>
        <v>1.2809299999999999E-2</v>
      </c>
      <c r="DQ14" s="41">
        <f>AM14*(1-VLOOKUP(DQ$7,'PONDERADORES-GBD'!$A$3:$I$43,4,FALSE))</f>
        <v>5.2828399999999998E-2</v>
      </c>
      <c r="DR14" s="41">
        <f>AN14*(1-VLOOKUP(DR$7,'PONDERADORES-GBD'!$A$3:$I$43,4,FALSE))</f>
        <v>6.1262E-3</v>
      </c>
      <c r="DS14" s="41">
        <f>AO14*(1-VLOOKUP(DS$7,'PONDERADORES-GBD'!$A$3:$I$43,4,FALSE))</f>
        <v>1.273E-3</v>
      </c>
      <c r="DT14" s="41">
        <f>AP14*(1-VLOOKUP(DT$7,'PONDERADORES-GBD'!$A$3:$I$43,4,FALSE))</f>
        <v>1.5909999999999999E-4</v>
      </c>
      <c r="DU14" s="41">
        <f>AQ14*(1-VLOOKUP(DU$7,'PONDERADORES-GBD'!$A$3:$I$43,4,FALSE))</f>
        <v>0</v>
      </c>
      <c r="DV14" s="31">
        <f t="shared" si="1"/>
        <v>0.99999979999999988</v>
      </c>
      <c r="DW14" s="45"/>
      <c r="DX14" s="28">
        <f>AT14*VLOOKUP(DX$7,'PONDERADORES-GBD'!$A$3:$I$43,5,FALSE)*VLOOKUP(DX$7,'PONDERADORES-GBD'!$A$3:$I$43,7,FALSE)+AT14*(1-VLOOKUP(DX$7,'PONDERADORES-GBD'!$A$3:$I$43,5,FALSE))*VLOOKUP(DX$7,'PONDERADORES-GBD'!$A$3:$I$43,9,FALSE)</f>
        <v>3.3271431999999999E-3</v>
      </c>
      <c r="DY14" s="28">
        <f>AU14*VLOOKUP(DY$7,'PONDERADORES-GBD'!$A$3:$I$43,5,FALSE)*VLOOKUP(DY$7,'PONDERADORES-GBD'!$A$3:$I$43,7,FALSE)+AU14*(1-VLOOKUP(DY$7,'PONDERADORES-GBD'!$A$3:$I$43,5,FALSE))*VLOOKUP(DY$7,'PONDERADORES-GBD'!$A$3:$I$43,9,FALSE)</f>
        <v>2.5198479999999999E-3</v>
      </c>
      <c r="DZ14" s="28">
        <f>AV14*VLOOKUP(DZ$7,'PONDERADORES-GBD'!$A$3:$I$43,5,FALSE)*VLOOKUP(DZ$7,'PONDERADORES-GBD'!$A$3:$I$43,7,FALSE)+AV14*(1-VLOOKUP(DZ$7,'PONDERADORES-GBD'!$A$3:$I$43,5,FALSE))*VLOOKUP(DZ$7,'PONDERADORES-GBD'!$A$3:$I$43,9,FALSE)</f>
        <v>2.2069809300000001E-3</v>
      </c>
      <c r="EA14" s="28">
        <f>AW14*VLOOKUP(EA$7,'PONDERADORES-GBD'!$A$3:$I$43,5,FALSE)*VLOOKUP(EA$7,'PONDERADORES-GBD'!$A$3:$I$43,7,FALSE)+AW14*(1-VLOOKUP(EA$7,'PONDERADORES-GBD'!$A$3:$I$43,5,FALSE))*VLOOKUP(EA$7,'PONDERADORES-GBD'!$A$3:$I$43,9,FALSE)</f>
        <v>0</v>
      </c>
      <c r="EB14" s="28">
        <f>AX14*VLOOKUP(EB$7,'PONDERADORES-GBD'!$A$3:$I$43,5,FALSE)*VLOOKUP(EB$7,'PONDERADORES-GBD'!$A$3:$I$43,7,FALSE)+AX14*(1-VLOOKUP(EB$7,'PONDERADORES-GBD'!$A$3:$I$43,5,FALSE))*VLOOKUP(EB$7,'PONDERADORES-GBD'!$A$3:$I$43,9,FALSE)</f>
        <v>3.2224500000000003E-5</v>
      </c>
      <c r="EC14" s="28">
        <f>AY14*VLOOKUP(EC$7,'PONDERADORES-GBD'!$A$3:$I$43,5,FALSE)*VLOOKUP(EC$7,'PONDERADORES-GBD'!$A$3:$I$43,7,FALSE)+AY14*(1-VLOOKUP(EC$7,'PONDERADORES-GBD'!$A$3:$I$43,5,FALSE))*VLOOKUP(EC$7,'PONDERADORES-GBD'!$A$3:$I$43,9,FALSE)</f>
        <v>1.0746E-5</v>
      </c>
      <c r="ED14" s="28">
        <f>AZ14*VLOOKUP(ED$7,'PONDERADORES-GBD'!$A$3:$I$43,5,FALSE)*VLOOKUP(ED$7,'PONDERADORES-GBD'!$A$3:$I$43,7,FALSE)+AZ14*(1-VLOOKUP(ED$7,'PONDERADORES-GBD'!$A$3:$I$43,5,FALSE))*VLOOKUP(ED$7,'PONDERADORES-GBD'!$A$3:$I$43,9,FALSE)</f>
        <v>6.4603300000000012E-5</v>
      </c>
      <c r="EE14" s="28">
        <f>BA14*VLOOKUP(EE$7,'PONDERADORES-GBD'!$A$3:$I$43,5,FALSE)*VLOOKUP(EE$7,'PONDERADORES-GBD'!$A$3:$I$43,7,FALSE)+BA14*(1-VLOOKUP(EE$7,'PONDERADORES-GBD'!$A$3:$I$43,5,FALSE))*VLOOKUP(EE$7,'PONDERADORES-GBD'!$A$3:$I$43,9,FALSE)</f>
        <v>1.2272250000000003E-5</v>
      </c>
      <c r="EF14" s="28">
        <f>BB14*VLOOKUP(EF$7,'PONDERADORES-GBD'!$A$3:$I$43,5,FALSE)*VLOOKUP(EF$7,'PONDERADORES-GBD'!$A$3:$I$43,7,FALSE)+BB14*(1-VLOOKUP(EF$7,'PONDERADORES-GBD'!$A$3:$I$43,5,FALSE))*VLOOKUP(EF$7,'PONDERADORES-GBD'!$A$3:$I$43,9,FALSE)</f>
        <v>0</v>
      </c>
      <c r="EG14" s="28">
        <f>BC14*VLOOKUP(EG$7,'PONDERADORES-GBD'!$A$3:$I$43,5,FALSE)*VLOOKUP(EG$7,'PONDERADORES-GBD'!$A$3:$I$43,7,FALSE)+BC14*(1-VLOOKUP(EG$7,'PONDERADORES-GBD'!$A$3:$I$43,5,FALSE))*VLOOKUP(EG$7,'PONDERADORES-GBD'!$A$3:$I$43,9,FALSE)</f>
        <v>0</v>
      </c>
      <c r="EH14" s="28">
        <f>BD14*VLOOKUP(EH$7,'PONDERADORES-GBD'!$A$3:$I$43,5,FALSE)*VLOOKUP(EH$7,'PONDERADORES-GBD'!$A$3:$I$43,7,FALSE)+BD14*(1-VLOOKUP(EH$7,'PONDERADORES-GBD'!$A$3:$I$43,5,FALSE))*VLOOKUP(EH$7,'PONDERADORES-GBD'!$A$3:$I$43,9,FALSE)</f>
        <v>0</v>
      </c>
      <c r="EI14" s="28">
        <f>BE14*VLOOKUP(EI$7,'PONDERADORES-GBD'!$A$3:$I$43,5,FALSE)*VLOOKUP(EI$7,'PONDERADORES-GBD'!$A$3:$I$43,7,FALSE)+BE14*(1-VLOOKUP(EI$7,'PONDERADORES-GBD'!$A$3:$I$43,5,FALSE))*VLOOKUP(EI$7,'PONDERADORES-GBD'!$A$3:$I$43,9,FALSE)</f>
        <v>2.1639999999999999E-5</v>
      </c>
      <c r="EJ14" s="28">
        <f>BF14*VLOOKUP(EJ$7,'PONDERADORES-GBD'!$A$3:$I$43,5,FALSE)*VLOOKUP(EJ$7,'PONDERADORES-GBD'!$A$3:$I$43,7,FALSE)+BF14*(1-VLOOKUP(EJ$7,'PONDERADORES-GBD'!$A$3:$I$43,5,FALSE))*VLOOKUP(EJ$7,'PONDERADORES-GBD'!$A$3:$I$43,9,FALSE)</f>
        <v>2.8916750000000007E-4</v>
      </c>
      <c r="EK14" s="28">
        <f>BG14*VLOOKUP(EK$7,'PONDERADORES-GBD'!$A$3:$I$43,5,FALSE)*VLOOKUP(EK$7,'PONDERADORES-GBD'!$A$3:$I$43,7,FALSE)+BG14*(1-VLOOKUP(EK$7,'PONDERADORES-GBD'!$A$3:$I$43,5,FALSE))*VLOOKUP(EK$7,'PONDERADORES-GBD'!$A$3:$I$43,9,FALSE)</f>
        <v>7.6377000000000004E-5</v>
      </c>
      <c r="EL14" s="28">
        <f>BH14*VLOOKUP(EL$7,'PONDERADORES-GBD'!$A$3:$I$43,5,FALSE)*VLOOKUP(EL$7,'PONDERADORES-GBD'!$A$3:$I$43,7,FALSE)+BH14*(1-VLOOKUP(EL$7,'PONDERADORES-GBD'!$A$3:$I$43,5,FALSE))*VLOOKUP(EL$7,'PONDERADORES-GBD'!$A$3:$I$43,9,FALSE)</f>
        <v>5.7537340000000005E-5</v>
      </c>
      <c r="EM14" s="28">
        <f>BI14*VLOOKUP(EM$7,'PONDERADORES-GBD'!$A$3:$I$43,5,FALSE)*VLOOKUP(EM$7,'PONDERADORES-GBD'!$A$3:$I$43,7,FALSE)+BI14*(1-VLOOKUP(EM$7,'PONDERADORES-GBD'!$A$3:$I$43,5,FALSE))*VLOOKUP(EM$7,'PONDERADORES-GBD'!$A$3:$I$43,9,FALSE)</f>
        <v>2.8300564499999999E-4</v>
      </c>
      <c r="EN14" s="28">
        <f>BJ14*VLOOKUP(EN$7,'PONDERADORES-GBD'!$A$3:$I$43,5,FALSE)*VLOOKUP(EN$7,'PONDERADORES-GBD'!$A$3:$I$43,7,FALSE)+BJ14*(1-VLOOKUP(EN$7,'PONDERADORES-GBD'!$A$3:$I$43,5,FALSE))*VLOOKUP(EN$7,'PONDERADORES-GBD'!$A$3:$I$43,9,FALSE)</f>
        <v>0</v>
      </c>
      <c r="EO14" s="28">
        <f>BK14*VLOOKUP(EO$7,'PONDERADORES-GBD'!$A$3:$I$43,5,FALSE)*VLOOKUP(EO$7,'PONDERADORES-GBD'!$A$3:$I$43,7,FALSE)+BK14*(1-VLOOKUP(EO$7,'PONDERADORES-GBD'!$A$3:$I$43,5,FALSE))*VLOOKUP(EO$7,'PONDERADORES-GBD'!$A$3:$I$43,9,FALSE)</f>
        <v>0</v>
      </c>
      <c r="EP14" s="28">
        <f>BL14*VLOOKUP(EP$7,'PONDERADORES-GBD'!$A$3:$I$43,5,FALSE)*VLOOKUP(EP$7,'PONDERADORES-GBD'!$A$3:$I$43,7,FALSE)+BL14*(1-VLOOKUP(EP$7,'PONDERADORES-GBD'!$A$3:$I$43,5,FALSE))*VLOOKUP(EP$7,'PONDERADORES-GBD'!$A$3:$I$43,9,FALSE)</f>
        <v>0</v>
      </c>
      <c r="EQ14" s="28">
        <f>BM14*VLOOKUP(EQ$7,'PONDERADORES-GBD'!$A$3:$I$43,5,FALSE)*VLOOKUP(EQ$7,'PONDERADORES-GBD'!$A$3:$I$43,7,FALSE)+BM14*(1-VLOOKUP(EQ$7,'PONDERADORES-GBD'!$A$3:$I$43,5,FALSE))*VLOOKUP(EQ$7,'PONDERADORES-GBD'!$A$3:$I$43,9,FALSE)</f>
        <v>0</v>
      </c>
      <c r="ER14" s="28">
        <f>BN14*VLOOKUP(ER$7,'PONDERADORES-GBD'!$A$3:$I$43,5,FALSE)*VLOOKUP(ER$7,'PONDERADORES-GBD'!$A$3:$I$43,7,FALSE)+BN14*(1-VLOOKUP(ER$7,'PONDERADORES-GBD'!$A$3:$I$43,5,FALSE))*VLOOKUP(ER$7,'PONDERADORES-GBD'!$A$3:$I$43,9,FALSE)</f>
        <v>0</v>
      </c>
      <c r="ES14" s="28">
        <f>BO14*VLOOKUP(ES$7,'PONDERADORES-GBD'!$A$3:$I$43,5,FALSE)*VLOOKUP(ES$7,'PONDERADORES-GBD'!$A$3:$I$43,7,FALSE)+BO14*(1-VLOOKUP(ES$7,'PONDERADORES-GBD'!$A$3:$I$43,5,FALSE))*VLOOKUP(ES$7,'PONDERADORES-GBD'!$A$3:$I$43,9,FALSE)</f>
        <v>0</v>
      </c>
      <c r="ET14" s="28">
        <f>BP14*VLOOKUP(ET$7,'PONDERADORES-GBD'!$A$3:$I$43,5,FALSE)*VLOOKUP(ET$7,'PONDERADORES-GBD'!$A$3:$I$43,7,FALSE)+BP14*(1-VLOOKUP(ET$7,'PONDERADORES-GBD'!$A$3:$I$43,5,FALSE))*VLOOKUP(ET$7,'PONDERADORES-GBD'!$A$3:$I$43,9,FALSE)</f>
        <v>0</v>
      </c>
      <c r="EU14" s="28">
        <f>BQ14*VLOOKUP(EU$7,'PONDERADORES-GBD'!$A$3:$I$43,5,FALSE)*VLOOKUP(EU$7,'PONDERADORES-GBD'!$A$3:$I$43,7,FALSE)+BQ14*(1-VLOOKUP(EU$7,'PONDERADORES-GBD'!$A$3:$I$43,5,FALSE))*VLOOKUP(EU$7,'PONDERADORES-GBD'!$A$3:$I$43,9,FALSE)</f>
        <v>0</v>
      </c>
      <c r="EV14" s="28">
        <f>BR14*VLOOKUP(EV$7,'PONDERADORES-GBD'!$A$3:$I$43,5,FALSE)*VLOOKUP(EV$7,'PONDERADORES-GBD'!$A$3:$I$43,7,FALSE)+BR14*(1-VLOOKUP(EV$7,'PONDERADORES-GBD'!$A$3:$I$43,5,FALSE))*VLOOKUP(EV$7,'PONDERADORES-GBD'!$A$3:$I$43,9,FALSE)</f>
        <v>0</v>
      </c>
      <c r="EW14" s="28">
        <f>BS14*VLOOKUP(EW$7,'PONDERADORES-GBD'!$A$3:$I$43,5,FALSE)*VLOOKUP(EW$7,'PONDERADORES-GBD'!$A$3:$I$43,7,FALSE)+BS14*(1-VLOOKUP(EW$7,'PONDERADORES-GBD'!$A$3:$I$43,5,FALSE))*VLOOKUP(EW$7,'PONDERADORES-GBD'!$A$3:$I$43,9,FALSE)</f>
        <v>1.2409799999999999E-5</v>
      </c>
      <c r="EX14" s="28">
        <f>BT14*VLOOKUP(EX$7,'PONDERADORES-GBD'!$A$3:$I$43,5,FALSE)*VLOOKUP(EX$7,'PONDERADORES-GBD'!$A$3:$I$43,7,FALSE)+BT14*(1-VLOOKUP(EX$7,'PONDERADORES-GBD'!$A$3:$I$43,5,FALSE))*VLOOKUP(EX$7,'PONDERADORES-GBD'!$A$3:$I$43,9,FALSE)</f>
        <v>0</v>
      </c>
      <c r="EY14" s="28">
        <f>BU14*VLOOKUP(EY$7,'PONDERADORES-GBD'!$A$3:$I$43,5,FALSE)*VLOOKUP(EY$7,'PONDERADORES-GBD'!$A$3:$I$43,7,FALSE)+BU14*(1-VLOOKUP(EY$7,'PONDERADORES-GBD'!$A$3:$I$43,5,FALSE))*VLOOKUP(EY$7,'PONDERADORES-GBD'!$A$3:$I$43,9,FALSE)</f>
        <v>8.7559999999999993E-7</v>
      </c>
      <c r="EZ14" s="28">
        <f>BV14*VLOOKUP(EZ$7,'PONDERADORES-GBD'!$A$3:$I$43,5,FALSE)*VLOOKUP(EZ$7,'PONDERADORES-GBD'!$A$3:$I$43,7,FALSE)+BV14*(1-VLOOKUP(EZ$7,'PONDERADORES-GBD'!$A$3:$I$43,5,FALSE))*VLOOKUP(EZ$7,'PONDERADORES-GBD'!$A$3:$I$43,9,FALSE)</f>
        <v>4.3760000000000001E-6</v>
      </c>
      <c r="FA14" s="28">
        <f>BW14*VLOOKUP(FA$7,'PONDERADORES-GBD'!$A$3:$I$43,5,FALSE)*VLOOKUP(FA$7,'PONDERADORES-GBD'!$A$3:$I$43,7,FALSE)+BW14*(1-VLOOKUP(FA$7,'PONDERADORES-GBD'!$A$3:$I$43,5,FALSE))*VLOOKUP(FA$7,'PONDERADORES-GBD'!$A$3:$I$43,9,FALSE)</f>
        <v>5.2747499999999996E-5</v>
      </c>
      <c r="FB14" s="28">
        <f>BX14*VLOOKUP(FB$7,'PONDERADORES-GBD'!$A$3:$I$43,5,FALSE)*VLOOKUP(FB$7,'PONDERADORES-GBD'!$A$3:$I$43,7,FALSE)+BX14*(1-VLOOKUP(FB$7,'PONDERADORES-GBD'!$A$3:$I$43,5,FALSE))*VLOOKUP(FB$7,'PONDERADORES-GBD'!$A$3:$I$43,9,FALSE)</f>
        <v>7.0047999999999994E-6</v>
      </c>
      <c r="FC14" s="28">
        <f>BY14*VLOOKUP(FC$7,'PONDERADORES-GBD'!$A$3:$I$43,5,FALSE)*VLOOKUP(FC$7,'PONDERADORES-GBD'!$A$3:$I$43,7,FALSE)+BY14*(1-VLOOKUP(FC$7,'PONDERADORES-GBD'!$A$3:$I$43,5,FALSE))*VLOOKUP(FC$7,'PONDERADORES-GBD'!$A$3:$I$43,9,FALSE)</f>
        <v>0</v>
      </c>
      <c r="FD14" s="28">
        <f>BZ14*VLOOKUP(FD$7,'PONDERADORES-GBD'!$A$3:$I$43,5,FALSE)*VLOOKUP(FD$7,'PONDERADORES-GBD'!$A$3:$I$43,7,FALSE)+BZ14*(1-VLOOKUP(FD$7,'PONDERADORES-GBD'!$A$3:$I$43,5,FALSE))*VLOOKUP(FD$7,'PONDERADORES-GBD'!$A$3:$I$43,9,FALSE)</f>
        <v>0</v>
      </c>
      <c r="FE14" s="28">
        <f>CA14*VLOOKUP(FE$7,'PONDERADORES-GBD'!$A$3:$I$43,5,FALSE)*VLOOKUP(FE$7,'PONDERADORES-GBD'!$A$3:$I$43,7,FALSE)+CA14*(1-VLOOKUP(FE$7,'PONDERADORES-GBD'!$A$3:$I$43,5,FALSE))*VLOOKUP(FE$7,'PONDERADORES-GBD'!$A$3:$I$43,9,FALSE)</f>
        <v>0</v>
      </c>
      <c r="FF14" s="28">
        <f>CB14*VLOOKUP(FF$7,'PONDERADORES-GBD'!$A$3:$I$43,5,FALSE)*VLOOKUP(FF$7,'PONDERADORES-GBD'!$A$3:$I$43,7,FALSE)+CB14*(1-VLOOKUP(FF$7,'PONDERADORES-GBD'!$A$3:$I$43,5,FALSE))*VLOOKUP(FF$7,'PONDERADORES-GBD'!$A$3:$I$43,9,FALSE)</f>
        <v>0</v>
      </c>
      <c r="FG14" s="28">
        <f>CC14*VLOOKUP(FG$7,'PONDERADORES-GBD'!$A$3:$I$43,5,FALSE)*VLOOKUP(FG$7,'PONDERADORES-GBD'!$A$3:$I$43,7,FALSE)+CC14*(1-VLOOKUP(FG$7,'PONDERADORES-GBD'!$A$3:$I$43,5,FALSE))*VLOOKUP(FG$7,'PONDERADORES-GBD'!$A$3:$I$43,9,FALSE)</f>
        <v>0</v>
      </c>
      <c r="FH14" s="28">
        <f>CD14*VLOOKUP(FH$7,'PONDERADORES-GBD'!$A$3:$I$43,5,FALSE)*VLOOKUP(FH$7,'PONDERADORES-GBD'!$A$3:$I$43,7,FALSE)+CD14*(1-VLOOKUP(FH$7,'PONDERADORES-GBD'!$A$3:$I$43,5,FALSE))*VLOOKUP(FH$7,'PONDERADORES-GBD'!$A$3:$I$43,9,FALSE)</f>
        <v>0</v>
      </c>
      <c r="FI14" s="28">
        <f>CE14*VLOOKUP(FI$7,'PONDERADORES-GBD'!$A$3:$I$43,5,FALSE)*VLOOKUP(FI$7,'PONDERADORES-GBD'!$A$3:$I$43,7,FALSE)+CE14*(1-VLOOKUP(FI$7,'PONDERADORES-GBD'!$A$3:$I$43,5,FALSE))*VLOOKUP(FI$7,'PONDERADORES-GBD'!$A$3:$I$43,9,FALSE)</f>
        <v>0</v>
      </c>
      <c r="FJ14" s="28">
        <f>CF14*VLOOKUP(FJ$7,'PONDERADORES-GBD'!$A$3:$I$43,5,FALSE)*VLOOKUP(FJ$7,'PONDERADORES-GBD'!$A$3:$I$43,7,FALSE)+CF14*(1-VLOOKUP(FJ$7,'PONDERADORES-GBD'!$A$3:$I$43,5,FALSE))*VLOOKUP(FJ$7,'PONDERADORES-GBD'!$A$3:$I$43,9,FALSE)</f>
        <v>0</v>
      </c>
      <c r="FK14" s="28">
        <f>CG14*VLOOKUP(FK$7,'PONDERADORES-GBD'!$A$3:$I$43,5,FALSE)*VLOOKUP(FK$7,'PONDERADORES-GBD'!$A$3:$I$43,7,FALSE)+CG14*(1-VLOOKUP(FK$7,'PONDERADORES-GBD'!$A$3:$I$43,5,FALSE))*VLOOKUP(FK$7,'PONDERADORES-GBD'!$A$3:$I$43,9,FALSE)</f>
        <v>0</v>
      </c>
      <c r="FL14" s="28">
        <f>CH14*VLOOKUP(FL$7,'PONDERADORES-GBD'!$A$3:$I$43,5,FALSE)*VLOOKUP(FL$7,'PONDERADORES-GBD'!$A$3:$I$43,6,FALSE)*VLOOKUP(FL$7,'PONDERADORES-GBD'!$A$3:$I$43,3,FALSE)+CH14*(1-VLOOKUP(FL$7,'PONDERADORES-GBD'!$A$3:$I$43,5,FALSE))*VLOOKUP(FL$7,'PONDERADORES-GBD'!$A$3:$I$43,8,FALSE)*VLOOKUP(FL$7,'PONDERADORES-GBD'!$A$3:$I$43,3,FALSE)</f>
        <v>0</v>
      </c>
      <c r="FM14" s="28">
        <f>CI14*VLOOKUP(FM$7,'PONDERADORES-GBD'!$A$3:$I$43,5,FALSE)*VLOOKUP(FM$7,'PONDERADORES-GBD'!$A$3:$I$43,6,FALSE)*VLOOKUP(FM$7,'PONDERADORES-GBD'!$A$3:$I$43,3,FALSE)+CI14*(1-VLOOKUP(FM$7,'PONDERADORES-GBD'!$A$3:$I$43,5,FALSE))*VLOOKUP(FM$7,'PONDERADORES-GBD'!$A$3:$I$43,8,FALSE)*VLOOKUP(FM$7,'PONDERADORES-GBD'!$A$3:$I$43,3,FALSE)</f>
        <v>0</v>
      </c>
      <c r="FN14" s="28">
        <f>CJ14*VLOOKUP(FN$7,'PONDERADORES-GBD'!$A$3:$I$43,5,FALSE)*VLOOKUP(FN$7,'PONDERADORES-GBD'!$A$3:$I$43,6,FALSE)*VLOOKUP(FN$7,'PONDERADORES-GBD'!$A$3:$I$43,3,FALSE)+CJ14*(1-VLOOKUP(FN$7,'PONDERADORES-GBD'!$A$3:$I$43,5,FALSE))*VLOOKUP(FN$7,'PONDERADORES-GBD'!$A$3:$I$43,8,FALSE)*VLOOKUP(FN$7,'PONDERADORES-GBD'!$A$3:$I$43,3,FALSE)</f>
        <v>2.6057325298015051E-3</v>
      </c>
      <c r="FO14" s="28">
        <f>CK14*VLOOKUP(FO$7,'PONDERADORES-GBD'!$A$3:$I$43,5,FALSE)*VLOOKUP(FO$7,'PONDERADORES-GBD'!$A$3:$I$43,6,FALSE)*VLOOKUP(FO$7,'PONDERADORES-GBD'!$A$3:$I$43,3,FALSE)+CK14*(1-VLOOKUP(FO$7,'PONDERADORES-GBD'!$A$3:$I$43,5,FALSE))*VLOOKUP(FO$7,'PONDERADORES-GBD'!$A$3:$I$43,8,FALSE)*VLOOKUP(FO$7,'PONDERADORES-GBD'!$A$3:$I$43,3,FALSE)</f>
        <v>0</v>
      </c>
      <c r="FP14" s="28">
        <f>CL14*VLOOKUP(FP$7,'PONDERADORES-GBD'!$A$3:$I$43,5,FALSE)*VLOOKUP(FP$7,'PONDERADORES-GBD'!$A$3:$I$43,6,FALSE)*VLOOKUP(FP$7,'PONDERADORES-GBD'!$A$3:$I$43,3,FALSE)+CL14*(1-VLOOKUP(FP$7,'PONDERADORES-GBD'!$A$3:$I$43,5,FALSE))*VLOOKUP(FP$7,'PONDERADORES-GBD'!$A$3:$I$43,8,FALSE)*VLOOKUP(FP$7,'PONDERADORES-GBD'!$A$3:$I$43,3,FALSE)</f>
        <v>0</v>
      </c>
      <c r="FQ14" s="28">
        <f>CM14*VLOOKUP(FQ$7,'PONDERADORES-GBD'!$A$3:$I$43,5,FALSE)*VLOOKUP(FQ$7,'PONDERADORES-GBD'!$A$3:$I$43,6,FALSE)*VLOOKUP(FQ$7,'PONDERADORES-GBD'!$A$3:$I$43,3,FALSE)+CM14*(1-VLOOKUP(FQ$7,'PONDERADORES-GBD'!$A$3:$I$43,5,FALSE))*VLOOKUP(FQ$7,'PONDERADORES-GBD'!$A$3:$I$43,8,FALSE)*VLOOKUP(FQ$7,'PONDERADORES-GBD'!$A$3:$I$43,3,FALSE)</f>
        <v>0</v>
      </c>
      <c r="FR14" s="28">
        <f>CN14*VLOOKUP(FR$7,'PONDERADORES-GBD'!$A$3:$I$43,5,FALSE)*VLOOKUP(FR$7,'PONDERADORES-GBD'!$A$3:$I$43,6,FALSE)*VLOOKUP(FR$7,'PONDERADORES-GBD'!$A$3:$I$43,3,FALSE)+CN14*(1-VLOOKUP(FR$7,'PONDERADORES-GBD'!$A$3:$I$43,5,FALSE))*VLOOKUP(FR$7,'PONDERADORES-GBD'!$A$3:$I$43,8,FALSE)*VLOOKUP(FR$7,'PONDERADORES-GBD'!$A$3:$I$43,3,FALSE)</f>
        <v>7.6239487392197125E-4</v>
      </c>
      <c r="FS14" s="28">
        <f>CO14*VLOOKUP(FS$7,'PONDERADORES-GBD'!$A$3:$I$43,5,FALSE)*VLOOKUP(FS$7,'PONDERADORES-GBD'!$A$3:$I$43,6,FALSE)*VLOOKUP(FS$7,'PONDERADORES-GBD'!$A$3:$I$43,3,FALSE)+CO14*(1-VLOOKUP(FS$7,'PONDERADORES-GBD'!$A$3:$I$43,5,FALSE))*VLOOKUP(FS$7,'PONDERADORES-GBD'!$A$3:$I$43,8,FALSE)*VLOOKUP(FS$7,'PONDERADORES-GBD'!$A$3:$I$43,3,FALSE)</f>
        <v>7.2278764558521551E-4</v>
      </c>
      <c r="FT14" s="28">
        <f>CP14*VLOOKUP(FT$7,'PONDERADORES-GBD'!$A$3:$I$43,5,FALSE)*VLOOKUP(FT$7,'PONDERADORES-GBD'!$A$3:$I$43,6,FALSE)*VLOOKUP(FT$7,'PONDERADORES-GBD'!$A$3:$I$43,3,FALSE)+CP14*(1-VLOOKUP(FT$7,'PONDERADORES-GBD'!$A$3:$I$43,5,FALSE))*VLOOKUP(FT$7,'PONDERADORES-GBD'!$A$3:$I$43,8,FALSE)*VLOOKUP(FT$7,'PONDERADORES-GBD'!$A$3:$I$43,3,FALSE)</f>
        <v>9.1570251991786452E-4</v>
      </c>
      <c r="FU14" s="28">
        <f>CQ14*VLOOKUP(FU$7,'PONDERADORES-GBD'!$A$3:$I$43,5,FALSE)*VLOOKUP(FU$7,'PONDERADORES-GBD'!$A$3:$I$43,6,FALSE)*VLOOKUP(FU$7,'PONDERADORES-GBD'!$A$3:$I$43,3,FALSE)+CQ14*(1-VLOOKUP(FU$7,'PONDERADORES-GBD'!$A$3:$I$43,5,FALSE))*VLOOKUP(FU$7,'PONDERADORES-GBD'!$A$3:$I$43,8,FALSE)*VLOOKUP(FU$7,'PONDERADORES-GBD'!$A$3:$I$43,3,FALSE)</f>
        <v>5.4942119876796717E-4</v>
      </c>
      <c r="FV14" s="28">
        <f>CR14*VLOOKUP(FV$7,'PONDERADORES-GBD'!$A$3:$I$43,5,FALSE)*VLOOKUP(FV$7,'PONDERADORES-GBD'!$A$3:$I$43,6,FALSE)*VLOOKUP(FV$7,'PONDERADORES-GBD'!$A$3:$I$43,3,FALSE)+CR14*(1-VLOOKUP(FV$7,'PONDERADORES-GBD'!$A$3:$I$43,5,FALSE))*VLOOKUP(FV$7,'PONDERADORES-GBD'!$A$3:$I$43,8,FALSE)*VLOOKUP(FV$7,'PONDERADORES-GBD'!$A$3:$I$43,3,FALSE)</f>
        <v>7.743724632443532E-4</v>
      </c>
      <c r="FW14" s="28">
        <f>CS14*VLOOKUP(FW$7,'PONDERADORES-GBD'!$A$3:$I$43,5,FALSE)*VLOOKUP(FW$7,'PONDERADORES-GBD'!$A$3:$I$43,6,FALSE)*VLOOKUP(FW$7,'PONDERADORES-GBD'!$A$3:$I$43,3,FALSE)+CS14*(1-VLOOKUP(FW$7,'PONDERADORES-GBD'!$A$3:$I$43,5,FALSE))*VLOOKUP(FW$7,'PONDERADORES-GBD'!$A$3:$I$43,8,FALSE)*VLOOKUP(FW$7,'PONDERADORES-GBD'!$A$3:$I$43,3,FALSE)</f>
        <v>0</v>
      </c>
      <c r="FX14" s="28">
        <f>CT14*VLOOKUP(FX$7,'PONDERADORES-GBD'!$A$3:$I$43,5,FALSE)*VLOOKUP(FX$7,'PONDERADORES-GBD'!$A$3:$I$43,6,FALSE)*VLOOKUP(FX$7,'PONDERADORES-GBD'!$A$3:$I$43,3,FALSE)+CT14*(1-VLOOKUP(FX$7,'PONDERADORES-GBD'!$A$3:$I$43,5,FALSE))*VLOOKUP(FX$7,'PONDERADORES-GBD'!$A$3:$I$43,8,FALSE)*VLOOKUP(FX$7,'PONDERADORES-GBD'!$A$3:$I$43,3,FALSE)</f>
        <v>4.3126456194387403E-4</v>
      </c>
      <c r="FY14" s="28">
        <f>CU14*VLOOKUP(FY$7,'PONDERADORES-GBD'!$A$3:$I$43,5,FALSE)*VLOOKUP(FY$7,'PONDERADORES-GBD'!$A$3:$I$43,6,FALSE)*VLOOKUP(FY$7,'PONDERADORES-GBD'!$A$3:$I$43,3,FALSE)+CU14*(1-VLOOKUP(FY$7,'PONDERADORES-GBD'!$A$3:$I$43,5,FALSE))*VLOOKUP(FY$7,'PONDERADORES-GBD'!$A$3:$I$43,8,FALSE)*VLOOKUP(FY$7,'PONDERADORES-GBD'!$A$3:$I$43,3,FALSE)</f>
        <v>2.3712941273100615E-6</v>
      </c>
      <c r="FZ14" s="28">
        <f>CV14*VLOOKUP(FZ$7,'PONDERADORES-GBD'!$A$3:$I$43,5,FALSE)*VLOOKUP(FZ$7,'PONDERADORES-GBD'!$A$3:$I$43,6,FALSE)*VLOOKUP(FZ$7,'PONDERADORES-GBD'!$A$3:$I$43,3,FALSE)+CV14*(1-VLOOKUP(FZ$7,'PONDERADORES-GBD'!$A$3:$I$43,5,FALSE))*VLOOKUP(FZ$7,'PONDERADORES-GBD'!$A$3:$I$43,8,FALSE)*VLOOKUP(FZ$7,'PONDERADORES-GBD'!$A$3:$I$43,3,FALSE)</f>
        <v>0</v>
      </c>
      <c r="GA14" s="28">
        <f>CW14*VLOOKUP(GA$7,'PONDERADORES-GBD'!$A$3:$I$43,5,FALSE)*VLOOKUP(GA$7,'PONDERADORES-GBD'!$A$3:$I$43,6,FALSE)*VLOOKUP(GA$7,'PONDERADORES-GBD'!$A$3:$I$43,3,FALSE)+CW14*(1-VLOOKUP(GA$7,'PONDERADORES-GBD'!$A$3:$I$43,5,FALSE))*VLOOKUP(GA$7,'PONDERADORES-GBD'!$A$3:$I$43,8,FALSE)*VLOOKUP(GA$7,'PONDERADORES-GBD'!$A$3:$I$43,3,FALSE)</f>
        <v>1.7123681737166323E-4</v>
      </c>
      <c r="GB14" s="28">
        <f>CX14*VLOOKUP(GB$7,'PONDERADORES-GBD'!$A$3:$I$43,5,FALSE)*VLOOKUP(GB$7,'PONDERADORES-GBD'!$A$3:$I$43,6,FALSE)*VLOOKUP(GB$7,'PONDERADORES-GBD'!$A$3:$I$43,3,FALSE)+CX14*(1-VLOOKUP(GB$7,'PONDERADORES-GBD'!$A$3:$I$43,5,FALSE))*VLOOKUP(GB$7,'PONDERADORES-GBD'!$A$3:$I$43,8,FALSE)*VLOOKUP(GB$7,'PONDERADORES-GBD'!$A$3:$I$43,3,FALSE)</f>
        <v>2.1838965968514718E-4</v>
      </c>
      <c r="GC14" s="28">
        <f>CY14*VLOOKUP(GC$7,'PONDERADORES-GBD'!$A$3:$I$43,5,FALSE)*VLOOKUP(GC$7,'PONDERADORES-GBD'!$A$3:$I$43,6,FALSE)*VLOOKUP(GC$7,'PONDERADORES-GBD'!$A$3:$I$43,3,FALSE)+CY14*(1-VLOOKUP(GC$7,'PONDERADORES-GBD'!$A$3:$I$43,5,FALSE))*VLOOKUP(GC$7,'PONDERADORES-GBD'!$A$3:$I$43,8,FALSE)*VLOOKUP(GC$7,'PONDERADORES-GBD'!$A$3:$I$43,3,FALSE)</f>
        <v>6.2025496262833673E-4</v>
      </c>
      <c r="GD14" s="28">
        <f>CZ14*VLOOKUP(GD$7,'PONDERADORES-GBD'!$A$3:$I$43,5,FALSE)*VLOOKUP(GD$7,'PONDERADORES-GBD'!$A$3:$I$43,6,FALSE)*VLOOKUP(GD$7,'PONDERADORES-GBD'!$A$3:$I$43,3,FALSE)+CZ14*(1-VLOOKUP(GD$7,'PONDERADORES-GBD'!$A$3:$I$43,5,FALSE))*VLOOKUP(GD$7,'PONDERADORES-GBD'!$A$3:$I$43,8,FALSE)*VLOOKUP(GD$7,'PONDERADORES-GBD'!$A$3:$I$43,3,FALSE)</f>
        <v>1.4888546365503079E-4</v>
      </c>
      <c r="GE14" s="28">
        <f>DA14*VLOOKUP(GE$7,'PONDERADORES-GBD'!$A$3:$I$43,5,FALSE)*VLOOKUP(GE$7,'PONDERADORES-GBD'!$A$3:$I$43,6,FALSE)*VLOOKUP(GE$7,'PONDERADORES-GBD'!$A$3:$I$43,3,FALSE)+DA14*(1-VLOOKUP(GE$7,'PONDERADORES-GBD'!$A$3:$I$43,5,FALSE))*VLOOKUP(GE$7,'PONDERADORES-GBD'!$A$3:$I$43,8,FALSE)*VLOOKUP(GE$7,'PONDERADORES-GBD'!$A$3:$I$43,3,FALSE)</f>
        <v>2.3443480082135527E-4</v>
      </c>
      <c r="GF14" s="28">
        <f>DB14*VLOOKUP(GF$7,'PONDERADORES-GBD'!$A$3:$I$43,5,FALSE)*VLOOKUP(GF$7,'PONDERADORES-GBD'!$A$3:$I$43,6,FALSE)*VLOOKUP(GF$7,'PONDERADORES-GBD'!$A$3:$I$43,3,FALSE)+DB14*(1-VLOOKUP(GF$7,'PONDERADORES-GBD'!$A$3:$I$43,5,FALSE))*VLOOKUP(GF$7,'PONDERADORES-GBD'!$A$3:$I$43,8,FALSE)*VLOOKUP(GF$7,'PONDERADORES-GBD'!$A$3:$I$43,3,FALSE)</f>
        <v>1.9029864038329911E-4</v>
      </c>
      <c r="GG14" s="28">
        <f>DC14*VLOOKUP(GG$7,'PONDERADORES-GBD'!$A$3:$I$43,5,FALSE)*VLOOKUP(GG$7,'PONDERADORES-GBD'!$A$3:$I$43,6,FALSE)*VLOOKUP(GG$7,'PONDERADORES-GBD'!$A$3:$I$43,3,FALSE)+DC14*(1-VLOOKUP(GG$7,'PONDERADORES-GBD'!$A$3:$I$43,5,FALSE))*VLOOKUP(GG$7,'PONDERADORES-GBD'!$A$3:$I$43,8,FALSE)*VLOOKUP(GG$7,'PONDERADORES-GBD'!$A$3:$I$43,3,FALSE)</f>
        <v>1.6996928131416836E-5</v>
      </c>
      <c r="GH14" s="28">
        <f>DD14*VLOOKUP(GH$7,'PONDERADORES-GBD'!$A$3:$I$43,5,FALSE)*VLOOKUP(GH$7,'PONDERADORES-GBD'!$A$3:$I$43,6,FALSE)*VLOOKUP(GH$7,'PONDERADORES-GBD'!$A$3:$I$43,3,FALSE)+DD14*(1-VLOOKUP(GH$7,'PONDERADORES-GBD'!$A$3:$I$43,5,FALSE))*VLOOKUP(GH$7,'PONDERADORES-GBD'!$A$3:$I$43,8,FALSE)*VLOOKUP(GH$7,'PONDERADORES-GBD'!$A$3:$I$43,3,FALSE)</f>
        <v>7.3356041067761818E-4</v>
      </c>
      <c r="GI14" s="28">
        <f>DE14*VLOOKUP(GI$7,'PONDERADORES-GBD'!$A$3:$I$43,5,FALSE)*VLOOKUP(GI$7,'PONDERADORES-GBD'!$A$3:$I$43,6,FALSE)*VLOOKUP(GI$7,'PONDERADORES-GBD'!$A$3:$I$43,3,FALSE)+DE14*(1-VLOOKUP(GI$7,'PONDERADORES-GBD'!$A$3:$I$43,5,FALSE))*VLOOKUP(GI$7,'PONDERADORES-GBD'!$A$3:$I$43,8,FALSE)*VLOOKUP(GI$7,'PONDERADORES-GBD'!$A$3:$I$43,3,FALSE)</f>
        <v>3.2417615058179326E-5</v>
      </c>
      <c r="GJ14" s="28">
        <f>DF14*VLOOKUP(GJ$7,'PONDERADORES-GBD'!$A$3:$I$43,5,FALSE)*VLOOKUP(GJ$7,'PONDERADORES-GBD'!$A$3:$I$43,6,FALSE)*VLOOKUP(GJ$7,'PONDERADORES-GBD'!$A$3:$I$43,3,FALSE)+DF14*(1-VLOOKUP(GJ$7,'PONDERADORES-GBD'!$A$3:$I$43,5,FALSE))*VLOOKUP(GJ$7,'PONDERADORES-GBD'!$A$3:$I$43,8,FALSE)*VLOOKUP(GJ$7,'PONDERADORES-GBD'!$A$3:$I$43,3,FALSE)</f>
        <v>2.4113388090349077E-6</v>
      </c>
      <c r="GK14" s="28">
        <f>DG14*VLOOKUP(GK$7,'PONDERADORES-GBD'!$A$3:$I$43,5,FALSE)*VLOOKUP(GK$7,'PONDERADORES-GBD'!$A$3:$I$43,6,FALSE)*VLOOKUP(GK$7,'PONDERADORES-GBD'!$A$3:$I$43,3,FALSE)+DG14*(1-VLOOKUP(GK$7,'PONDERADORES-GBD'!$A$3:$I$43,5,FALSE))*VLOOKUP(GK$7,'PONDERADORES-GBD'!$A$3:$I$43,8,FALSE)*VLOOKUP(GK$7,'PONDERADORES-GBD'!$A$3:$I$43,3,FALSE)</f>
        <v>0</v>
      </c>
      <c r="GL14" s="28">
        <f>DH14*VLOOKUP(GL$7,'PONDERADORES-GBD'!$A$3:$I$43,5,FALSE)*VLOOKUP(GL$7,'PONDERADORES-GBD'!$A$3:$I$43,6,FALSE)*VLOOKUP(GL$7,'PONDERADORES-GBD'!$A$3:$I$43,3,FALSE)+DH14*(1-VLOOKUP(GL$7,'PONDERADORES-GBD'!$A$3:$I$43,5,FALSE))*VLOOKUP(GL$7,'PONDERADORES-GBD'!$A$3:$I$43,8,FALSE)*VLOOKUP(GL$7,'PONDERADORES-GBD'!$A$3:$I$43,3,FALSE)</f>
        <v>0</v>
      </c>
      <c r="GM14" s="28">
        <f>DI14*VLOOKUP(GM$7,'PONDERADORES-GBD'!$A$3:$I$43,5,FALSE)*VLOOKUP(GM$7,'PONDERADORES-GBD'!$A$3:$I$43,6,FALSE)*VLOOKUP(GM$7,'PONDERADORES-GBD'!$A$3:$I$43,3,FALSE)+DI14*(1-VLOOKUP(GM$7,'PONDERADORES-GBD'!$A$3:$I$43,5,FALSE))*VLOOKUP(GM$7,'PONDERADORES-GBD'!$A$3:$I$43,8,FALSE)*VLOOKUP(GM$7,'PONDERADORES-GBD'!$A$3:$I$43,3,FALSE)</f>
        <v>0</v>
      </c>
      <c r="GN14" s="28">
        <f>DJ14*VLOOKUP(GN$7,'PONDERADORES-GBD'!$A$3:$I$43,5,FALSE)*VLOOKUP(GN$7,'PONDERADORES-GBD'!$A$3:$I$43,6,FALSE)*VLOOKUP(GN$7,'PONDERADORES-GBD'!$A$3:$I$43,3,FALSE)+DJ14*(1-VLOOKUP(GN$7,'PONDERADORES-GBD'!$A$3:$I$43,5,FALSE))*VLOOKUP(GN$7,'PONDERADORES-GBD'!$A$3:$I$43,8,FALSE)*VLOOKUP(GN$7,'PONDERADORES-GBD'!$A$3:$I$43,3,FALSE)</f>
        <v>0</v>
      </c>
      <c r="GO14" s="28">
        <f>DK14*VLOOKUP(GO$7,'PONDERADORES-GBD'!$A$3:$I$43,5,FALSE)*VLOOKUP(GO$7,'PONDERADORES-GBD'!$A$3:$I$43,6,FALSE)*VLOOKUP(GO$7,'PONDERADORES-GBD'!$A$3:$I$43,3,FALSE)+DK14*(1-VLOOKUP(GO$7,'PONDERADORES-GBD'!$A$3:$I$43,5,FALSE))*VLOOKUP(GO$7,'PONDERADORES-GBD'!$A$3:$I$43,8,FALSE)*VLOOKUP(GO$7,'PONDERADORES-GBD'!$A$3:$I$43,3,FALSE)</f>
        <v>0</v>
      </c>
      <c r="GP14" s="28">
        <f>DL14*VLOOKUP(GP$7,'PONDERADORES-GBD'!$A$3:$I$43,5,FALSE)*VLOOKUP(GP$7,'PONDERADORES-GBD'!$A$3:$I$43,6,FALSE)*VLOOKUP(GP$7,'PONDERADORES-GBD'!$A$3:$I$43,3,FALSE)+DL14*(1-VLOOKUP(GP$7,'PONDERADORES-GBD'!$A$3:$I$43,5,FALSE))*VLOOKUP(GP$7,'PONDERADORES-GBD'!$A$3:$I$43,8,FALSE)*VLOOKUP(GP$7,'PONDERADORES-GBD'!$A$3:$I$43,3,FALSE)</f>
        <v>0</v>
      </c>
      <c r="GQ14" s="28">
        <f>DM14*VLOOKUP(GQ$7,'PONDERADORES-GBD'!$A$3:$I$43,5,FALSE)*VLOOKUP(GQ$7,'PONDERADORES-GBD'!$A$3:$I$43,6,FALSE)*VLOOKUP(GQ$7,'PONDERADORES-GBD'!$A$3:$I$43,3,FALSE)+DM14*(1-VLOOKUP(GQ$7,'PONDERADORES-GBD'!$A$3:$I$43,5,FALSE))*VLOOKUP(GQ$7,'PONDERADORES-GBD'!$A$3:$I$43,8,FALSE)*VLOOKUP(GQ$7,'PONDERADORES-GBD'!$A$3:$I$43,3,FALSE)</f>
        <v>2.0200292402464064E-6</v>
      </c>
      <c r="GR14" s="28">
        <f>DN14*VLOOKUP(GR$7,'PONDERADORES-GBD'!$A$3:$I$43,5,FALSE)*VLOOKUP(GR$7,'PONDERADORES-GBD'!$A$3:$I$43,6,FALSE)*VLOOKUP(GR$7,'PONDERADORES-GBD'!$A$3:$I$43,3,FALSE)+DN14*(1-VLOOKUP(GR$7,'PONDERADORES-GBD'!$A$3:$I$43,5,FALSE))*VLOOKUP(GR$7,'PONDERADORES-GBD'!$A$3:$I$43,8,FALSE)*VLOOKUP(GR$7,'PONDERADORES-GBD'!$A$3:$I$43,3,FALSE)</f>
        <v>0</v>
      </c>
      <c r="GS14" s="28">
        <f>DO14*VLOOKUP(GS$7,'PONDERADORES-GBD'!$A$3:$I$43,5,FALSE)*VLOOKUP(GS$7,'PONDERADORES-GBD'!$A$3:$I$43,6,FALSE)*VLOOKUP(GS$7,'PONDERADORES-GBD'!$A$3:$I$43,3,FALSE)+DO14*(1-VLOOKUP(GS$7,'PONDERADORES-GBD'!$A$3:$I$43,5,FALSE))*VLOOKUP(GS$7,'PONDERADORES-GBD'!$A$3:$I$43,8,FALSE)*VLOOKUP(GS$7,'PONDERADORES-GBD'!$A$3:$I$43,3,FALSE)</f>
        <v>0</v>
      </c>
      <c r="GT14" s="28">
        <f>DP14*VLOOKUP(GT$7,'PONDERADORES-GBD'!$A$3:$I$43,5,FALSE)*VLOOKUP(GT$7,'PONDERADORES-GBD'!$A$3:$I$43,6,FALSE)*VLOOKUP(GT$7,'PONDERADORES-GBD'!$A$3:$I$43,3,FALSE)+DP14*(1-VLOOKUP(GT$7,'PONDERADORES-GBD'!$A$3:$I$43,5,FALSE))*VLOOKUP(GT$7,'PONDERADORES-GBD'!$A$3:$I$43,8,FALSE)*VLOOKUP(GT$7,'PONDERADORES-GBD'!$A$3:$I$43,3,FALSE)</f>
        <v>3.9278346338124567E-6</v>
      </c>
      <c r="GU14" s="28">
        <f>DQ14*VLOOKUP(GU$7,'PONDERADORES-GBD'!$A$3:$I$43,5,FALSE)*VLOOKUP(GU$7,'PONDERADORES-GBD'!$A$3:$I$43,6,FALSE)*VLOOKUP(GU$7,'PONDERADORES-GBD'!$A$3:$I$43,3,FALSE)+DQ14*(1-VLOOKUP(GU$7,'PONDERADORES-GBD'!$A$3:$I$43,5,FALSE))*VLOOKUP(GU$7,'PONDERADORES-GBD'!$A$3:$I$43,8,FALSE)*VLOOKUP(GU$7,'PONDERADORES-GBD'!$A$3:$I$43,3,FALSE)</f>
        <v>1.2149447227926078E-5</v>
      </c>
      <c r="GV14" s="28">
        <f>DR14*VLOOKUP(GV$7,'PONDERADORES-GBD'!$A$3:$I$43,5,FALSE)*VLOOKUP(GV$7,'PONDERADORES-GBD'!$A$3:$I$43,6,FALSE)*VLOOKUP(GV$7,'PONDERADORES-GBD'!$A$3:$I$43,3,FALSE)+DR14*(1-VLOOKUP(GV$7,'PONDERADORES-GBD'!$A$3:$I$43,5,FALSE))*VLOOKUP(GV$7,'PONDERADORES-GBD'!$A$3:$I$43,8,FALSE)*VLOOKUP(GV$7,'PONDERADORES-GBD'!$A$3:$I$43,3,FALSE)</f>
        <v>1.9483077125256674E-5</v>
      </c>
      <c r="GW14" s="28">
        <f>DS14*VLOOKUP(GW$7,'PONDERADORES-GBD'!$A$3:$I$43,5,FALSE)*VLOOKUP(GW$7,'PONDERADORES-GBD'!$A$3:$I$43,6,FALSE)*VLOOKUP(GW$7,'PONDERADORES-GBD'!$A$3:$I$43,3,FALSE)+DS14*(1-VLOOKUP(GW$7,'PONDERADORES-GBD'!$A$3:$I$43,5,FALSE))*VLOOKUP(GW$7,'PONDERADORES-GBD'!$A$3:$I$43,8,FALSE)*VLOOKUP(GW$7,'PONDERADORES-GBD'!$A$3:$I$43,3,FALSE)</f>
        <v>1.9485874606433948E-5</v>
      </c>
      <c r="GX14" s="28">
        <f>DT14*VLOOKUP(GX$7,'PONDERADORES-GBD'!$A$3:$I$43,5,FALSE)*VLOOKUP(GX$7,'PONDERADORES-GBD'!$A$3:$I$43,6,FALSE)*VLOOKUP(GX$7,'PONDERADORES-GBD'!$A$3:$I$43,3,FALSE)+DT14*(1-VLOOKUP(GX$7,'PONDERADORES-GBD'!$A$3:$I$43,5,FALSE))*VLOOKUP(GX$7,'PONDERADORES-GBD'!$A$3:$I$43,8,FALSE)*VLOOKUP(GX$7,'PONDERADORES-GBD'!$A$3:$I$43,3,FALSE)</f>
        <v>3.2277371663244351E-7</v>
      </c>
      <c r="GY14" s="28">
        <f>DU14*VLOOKUP(GY$7,'PONDERADORES-GBD'!$A$3:$I$43,5,FALSE)*VLOOKUP(GY$7,'PONDERADORES-GBD'!$A$3:$I$43,6,FALSE)*VLOOKUP(GY$7,'PONDERADORES-GBD'!$A$3:$I$43,3,FALSE)+DU14*(1-VLOOKUP(GY$7,'PONDERADORES-GBD'!$A$3:$I$43,5,FALSE))*VLOOKUP(GY$7,'PONDERADORES-GBD'!$A$3:$I$43,8,FALSE)*VLOOKUP(GY$7,'PONDERADORES-GBD'!$A$3:$I$43,3,FALSE)</f>
        <v>0</v>
      </c>
      <c r="GZ14" s="29">
        <f t="shared" si="2"/>
        <v>8.9789593650000041E-3</v>
      </c>
      <c r="HA14" s="29">
        <f t="shared" si="3"/>
        <v>9.1903227610814521E-3</v>
      </c>
      <c r="HC14" s="39">
        <f t="shared" si="4"/>
        <v>0</v>
      </c>
      <c r="HD14" s="39" t="e">
        <f t="shared" si="5"/>
        <v>#DIV/0!</v>
      </c>
      <c r="HE14" s="39" t="e">
        <f t="shared" si="0"/>
        <v>#DIV/0!</v>
      </c>
    </row>
    <row r="15" spans="1:213" ht="15.75" x14ac:dyDescent="0.25">
      <c r="A15" s="36" t="s">
        <v>104</v>
      </c>
      <c r="B15" s="37" t="s">
        <v>48</v>
      </c>
      <c r="C15" s="31">
        <f>DATOS!B55</f>
        <v>0</v>
      </c>
      <c r="D15" s="1">
        <v>7.8583999999999998E-3</v>
      </c>
      <c r="E15" s="1">
        <v>8.2371000000000007E-3</v>
      </c>
      <c r="F15" s="1">
        <v>0.18376890000000001</v>
      </c>
      <c r="G15" s="1">
        <v>0</v>
      </c>
      <c r="H15" s="1">
        <v>9.4699999999999998E-5</v>
      </c>
      <c r="I15" s="1">
        <v>0</v>
      </c>
      <c r="J15" s="1">
        <v>2.5279300000000001E-2</v>
      </c>
      <c r="K15" s="1">
        <v>4.1185399999999997E-2</v>
      </c>
      <c r="L15" s="1">
        <v>7.0725200000000002E-2</v>
      </c>
      <c r="M15" s="1">
        <v>3.0581299999999999E-2</v>
      </c>
      <c r="N15" s="1">
        <v>2.5184600000000001E-2</v>
      </c>
      <c r="O15" s="1">
        <v>1.3255000000000001E-3</v>
      </c>
      <c r="P15" s="1">
        <v>5.6242399999999998E-2</v>
      </c>
      <c r="Q15" s="1">
        <v>2.9350999999999999E-3</v>
      </c>
      <c r="R15" s="1">
        <v>2.7456999999999998E-3</v>
      </c>
      <c r="S15" s="1">
        <v>2.7456899999999999E-2</v>
      </c>
      <c r="T15" s="1">
        <v>2.8119700000000001E-2</v>
      </c>
      <c r="U15" s="1">
        <v>3.99546E-2</v>
      </c>
      <c r="V15" s="1">
        <v>1.5337999999999999E-2</v>
      </c>
      <c r="W15" s="1">
        <v>5.8701000000000003E-2</v>
      </c>
      <c r="X15" s="1">
        <v>6.0499900000000002E-2</v>
      </c>
      <c r="Y15" s="1">
        <v>2.4711199999999999E-2</v>
      </c>
      <c r="Z15" s="1">
        <v>0.1643628</v>
      </c>
      <c r="AA15" s="1">
        <v>1.6190099999999999E-2</v>
      </c>
      <c r="AB15" s="1">
        <v>3.5030999999999999E-3</v>
      </c>
      <c r="AC15" s="1">
        <v>5.6809999999999999E-4</v>
      </c>
      <c r="AD15" s="1">
        <v>0</v>
      </c>
      <c r="AE15" s="1">
        <v>2.8400000000000002E-4</v>
      </c>
      <c r="AF15" s="1">
        <v>1.0415000000000001E-3</v>
      </c>
      <c r="AG15" s="1">
        <v>1.5149E-3</v>
      </c>
      <c r="AH15" s="1">
        <v>2.8400000000000002E-4</v>
      </c>
      <c r="AI15" s="1">
        <v>4.0711999999999996E-3</v>
      </c>
      <c r="AJ15" s="1">
        <v>2.0829400000000001E-2</v>
      </c>
      <c r="AK15" s="1">
        <v>6.3435000000000002E-3</v>
      </c>
      <c r="AL15" s="1">
        <v>1.3349700000000001E-2</v>
      </c>
      <c r="AM15" s="1">
        <v>5.1032000000000001E-2</v>
      </c>
      <c r="AN15" s="1">
        <v>5.2072999999999998E-3</v>
      </c>
      <c r="AO15" s="1">
        <v>4.7340000000000001E-4</v>
      </c>
      <c r="AP15" s="1">
        <v>0</v>
      </c>
      <c r="AQ15" s="1">
        <v>0</v>
      </c>
      <c r="AR15" s="1">
        <v>0.99999989999999983</v>
      </c>
      <c r="AT15" s="41">
        <f>D15*VLOOKUP(AT$7,'PONDERADORES-GBD'!$A$3:$I$43,4,FALSE)</f>
        <v>7.8583999999999998E-3</v>
      </c>
      <c r="AU15" s="41">
        <f>E15*VLOOKUP(AU$7,'PONDERADORES-GBD'!$A$3:$I$43,4,FALSE)</f>
        <v>8.2371000000000007E-3</v>
      </c>
      <c r="AV15" s="41">
        <f>F15*VLOOKUP(AV$7,'PONDERADORES-GBD'!$A$3:$I$43,4,FALSE)</f>
        <v>9.1884450000000017E-3</v>
      </c>
      <c r="AW15" s="41">
        <f>G15*VLOOKUP(AW$7,'PONDERADORES-GBD'!$A$3:$I$43,4,FALSE)</f>
        <v>0</v>
      </c>
      <c r="AX15" s="41">
        <f>H15*VLOOKUP(AX$7,'PONDERADORES-GBD'!$A$3:$I$43,4,FALSE)</f>
        <v>9.4699999999999998E-5</v>
      </c>
      <c r="AY15" s="41">
        <f>I15*VLOOKUP(AY$7,'PONDERADORES-GBD'!$A$3:$I$43,4,FALSE)</f>
        <v>0</v>
      </c>
      <c r="AZ15" s="41">
        <f>J15*VLOOKUP(AZ$7,'PONDERADORES-GBD'!$A$3:$I$43,4,FALSE)</f>
        <v>1.2639650000000001E-3</v>
      </c>
      <c r="BA15" s="41">
        <f>K15*VLOOKUP(BA$7,'PONDERADORES-GBD'!$A$3:$I$43,4,FALSE)</f>
        <v>2.0592699999999998E-3</v>
      </c>
      <c r="BB15" s="41">
        <f>L15*VLOOKUP(BB$7,'PONDERADORES-GBD'!$A$3:$I$43,4,FALSE)</f>
        <v>0</v>
      </c>
      <c r="BC15" s="41">
        <f>M15*VLOOKUP(BC$7,'PONDERADORES-GBD'!$A$3:$I$43,4,FALSE)</f>
        <v>0</v>
      </c>
      <c r="BD15" s="41">
        <f>N15*VLOOKUP(BD$7,'PONDERADORES-GBD'!$A$3:$I$43,4,FALSE)</f>
        <v>0</v>
      </c>
      <c r="BE15" s="41">
        <f>O15*VLOOKUP(BE$7,'PONDERADORES-GBD'!$A$3:$I$43,4,FALSE)</f>
        <v>1.3255000000000001E-3</v>
      </c>
      <c r="BF15" s="41">
        <f>P15*VLOOKUP(BF$7,'PONDERADORES-GBD'!$A$3:$I$43,4,FALSE)</f>
        <v>2.81212E-3</v>
      </c>
      <c r="BG15" s="41">
        <f>Q15*VLOOKUP(BG$7,'PONDERADORES-GBD'!$A$3:$I$43,4,FALSE)</f>
        <v>2.9351000000000003E-4</v>
      </c>
      <c r="BH15" s="41">
        <f>R15*VLOOKUP(BH$7,'PONDERADORES-GBD'!$A$3:$I$43,4,FALSE)</f>
        <v>5.4913999999999994E-4</v>
      </c>
      <c r="BI15" s="41">
        <f>S15*VLOOKUP(BI$7,'PONDERADORES-GBD'!$A$3:$I$43,4,FALSE)</f>
        <v>4.1185349999999996E-3</v>
      </c>
      <c r="BJ15" s="41">
        <f>T15*VLOOKUP(BJ$7,'PONDERADORES-GBD'!$A$3:$I$43,4,FALSE)</f>
        <v>0</v>
      </c>
      <c r="BK15" s="41">
        <f>U15*VLOOKUP(BK$7,'PONDERADORES-GBD'!$A$3:$I$43,4,FALSE)</f>
        <v>0</v>
      </c>
      <c r="BL15" s="41">
        <f>V15*VLOOKUP(BL$7,'PONDERADORES-GBD'!$A$3:$I$43,4,FALSE)</f>
        <v>0</v>
      </c>
      <c r="BM15" s="41">
        <f>W15*VLOOKUP(BM$7,'PONDERADORES-GBD'!$A$3:$I$43,4,FALSE)</f>
        <v>0</v>
      </c>
      <c r="BN15" s="41">
        <f>X15*VLOOKUP(BN$7,'PONDERADORES-GBD'!$A$3:$I$43,4,FALSE)</f>
        <v>0</v>
      </c>
      <c r="BO15" s="41">
        <f>Y15*VLOOKUP(BO$7,'PONDERADORES-GBD'!$A$3:$I$43,4,FALSE)</f>
        <v>0</v>
      </c>
      <c r="BP15" s="41">
        <f>Z15*VLOOKUP(BP$7,'PONDERADORES-GBD'!$A$3:$I$43,4,FALSE)</f>
        <v>0</v>
      </c>
      <c r="BQ15" s="41">
        <f>AA15*VLOOKUP(BQ$7,'PONDERADORES-GBD'!$A$3:$I$43,4,FALSE)</f>
        <v>0</v>
      </c>
      <c r="BR15" s="41">
        <f>AB15*VLOOKUP(BR$7,'PONDERADORES-GBD'!$A$3:$I$43,4,FALSE)</f>
        <v>0</v>
      </c>
      <c r="BS15" s="41">
        <f>AC15*VLOOKUP(BS$7,'PONDERADORES-GBD'!$A$3:$I$43,4,FALSE)</f>
        <v>5.6809999999999999E-4</v>
      </c>
      <c r="BT15" s="41">
        <f>AD15*VLOOKUP(BT$7,'PONDERADORES-GBD'!$A$3:$I$43,4,FALSE)</f>
        <v>0</v>
      </c>
      <c r="BU15" s="41">
        <f>AE15*VLOOKUP(BU$7,'PONDERADORES-GBD'!$A$3:$I$43,4,FALSE)</f>
        <v>2.8400000000000002E-4</v>
      </c>
      <c r="BV15" s="41">
        <f>AF15*VLOOKUP(BV$7,'PONDERADORES-GBD'!$A$3:$I$43,4,FALSE)</f>
        <v>1.0415000000000001E-3</v>
      </c>
      <c r="BW15" s="41">
        <f>AG15*VLOOKUP(BW$7,'PONDERADORES-GBD'!$A$3:$I$43,4,FALSE)</f>
        <v>1.5149E-3</v>
      </c>
      <c r="BX15" s="41">
        <f>AH15*VLOOKUP(BX$7,'PONDERADORES-GBD'!$A$3:$I$43,4,FALSE)</f>
        <v>2.8400000000000002E-4</v>
      </c>
      <c r="BY15" s="41">
        <f>AI15*VLOOKUP(BY$7,'PONDERADORES-GBD'!$A$3:$I$43,4,FALSE)</f>
        <v>0</v>
      </c>
      <c r="BZ15" s="41">
        <f>AJ15*VLOOKUP(BZ$7,'PONDERADORES-GBD'!$A$3:$I$43,4,FALSE)</f>
        <v>0</v>
      </c>
      <c r="CA15" s="41">
        <f>AK15*VLOOKUP(CA$7,'PONDERADORES-GBD'!$A$3:$I$43,4,FALSE)</f>
        <v>0</v>
      </c>
      <c r="CB15" s="41">
        <f>AL15*VLOOKUP(CB$7,'PONDERADORES-GBD'!$A$3:$I$43,4,FALSE)</f>
        <v>0</v>
      </c>
      <c r="CC15" s="41">
        <f>AM15*VLOOKUP(CC$7,'PONDERADORES-GBD'!$A$3:$I$43,4,FALSE)</f>
        <v>0</v>
      </c>
      <c r="CD15" s="41">
        <f>AN15*VLOOKUP(CD$7,'PONDERADORES-GBD'!$A$3:$I$43,4,FALSE)</f>
        <v>0</v>
      </c>
      <c r="CE15" s="41">
        <f>AO15*VLOOKUP(CE$7,'PONDERADORES-GBD'!$A$3:$I$43,4,FALSE)</f>
        <v>0</v>
      </c>
      <c r="CF15" s="41">
        <f>AP15*VLOOKUP(CF$7,'PONDERADORES-GBD'!$A$3:$I$43,4,FALSE)</f>
        <v>0</v>
      </c>
      <c r="CG15" s="41">
        <f>AQ15*VLOOKUP(CG$7,'PONDERADORES-GBD'!$A$3:$I$43,4,FALSE)</f>
        <v>0</v>
      </c>
      <c r="CH15" s="41">
        <f>D15*(1-VLOOKUP(CH$7,'PONDERADORES-GBD'!$A$3:$I$43,4,FALSE))</f>
        <v>0</v>
      </c>
      <c r="CI15" s="41">
        <f>E15*(1-VLOOKUP(CI$7,'PONDERADORES-GBD'!$A$3:$I$43,4,FALSE))</f>
        <v>0</v>
      </c>
      <c r="CJ15" s="41">
        <f>F15*(1-VLOOKUP(CJ$7,'PONDERADORES-GBD'!$A$3:$I$43,4,FALSE))</f>
        <v>0.174580455</v>
      </c>
      <c r="CK15" s="41">
        <f>G15*(1-VLOOKUP(CK$7,'PONDERADORES-GBD'!$A$3:$I$43,4,FALSE))</f>
        <v>0</v>
      </c>
      <c r="CL15" s="41">
        <f>H15*(1-VLOOKUP(CL$7,'PONDERADORES-GBD'!$A$3:$I$43,4,FALSE))</f>
        <v>0</v>
      </c>
      <c r="CM15" s="41">
        <f>I15*(1-VLOOKUP(CM$7,'PONDERADORES-GBD'!$A$3:$I$43,4,FALSE))</f>
        <v>0</v>
      </c>
      <c r="CN15" s="41">
        <f>J15*(1-VLOOKUP(CN$7,'PONDERADORES-GBD'!$A$3:$I$43,4,FALSE))</f>
        <v>2.4015334999999999E-2</v>
      </c>
      <c r="CO15" s="41">
        <f>K15*(1-VLOOKUP(CO$7,'PONDERADORES-GBD'!$A$3:$I$43,4,FALSE))</f>
        <v>3.9126129999999995E-2</v>
      </c>
      <c r="CP15" s="41">
        <f>L15*(1-VLOOKUP(CP$7,'PONDERADORES-GBD'!$A$3:$I$43,4,FALSE))</f>
        <v>7.0725200000000002E-2</v>
      </c>
      <c r="CQ15" s="41">
        <f>M15*(1-VLOOKUP(CQ$7,'PONDERADORES-GBD'!$A$3:$I$43,4,FALSE))</f>
        <v>3.0581299999999999E-2</v>
      </c>
      <c r="CR15" s="41">
        <f>N15*(1-VLOOKUP(CR$7,'PONDERADORES-GBD'!$A$3:$I$43,4,FALSE))</f>
        <v>2.5184600000000001E-2</v>
      </c>
      <c r="CS15" s="41">
        <f>O15*(1-VLOOKUP(CS$7,'PONDERADORES-GBD'!$A$3:$I$43,4,FALSE))</f>
        <v>0</v>
      </c>
      <c r="CT15" s="41">
        <f>P15*(1-VLOOKUP(CT$7,'PONDERADORES-GBD'!$A$3:$I$43,4,FALSE))</f>
        <v>5.3430279999999997E-2</v>
      </c>
      <c r="CU15" s="41">
        <f>Q15*(1-VLOOKUP(CU$7,'PONDERADORES-GBD'!$A$3:$I$43,4,FALSE))</f>
        <v>2.6415900000000001E-3</v>
      </c>
      <c r="CV15" s="41">
        <f>R15*(1-VLOOKUP(CV$7,'PONDERADORES-GBD'!$A$3:$I$43,4,FALSE))</f>
        <v>2.1965599999999997E-3</v>
      </c>
      <c r="CW15" s="41">
        <f>S15*(1-VLOOKUP(CW$7,'PONDERADORES-GBD'!$A$3:$I$43,4,FALSE))</f>
        <v>2.3338365E-2</v>
      </c>
      <c r="CX15" s="41">
        <f>T15*(1-VLOOKUP(CX$7,'PONDERADORES-GBD'!$A$3:$I$43,4,FALSE))</f>
        <v>2.8119700000000001E-2</v>
      </c>
      <c r="CY15" s="41">
        <f>U15*(1-VLOOKUP(CY$7,'PONDERADORES-GBD'!$A$3:$I$43,4,FALSE))</f>
        <v>3.99546E-2</v>
      </c>
      <c r="CZ15" s="41">
        <f>V15*(1-VLOOKUP(CZ$7,'PONDERADORES-GBD'!$A$3:$I$43,4,FALSE))</f>
        <v>1.5337999999999999E-2</v>
      </c>
      <c r="DA15" s="41">
        <f>W15*(1-VLOOKUP(DA$7,'PONDERADORES-GBD'!$A$3:$I$43,4,FALSE))</f>
        <v>5.8701000000000003E-2</v>
      </c>
      <c r="DB15" s="41">
        <f>X15*(1-VLOOKUP(DB$7,'PONDERADORES-GBD'!$A$3:$I$43,4,FALSE))</f>
        <v>6.0499900000000002E-2</v>
      </c>
      <c r="DC15" s="41">
        <f>Y15*(1-VLOOKUP(DC$7,'PONDERADORES-GBD'!$A$3:$I$43,4,FALSE))</f>
        <v>2.4711199999999999E-2</v>
      </c>
      <c r="DD15" s="41">
        <f>Z15*(1-VLOOKUP(DD$7,'PONDERADORES-GBD'!$A$3:$I$43,4,FALSE))</f>
        <v>0.1643628</v>
      </c>
      <c r="DE15" s="41">
        <f>AA15*(1-VLOOKUP(DE$7,'PONDERADORES-GBD'!$A$3:$I$43,4,FALSE))</f>
        <v>1.6190099999999999E-2</v>
      </c>
      <c r="DF15" s="41">
        <f>AB15*(1-VLOOKUP(DF$7,'PONDERADORES-GBD'!$A$3:$I$43,4,FALSE))</f>
        <v>3.5030999999999999E-3</v>
      </c>
      <c r="DG15" s="41">
        <f>AC15*(1-VLOOKUP(DG$7,'PONDERADORES-GBD'!$A$3:$I$43,4,FALSE))</f>
        <v>0</v>
      </c>
      <c r="DH15" s="41">
        <f>AD15*(1-VLOOKUP(DH$7,'PONDERADORES-GBD'!$A$3:$I$43,4,FALSE))</f>
        <v>0</v>
      </c>
      <c r="DI15" s="41">
        <f>AE15*(1-VLOOKUP(DI$7,'PONDERADORES-GBD'!$A$3:$I$43,4,FALSE))</f>
        <v>0</v>
      </c>
      <c r="DJ15" s="41">
        <f>AF15*(1-VLOOKUP(DJ$7,'PONDERADORES-GBD'!$A$3:$I$43,4,FALSE))</f>
        <v>0</v>
      </c>
      <c r="DK15" s="41">
        <f>AG15*(1-VLOOKUP(DK$7,'PONDERADORES-GBD'!$A$3:$I$43,4,FALSE))</f>
        <v>0</v>
      </c>
      <c r="DL15" s="41">
        <f>AH15*(1-VLOOKUP(DL$7,'PONDERADORES-GBD'!$A$3:$I$43,4,FALSE))</f>
        <v>0</v>
      </c>
      <c r="DM15" s="41">
        <f>AI15*(1-VLOOKUP(DM$7,'PONDERADORES-GBD'!$A$3:$I$43,4,FALSE))</f>
        <v>4.0711999999999996E-3</v>
      </c>
      <c r="DN15" s="41">
        <f>AJ15*(1-VLOOKUP(DN$7,'PONDERADORES-GBD'!$A$3:$I$43,4,FALSE))</f>
        <v>2.0829400000000001E-2</v>
      </c>
      <c r="DO15" s="41">
        <f>AK15*(1-VLOOKUP(DO$7,'PONDERADORES-GBD'!$A$3:$I$43,4,FALSE))</f>
        <v>6.3435000000000002E-3</v>
      </c>
      <c r="DP15" s="41">
        <f>AL15*(1-VLOOKUP(DP$7,'PONDERADORES-GBD'!$A$3:$I$43,4,FALSE))</f>
        <v>1.3349700000000001E-2</v>
      </c>
      <c r="DQ15" s="41">
        <f>AM15*(1-VLOOKUP(DQ$7,'PONDERADORES-GBD'!$A$3:$I$43,4,FALSE))</f>
        <v>5.1032000000000001E-2</v>
      </c>
      <c r="DR15" s="41">
        <f>AN15*(1-VLOOKUP(DR$7,'PONDERADORES-GBD'!$A$3:$I$43,4,FALSE))</f>
        <v>5.2072999999999998E-3</v>
      </c>
      <c r="DS15" s="41">
        <f>AO15*(1-VLOOKUP(DS$7,'PONDERADORES-GBD'!$A$3:$I$43,4,FALSE))</f>
        <v>4.7340000000000001E-4</v>
      </c>
      <c r="DT15" s="41">
        <f>AP15*(1-VLOOKUP(DT$7,'PONDERADORES-GBD'!$A$3:$I$43,4,FALSE))</f>
        <v>0</v>
      </c>
      <c r="DU15" s="41">
        <f>AQ15*(1-VLOOKUP(DU$7,'PONDERADORES-GBD'!$A$3:$I$43,4,FALSE))</f>
        <v>0</v>
      </c>
      <c r="DV15" s="31">
        <f t="shared" si="1"/>
        <v>0.99999989999999994</v>
      </c>
      <c r="DW15" s="45"/>
      <c r="DX15" s="28">
        <f>AT15*VLOOKUP(DX$7,'PONDERADORES-GBD'!$A$3:$I$43,5,FALSE)*VLOOKUP(DX$7,'PONDERADORES-GBD'!$A$3:$I$43,7,FALSE)+AT15*(1-VLOOKUP(DX$7,'PONDERADORES-GBD'!$A$3:$I$43,5,FALSE))*VLOOKUP(DX$7,'PONDERADORES-GBD'!$A$3:$I$43,9,FALSE)</f>
        <v>4.6285975999999993E-3</v>
      </c>
      <c r="DY15" s="28">
        <f>AU15*VLOOKUP(DY$7,'PONDERADORES-GBD'!$A$3:$I$43,5,FALSE)*VLOOKUP(DY$7,'PONDERADORES-GBD'!$A$3:$I$43,7,FALSE)+AU15*(1-VLOOKUP(DY$7,'PONDERADORES-GBD'!$A$3:$I$43,5,FALSE))*VLOOKUP(DY$7,'PONDERADORES-GBD'!$A$3:$I$43,9,FALSE)</f>
        <v>2.4381816E-3</v>
      </c>
      <c r="DZ15" s="28">
        <f>AV15*VLOOKUP(DZ$7,'PONDERADORES-GBD'!$A$3:$I$43,5,FALSE)*VLOOKUP(DZ$7,'PONDERADORES-GBD'!$A$3:$I$43,7,FALSE)+AV15*(1-VLOOKUP(DZ$7,'PONDERADORES-GBD'!$A$3:$I$43,5,FALSE))*VLOOKUP(DZ$7,'PONDERADORES-GBD'!$A$3:$I$43,9,FALSE)</f>
        <v>2.1225307950000004E-3</v>
      </c>
      <c r="EA15" s="28">
        <f>AW15*VLOOKUP(EA$7,'PONDERADORES-GBD'!$A$3:$I$43,5,FALSE)*VLOOKUP(EA$7,'PONDERADORES-GBD'!$A$3:$I$43,7,FALSE)+AW15*(1-VLOOKUP(EA$7,'PONDERADORES-GBD'!$A$3:$I$43,5,FALSE))*VLOOKUP(EA$7,'PONDERADORES-GBD'!$A$3:$I$43,9,FALSE)</f>
        <v>0</v>
      </c>
      <c r="EB15" s="28">
        <f>AX15*VLOOKUP(EB$7,'PONDERADORES-GBD'!$A$3:$I$43,5,FALSE)*VLOOKUP(EB$7,'PONDERADORES-GBD'!$A$3:$I$43,7,FALSE)+AX15*(1-VLOOKUP(EB$7,'PONDERADORES-GBD'!$A$3:$I$43,5,FALSE))*VLOOKUP(EB$7,'PONDERADORES-GBD'!$A$3:$I$43,9,FALSE)</f>
        <v>1.2784500000000001E-5</v>
      </c>
      <c r="EC15" s="28">
        <f>AY15*VLOOKUP(EC$7,'PONDERADORES-GBD'!$A$3:$I$43,5,FALSE)*VLOOKUP(EC$7,'PONDERADORES-GBD'!$A$3:$I$43,7,FALSE)+AY15*(1-VLOOKUP(EC$7,'PONDERADORES-GBD'!$A$3:$I$43,5,FALSE))*VLOOKUP(EC$7,'PONDERADORES-GBD'!$A$3:$I$43,9,FALSE)</f>
        <v>0</v>
      </c>
      <c r="ED15" s="28">
        <f>AZ15*VLOOKUP(ED$7,'PONDERADORES-GBD'!$A$3:$I$43,5,FALSE)*VLOOKUP(ED$7,'PONDERADORES-GBD'!$A$3:$I$43,7,FALSE)+AZ15*(1-VLOOKUP(ED$7,'PONDERADORES-GBD'!$A$3:$I$43,5,FALSE))*VLOOKUP(ED$7,'PONDERADORES-GBD'!$A$3:$I$43,9,FALSE)</f>
        <v>7.3309970000000013E-5</v>
      </c>
      <c r="EE15" s="28">
        <f>BA15*VLOOKUP(EE$7,'PONDERADORES-GBD'!$A$3:$I$43,5,FALSE)*VLOOKUP(EE$7,'PONDERADORES-GBD'!$A$3:$I$43,7,FALSE)+BA15*(1-VLOOKUP(EE$7,'PONDERADORES-GBD'!$A$3:$I$43,5,FALSE))*VLOOKUP(EE$7,'PONDERADORES-GBD'!$A$3:$I$43,9,FALSE)</f>
        <v>1.0296349999999998E-5</v>
      </c>
      <c r="EF15" s="28">
        <f>BB15*VLOOKUP(EF$7,'PONDERADORES-GBD'!$A$3:$I$43,5,FALSE)*VLOOKUP(EF$7,'PONDERADORES-GBD'!$A$3:$I$43,7,FALSE)+BB15*(1-VLOOKUP(EF$7,'PONDERADORES-GBD'!$A$3:$I$43,5,FALSE))*VLOOKUP(EF$7,'PONDERADORES-GBD'!$A$3:$I$43,9,FALSE)</f>
        <v>0</v>
      </c>
      <c r="EG15" s="28">
        <f>BC15*VLOOKUP(EG$7,'PONDERADORES-GBD'!$A$3:$I$43,5,FALSE)*VLOOKUP(EG$7,'PONDERADORES-GBD'!$A$3:$I$43,7,FALSE)+BC15*(1-VLOOKUP(EG$7,'PONDERADORES-GBD'!$A$3:$I$43,5,FALSE))*VLOOKUP(EG$7,'PONDERADORES-GBD'!$A$3:$I$43,9,FALSE)</f>
        <v>0</v>
      </c>
      <c r="EH15" s="28">
        <f>BD15*VLOOKUP(EH$7,'PONDERADORES-GBD'!$A$3:$I$43,5,FALSE)*VLOOKUP(EH$7,'PONDERADORES-GBD'!$A$3:$I$43,7,FALSE)+BD15*(1-VLOOKUP(EH$7,'PONDERADORES-GBD'!$A$3:$I$43,5,FALSE))*VLOOKUP(EH$7,'PONDERADORES-GBD'!$A$3:$I$43,9,FALSE)</f>
        <v>0</v>
      </c>
      <c r="EI15" s="28">
        <f>BE15*VLOOKUP(EI$7,'PONDERADORES-GBD'!$A$3:$I$43,5,FALSE)*VLOOKUP(EI$7,'PONDERADORES-GBD'!$A$3:$I$43,7,FALSE)+BE15*(1-VLOOKUP(EI$7,'PONDERADORES-GBD'!$A$3:$I$43,5,FALSE))*VLOOKUP(EI$7,'PONDERADORES-GBD'!$A$3:$I$43,9,FALSE)</f>
        <v>2.1208000000000001E-5</v>
      </c>
      <c r="EJ15" s="28">
        <f>BF15*VLOOKUP(EJ$7,'PONDERADORES-GBD'!$A$3:$I$43,5,FALSE)*VLOOKUP(EJ$7,'PONDERADORES-GBD'!$A$3:$I$43,7,FALSE)+BF15*(1-VLOOKUP(EJ$7,'PONDERADORES-GBD'!$A$3:$I$43,5,FALSE))*VLOOKUP(EJ$7,'PONDERADORES-GBD'!$A$3:$I$43,9,FALSE)</f>
        <v>2.6433928000000001E-4</v>
      </c>
      <c r="EK15" s="28">
        <f>BG15*VLOOKUP(EK$7,'PONDERADORES-GBD'!$A$3:$I$43,5,FALSE)*VLOOKUP(EK$7,'PONDERADORES-GBD'!$A$3:$I$43,7,FALSE)+BG15*(1-VLOOKUP(EK$7,'PONDERADORES-GBD'!$A$3:$I$43,5,FALSE))*VLOOKUP(EK$7,'PONDERADORES-GBD'!$A$3:$I$43,9,FALSE)</f>
        <v>8.8053000000000006E-5</v>
      </c>
      <c r="EL15" s="28">
        <f>BH15*VLOOKUP(EL$7,'PONDERADORES-GBD'!$A$3:$I$43,5,FALSE)*VLOOKUP(EL$7,'PONDERADORES-GBD'!$A$3:$I$43,7,FALSE)+BH15*(1-VLOOKUP(EL$7,'PONDERADORES-GBD'!$A$3:$I$43,5,FALSE))*VLOOKUP(EL$7,'PONDERADORES-GBD'!$A$3:$I$43,9,FALSE)</f>
        <v>6.2052819999999998E-5</v>
      </c>
      <c r="EM15" s="28">
        <f>BI15*VLOOKUP(EM$7,'PONDERADORES-GBD'!$A$3:$I$43,5,FALSE)*VLOOKUP(EM$7,'PONDERADORES-GBD'!$A$3:$I$43,7,FALSE)+BI15*(1-VLOOKUP(EM$7,'PONDERADORES-GBD'!$A$3:$I$43,5,FALSE))*VLOOKUP(EM$7,'PONDERADORES-GBD'!$A$3:$I$43,9,FALSE)</f>
        <v>2.9241598499999994E-4</v>
      </c>
      <c r="EN15" s="28">
        <f>BJ15*VLOOKUP(EN$7,'PONDERADORES-GBD'!$A$3:$I$43,5,FALSE)*VLOOKUP(EN$7,'PONDERADORES-GBD'!$A$3:$I$43,7,FALSE)+BJ15*(1-VLOOKUP(EN$7,'PONDERADORES-GBD'!$A$3:$I$43,5,FALSE))*VLOOKUP(EN$7,'PONDERADORES-GBD'!$A$3:$I$43,9,FALSE)</f>
        <v>0</v>
      </c>
      <c r="EO15" s="28">
        <f>BK15*VLOOKUP(EO$7,'PONDERADORES-GBD'!$A$3:$I$43,5,FALSE)*VLOOKUP(EO$7,'PONDERADORES-GBD'!$A$3:$I$43,7,FALSE)+BK15*(1-VLOOKUP(EO$7,'PONDERADORES-GBD'!$A$3:$I$43,5,FALSE))*VLOOKUP(EO$7,'PONDERADORES-GBD'!$A$3:$I$43,9,FALSE)</f>
        <v>0</v>
      </c>
      <c r="EP15" s="28">
        <f>BL15*VLOOKUP(EP$7,'PONDERADORES-GBD'!$A$3:$I$43,5,FALSE)*VLOOKUP(EP$7,'PONDERADORES-GBD'!$A$3:$I$43,7,FALSE)+BL15*(1-VLOOKUP(EP$7,'PONDERADORES-GBD'!$A$3:$I$43,5,FALSE))*VLOOKUP(EP$7,'PONDERADORES-GBD'!$A$3:$I$43,9,FALSE)</f>
        <v>0</v>
      </c>
      <c r="EQ15" s="28">
        <f>BM15*VLOOKUP(EQ$7,'PONDERADORES-GBD'!$A$3:$I$43,5,FALSE)*VLOOKUP(EQ$7,'PONDERADORES-GBD'!$A$3:$I$43,7,FALSE)+BM15*(1-VLOOKUP(EQ$7,'PONDERADORES-GBD'!$A$3:$I$43,5,FALSE))*VLOOKUP(EQ$7,'PONDERADORES-GBD'!$A$3:$I$43,9,FALSE)</f>
        <v>0</v>
      </c>
      <c r="ER15" s="28">
        <f>BN15*VLOOKUP(ER$7,'PONDERADORES-GBD'!$A$3:$I$43,5,FALSE)*VLOOKUP(ER$7,'PONDERADORES-GBD'!$A$3:$I$43,7,FALSE)+BN15*(1-VLOOKUP(ER$7,'PONDERADORES-GBD'!$A$3:$I$43,5,FALSE))*VLOOKUP(ER$7,'PONDERADORES-GBD'!$A$3:$I$43,9,FALSE)</f>
        <v>0</v>
      </c>
      <c r="ES15" s="28">
        <f>BO15*VLOOKUP(ES$7,'PONDERADORES-GBD'!$A$3:$I$43,5,FALSE)*VLOOKUP(ES$7,'PONDERADORES-GBD'!$A$3:$I$43,7,FALSE)+BO15*(1-VLOOKUP(ES$7,'PONDERADORES-GBD'!$A$3:$I$43,5,FALSE))*VLOOKUP(ES$7,'PONDERADORES-GBD'!$A$3:$I$43,9,FALSE)</f>
        <v>0</v>
      </c>
      <c r="ET15" s="28">
        <f>BP15*VLOOKUP(ET$7,'PONDERADORES-GBD'!$A$3:$I$43,5,FALSE)*VLOOKUP(ET$7,'PONDERADORES-GBD'!$A$3:$I$43,7,FALSE)+BP15*(1-VLOOKUP(ET$7,'PONDERADORES-GBD'!$A$3:$I$43,5,FALSE))*VLOOKUP(ET$7,'PONDERADORES-GBD'!$A$3:$I$43,9,FALSE)</f>
        <v>0</v>
      </c>
      <c r="EU15" s="28">
        <f>BQ15*VLOOKUP(EU$7,'PONDERADORES-GBD'!$A$3:$I$43,5,FALSE)*VLOOKUP(EU$7,'PONDERADORES-GBD'!$A$3:$I$43,7,FALSE)+BQ15*(1-VLOOKUP(EU$7,'PONDERADORES-GBD'!$A$3:$I$43,5,FALSE))*VLOOKUP(EU$7,'PONDERADORES-GBD'!$A$3:$I$43,9,FALSE)</f>
        <v>0</v>
      </c>
      <c r="EV15" s="28">
        <f>BR15*VLOOKUP(EV$7,'PONDERADORES-GBD'!$A$3:$I$43,5,FALSE)*VLOOKUP(EV$7,'PONDERADORES-GBD'!$A$3:$I$43,7,FALSE)+BR15*(1-VLOOKUP(EV$7,'PONDERADORES-GBD'!$A$3:$I$43,5,FALSE))*VLOOKUP(EV$7,'PONDERADORES-GBD'!$A$3:$I$43,9,FALSE)</f>
        <v>0</v>
      </c>
      <c r="EW15" s="28">
        <f>BS15*VLOOKUP(EW$7,'PONDERADORES-GBD'!$A$3:$I$43,5,FALSE)*VLOOKUP(EW$7,'PONDERADORES-GBD'!$A$3:$I$43,7,FALSE)+BS15*(1-VLOOKUP(EW$7,'PONDERADORES-GBD'!$A$3:$I$43,5,FALSE))*VLOOKUP(EW$7,'PONDERADORES-GBD'!$A$3:$I$43,9,FALSE)</f>
        <v>2.2155899999999999E-5</v>
      </c>
      <c r="EX15" s="28">
        <f>BT15*VLOOKUP(EX$7,'PONDERADORES-GBD'!$A$3:$I$43,5,FALSE)*VLOOKUP(EX$7,'PONDERADORES-GBD'!$A$3:$I$43,7,FALSE)+BT15*(1-VLOOKUP(EX$7,'PONDERADORES-GBD'!$A$3:$I$43,5,FALSE))*VLOOKUP(EX$7,'PONDERADORES-GBD'!$A$3:$I$43,9,FALSE)</f>
        <v>0</v>
      </c>
      <c r="EY15" s="28">
        <f>BU15*VLOOKUP(EY$7,'PONDERADORES-GBD'!$A$3:$I$43,5,FALSE)*VLOOKUP(EY$7,'PONDERADORES-GBD'!$A$3:$I$43,7,FALSE)+BU15*(1-VLOOKUP(EY$7,'PONDERADORES-GBD'!$A$3:$I$43,5,FALSE))*VLOOKUP(EY$7,'PONDERADORES-GBD'!$A$3:$I$43,9,FALSE)</f>
        <v>3.1240000000000001E-6</v>
      </c>
      <c r="EZ15" s="28">
        <f>BV15*VLOOKUP(EZ$7,'PONDERADORES-GBD'!$A$3:$I$43,5,FALSE)*VLOOKUP(EZ$7,'PONDERADORES-GBD'!$A$3:$I$43,7,FALSE)+BV15*(1-VLOOKUP(EZ$7,'PONDERADORES-GBD'!$A$3:$I$43,5,FALSE))*VLOOKUP(EZ$7,'PONDERADORES-GBD'!$A$3:$I$43,9,FALSE)</f>
        <v>5.2075000000000005E-6</v>
      </c>
      <c r="FA15" s="28">
        <f>BW15*VLOOKUP(FA$7,'PONDERADORES-GBD'!$A$3:$I$43,5,FALSE)*VLOOKUP(FA$7,'PONDERADORES-GBD'!$A$3:$I$43,7,FALSE)+BW15*(1-VLOOKUP(FA$7,'PONDERADORES-GBD'!$A$3:$I$43,5,FALSE))*VLOOKUP(FA$7,'PONDERADORES-GBD'!$A$3:$I$43,9,FALSE)</f>
        <v>5.9081099999999999E-5</v>
      </c>
      <c r="FB15" s="28">
        <f>BX15*VLOOKUP(FB$7,'PONDERADORES-GBD'!$A$3:$I$43,5,FALSE)*VLOOKUP(FB$7,'PONDERADORES-GBD'!$A$3:$I$43,7,FALSE)+BX15*(1-VLOOKUP(FB$7,'PONDERADORES-GBD'!$A$3:$I$43,5,FALSE))*VLOOKUP(FB$7,'PONDERADORES-GBD'!$A$3:$I$43,9,FALSE)</f>
        <v>2.4992000000000001E-5</v>
      </c>
      <c r="FC15" s="28">
        <f>BY15*VLOOKUP(FC$7,'PONDERADORES-GBD'!$A$3:$I$43,5,FALSE)*VLOOKUP(FC$7,'PONDERADORES-GBD'!$A$3:$I$43,7,FALSE)+BY15*(1-VLOOKUP(FC$7,'PONDERADORES-GBD'!$A$3:$I$43,5,FALSE))*VLOOKUP(FC$7,'PONDERADORES-GBD'!$A$3:$I$43,9,FALSE)</f>
        <v>0</v>
      </c>
      <c r="FD15" s="28">
        <f>BZ15*VLOOKUP(FD$7,'PONDERADORES-GBD'!$A$3:$I$43,5,FALSE)*VLOOKUP(FD$7,'PONDERADORES-GBD'!$A$3:$I$43,7,FALSE)+BZ15*(1-VLOOKUP(FD$7,'PONDERADORES-GBD'!$A$3:$I$43,5,FALSE))*VLOOKUP(FD$7,'PONDERADORES-GBD'!$A$3:$I$43,9,FALSE)</f>
        <v>0</v>
      </c>
      <c r="FE15" s="28">
        <f>CA15*VLOOKUP(FE$7,'PONDERADORES-GBD'!$A$3:$I$43,5,FALSE)*VLOOKUP(FE$7,'PONDERADORES-GBD'!$A$3:$I$43,7,FALSE)+CA15*(1-VLOOKUP(FE$7,'PONDERADORES-GBD'!$A$3:$I$43,5,FALSE))*VLOOKUP(FE$7,'PONDERADORES-GBD'!$A$3:$I$43,9,FALSE)</f>
        <v>0</v>
      </c>
      <c r="FF15" s="28">
        <f>CB15*VLOOKUP(FF$7,'PONDERADORES-GBD'!$A$3:$I$43,5,FALSE)*VLOOKUP(FF$7,'PONDERADORES-GBD'!$A$3:$I$43,7,FALSE)+CB15*(1-VLOOKUP(FF$7,'PONDERADORES-GBD'!$A$3:$I$43,5,FALSE))*VLOOKUP(FF$7,'PONDERADORES-GBD'!$A$3:$I$43,9,FALSE)</f>
        <v>0</v>
      </c>
      <c r="FG15" s="28">
        <f>CC15*VLOOKUP(FG$7,'PONDERADORES-GBD'!$A$3:$I$43,5,FALSE)*VLOOKUP(FG$7,'PONDERADORES-GBD'!$A$3:$I$43,7,FALSE)+CC15*(1-VLOOKUP(FG$7,'PONDERADORES-GBD'!$A$3:$I$43,5,FALSE))*VLOOKUP(FG$7,'PONDERADORES-GBD'!$A$3:$I$43,9,FALSE)</f>
        <v>0</v>
      </c>
      <c r="FH15" s="28">
        <f>CD15*VLOOKUP(FH$7,'PONDERADORES-GBD'!$A$3:$I$43,5,FALSE)*VLOOKUP(FH$7,'PONDERADORES-GBD'!$A$3:$I$43,7,FALSE)+CD15*(1-VLOOKUP(FH$7,'PONDERADORES-GBD'!$A$3:$I$43,5,FALSE))*VLOOKUP(FH$7,'PONDERADORES-GBD'!$A$3:$I$43,9,FALSE)</f>
        <v>0</v>
      </c>
      <c r="FI15" s="28">
        <f>CE15*VLOOKUP(FI$7,'PONDERADORES-GBD'!$A$3:$I$43,5,FALSE)*VLOOKUP(FI$7,'PONDERADORES-GBD'!$A$3:$I$43,7,FALSE)+CE15*(1-VLOOKUP(FI$7,'PONDERADORES-GBD'!$A$3:$I$43,5,FALSE))*VLOOKUP(FI$7,'PONDERADORES-GBD'!$A$3:$I$43,9,FALSE)</f>
        <v>0</v>
      </c>
      <c r="FJ15" s="28">
        <f>CF15*VLOOKUP(FJ$7,'PONDERADORES-GBD'!$A$3:$I$43,5,FALSE)*VLOOKUP(FJ$7,'PONDERADORES-GBD'!$A$3:$I$43,7,FALSE)+CF15*(1-VLOOKUP(FJ$7,'PONDERADORES-GBD'!$A$3:$I$43,5,FALSE))*VLOOKUP(FJ$7,'PONDERADORES-GBD'!$A$3:$I$43,9,FALSE)</f>
        <v>0</v>
      </c>
      <c r="FK15" s="28">
        <f>CG15*VLOOKUP(FK$7,'PONDERADORES-GBD'!$A$3:$I$43,5,FALSE)*VLOOKUP(FK$7,'PONDERADORES-GBD'!$A$3:$I$43,7,FALSE)+CG15*(1-VLOOKUP(FK$7,'PONDERADORES-GBD'!$A$3:$I$43,5,FALSE))*VLOOKUP(FK$7,'PONDERADORES-GBD'!$A$3:$I$43,9,FALSE)</f>
        <v>0</v>
      </c>
      <c r="FL15" s="28">
        <f>CH15*VLOOKUP(FL$7,'PONDERADORES-GBD'!$A$3:$I$43,5,FALSE)*VLOOKUP(FL$7,'PONDERADORES-GBD'!$A$3:$I$43,6,FALSE)*VLOOKUP(FL$7,'PONDERADORES-GBD'!$A$3:$I$43,3,FALSE)+CH15*(1-VLOOKUP(FL$7,'PONDERADORES-GBD'!$A$3:$I$43,5,FALSE))*VLOOKUP(FL$7,'PONDERADORES-GBD'!$A$3:$I$43,8,FALSE)*VLOOKUP(FL$7,'PONDERADORES-GBD'!$A$3:$I$43,3,FALSE)</f>
        <v>0</v>
      </c>
      <c r="FM15" s="28">
        <f>CI15*VLOOKUP(FM$7,'PONDERADORES-GBD'!$A$3:$I$43,5,FALSE)*VLOOKUP(FM$7,'PONDERADORES-GBD'!$A$3:$I$43,6,FALSE)*VLOOKUP(FM$7,'PONDERADORES-GBD'!$A$3:$I$43,3,FALSE)+CI15*(1-VLOOKUP(FM$7,'PONDERADORES-GBD'!$A$3:$I$43,5,FALSE))*VLOOKUP(FM$7,'PONDERADORES-GBD'!$A$3:$I$43,8,FALSE)*VLOOKUP(FM$7,'PONDERADORES-GBD'!$A$3:$I$43,3,FALSE)</f>
        <v>0</v>
      </c>
      <c r="FN15" s="28">
        <f>CJ15*VLOOKUP(FN$7,'PONDERADORES-GBD'!$A$3:$I$43,5,FALSE)*VLOOKUP(FN$7,'PONDERADORES-GBD'!$A$3:$I$43,6,FALSE)*VLOOKUP(FN$7,'PONDERADORES-GBD'!$A$3:$I$43,3,FALSE)+CJ15*(1-VLOOKUP(FN$7,'PONDERADORES-GBD'!$A$3:$I$43,5,FALSE))*VLOOKUP(FN$7,'PONDERADORES-GBD'!$A$3:$I$43,8,FALSE)*VLOOKUP(FN$7,'PONDERADORES-GBD'!$A$3:$I$43,3,FALSE)</f>
        <v>2.5060241630800819E-3</v>
      </c>
      <c r="FO15" s="28">
        <f>CK15*VLOOKUP(FO$7,'PONDERADORES-GBD'!$A$3:$I$43,5,FALSE)*VLOOKUP(FO$7,'PONDERADORES-GBD'!$A$3:$I$43,6,FALSE)*VLOOKUP(FO$7,'PONDERADORES-GBD'!$A$3:$I$43,3,FALSE)+CK15*(1-VLOOKUP(FO$7,'PONDERADORES-GBD'!$A$3:$I$43,5,FALSE))*VLOOKUP(FO$7,'PONDERADORES-GBD'!$A$3:$I$43,8,FALSE)*VLOOKUP(FO$7,'PONDERADORES-GBD'!$A$3:$I$43,3,FALSE)</f>
        <v>0</v>
      </c>
      <c r="FP15" s="28">
        <f>CL15*VLOOKUP(FP$7,'PONDERADORES-GBD'!$A$3:$I$43,5,FALSE)*VLOOKUP(FP$7,'PONDERADORES-GBD'!$A$3:$I$43,6,FALSE)*VLOOKUP(FP$7,'PONDERADORES-GBD'!$A$3:$I$43,3,FALSE)+CL15*(1-VLOOKUP(FP$7,'PONDERADORES-GBD'!$A$3:$I$43,5,FALSE))*VLOOKUP(FP$7,'PONDERADORES-GBD'!$A$3:$I$43,8,FALSE)*VLOOKUP(FP$7,'PONDERADORES-GBD'!$A$3:$I$43,3,FALSE)</f>
        <v>0</v>
      </c>
      <c r="FQ15" s="28">
        <f>CM15*VLOOKUP(FQ$7,'PONDERADORES-GBD'!$A$3:$I$43,5,FALSE)*VLOOKUP(FQ$7,'PONDERADORES-GBD'!$A$3:$I$43,6,FALSE)*VLOOKUP(FQ$7,'PONDERADORES-GBD'!$A$3:$I$43,3,FALSE)+CM15*(1-VLOOKUP(FQ$7,'PONDERADORES-GBD'!$A$3:$I$43,5,FALSE))*VLOOKUP(FQ$7,'PONDERADORES-GBD'!$A$3:$I$43,8,FALSE)*VLOOKUP(FQ$7,'PONDERADORES-GBD'!$A$3:$I$43,3,FALSE)</f>
        <v>0</v>
      </c>
      <c r="FR15" s="28">
        <f>CN15*VLOOKUP(FR$7,'PONDERADORES-GBD'!$A$3:$I$43,5,FALSE)*VLOOKUP(FR$7,'PONDERADORES-GBD'!$A$3:$I$43,6,FALSE)*VLOOKUP(FR$7,'PONDERADORES-GBD'!$A$3:$I$43,3,FALSE)+CN15*(1-VLOOKUP(FR$7,'PONDERADORES-GBD'!$A$3:$I$43,5,FALSE))*VLOOKUP(FR$7,'PONDERADORES-GBD'!$A$3:$I$43,8,FALSE)*VLOOKUP(FR$7,'PONDERADORES-GBD'!$A$3:$I$43,3,FALSE)</f>
        <v>8.6514381363449687E-4</v>
      </c>
      <c r="FS15" s="28">
        <f>CO15*VLOOKUP(FS$7,'PONDERADORES-GBD'!$A$3:$I$43,5,FALSE)*VLOOKUP(FS$7,'PONDERADORES-GBD'!$A$3:$I$43,6,FALSE)*VLOOKUP(FS$7,'PONDERADORES-GBD'!$A$3:$I$43,3,FALSE)+CO15*(1-VLOOKUP(FS$7,'PONDERADORES-GBD'!$A$3:$I$43,5,FALSE))*VLOOKUP(FS$7,'PONDERADORES-GBD'!$A$3:$I$43,8,FALSE)*VLOOKUP(FS$7,'PONDERADORES-GBD'!$A$3:$I$43,3,FALSE)</f>
        <v>6.0641484443531822E-4</v>
      </c>
      <c r="FT15" s="28">
        <f>CP15*VLOOKUP(FT$7,'PONDERADORES-GBD'!$A$3:$I$43,5,FALSE)*VLOOKUP(FT$7,'PONDERADORES-GBD'!$A$3:$I$43,6,FALSE)*VLOOKUP(FT$7,'PONDERADORES-GBD'!$A$3:$I$43,3,FALSE)+CP15*(1-VLOOKUP(FT$7,'PONDERADORES-GBD'!$A$3:$I$43,5,FALSE))*VLOOKUP(FT$7,'PONDERADORES-GBD'!$A$3:$I$43,8,FALSE)*VLOOKUP(FT$7,'PONDERADORES-GBD'!$A$3:$I$43,3,FALSE)</f>
        <v>1.1074956369609857E-3</v>
      </c>
      <c r="FU15" s="28">
        <f>CQ15*VLOOKUP(FU$7,'PONDERADORES-GBD'!$A$3:$I$43,5,FALSE)*VLOOKUP(FU$7,'PONDERADORES-GBD'!$A$3:$I$43,6,FALSE)*VLOOKUP(FU$7,'PONDERADORES-GBD'!$A$3:$I$43,3,FALSE)+CQ15*(1-VLOOKUP(FU$7,'PONDERADORES-GBD'!$A$3:$I$43,5,FALSE))*VLOOKUP(FU$7,'PONDERADORES-GBD'!$A$3:$I$43,8,FALSE)*VLOOKUP(FU$7,'PONDERADORES-GBD'!$A$3:$I$43,3,FALSE)</f>
        <v>4.7887678398357287E-4</v>
      </c>
      <c r="FV15" s="28">
        <f>CR15*VLOOKUP(FV$7,'PONDERADORES-GBD'!$A$3:$I$43,5,FALSE)*VLOOKUP(FV$7,'PONDERADORES-GBD'!$A$3:$I$43,6,FALSE)*VLOOKUP(FV$7,'PONDERADORES-GBD'!$A$3:$I$43,3,FALSE)+CR15*(1-VLOOKUP(FV$7,'PONDERADORES-GBD'!$A$3:$I$43,5,FALSE))*VLOOKUP(FV$7,'PONDERADORES-GBD'!$A$3:$I$43,8,FALSE)*VLOOKUP(FV$7,'PONDERADORES-GBD'!$A$3:$I$43,3,FALSE)</f>
        <v>8.8492582176591384E-4</v>
      </c>
      <c r="FW15" s="28">
        <f>CS15*VLOOKUP(FW$7,'PONDERADORES-GBD'!$A$3:$I$43,5,FALSE)*VLOOKUP(FW$7,'PONDERADORES-GBD'!$A$3:$I$43,6,FALSE)*VLOOKUP(FW$7,'PONDERADORES-GBD'!$A$3:$I$43,3,FALSE)+CS15*(1-VLOOKUP(FW$7,'PONDERADORES-GBD'!$A$3:$I$43,5,FALSE))*VLOOKUP(FW$7,'PONDERADORES-GBD'!$A$3:$I$43,8,FALSE)*VLOOKUP(FW$7,'PONDERADORES-GBD'!$A$3:$I$43,3,FALSE)</f>
        <v>0</v>
      </c>
      <c r="FX15" s="28">
        <f>CT15*VLOOKUP(FX$7,'PONDERADORES-GBD'!$A$3:$I$43,5,FALSE)*VLOOKUP(FX$7,'PONDERADORES-GBD'!$A$3:$I$43,6,FALSE)*VLOOKUP(FX$7,'PONDERADORES-GBD'!$A$3:$I$43,3,FALSE)+CT15*(1-VLOOKUP(FX$7,'PONDERADORES-GBD'!$A$3:$I$43,5,FALSE))*VLOOKUP(FX$7,'PONDERADORES-GBD'!$A$3:$I$43,8,FALSE)*VLOOKUP(FX$7,'PONDERADORES-GBD'!$A$3:$I$43,3,FALSE)</f>
        <v>3.9423574154688563E-4</v>
      </c>
      <c r="FY15" s="28">
        <f>CU15*VLOOKUP(FY$7,'PONDERADORES-GBD'!$A$3:$I$43,5,FALSE)*VLOOKUP(FY$7,'PONDERADORES-GBD'!$A$3:$I$43,6,FALSE)*VLOOKUP(FY$7,'PONDERADORES-GBD'!$A$3:$I$43,3,FALSE)+CU15*(1-VLOOKUP(FY$7,'PONDERADORES-GBD'!$A$3:$I$43,5,FALSE))*VLOOKUP(FY$7,'PONDERADORES-GBD'!$A$3:$I$43,8,FALSE)*VLOOKUP(FY$7,'PONDERADORES-GBD'!$A$3:$I$43,3,FALSE)</f>
        <v>2.7338015605749487E-6</v>
      </c>
      <c r="FZ15" s="28">
        <f>CV15*VLOOKUP(FZ$7,'PONDERADORES-GBD'!$A$3:$I$43,5,FALSE)*VLOOKUP(FZ$7,'PONDERADORES-GBD'!$A$3:$I$43,6,FALSE)*VLOOKUP(FZ$7,'PONDERADORES-GBD'!$A$3:$I$43,3,FALSE)+CV15*(1-VLOOKUP(FZ$7,'PONDERADORES-GBD'!$A$3:$I$43,5,FALSE))*VLOOKUP(FZ$7,'PONDERADORES-GBD'!$A$3:$I$43,8,FALSE)*VLOOKUP(FZ$7,'PONDERADORES-GBD'!$A$3:$I$43,3,FALSE)</f>
        <v>0</v>
      </c>
      <c r="GA15" s="28">
        <f>CW15*VLOOKUP(GA$7,'PONDERADORES-GBD'!$A$3:$I$43,5,FALSE)*VLOOKUP(GA$7,'PONDERADORES-GBD'!$A$3:$I$43,6,FALSE)*VLOOKUP(GA$7,'PONDERADORES-GBD'!$A$3:$I$43,3,FALSE)+CW15*(1-VLOOKUP(GA$7,'PONDERADORES-GBD'!$A$3:$I$43,5,FALSE))*VLOOKUP(GA$7,'PONDERADORES-GBD'!$A$3:$I$43,8,FALSE)*VLOOKUP(GA$7,'PONDERADORES-GBD'!$A$3:$I$43,3,FALSE)</f>
        <v>1.7693068496919917E-4</v>
      </c>
      <c r="GB15" s="28">
        <f>CX15*VLOOKUP(GB$7,'PONDERADORES-GBD'!$A$3:$I$43,5,FALSE)*VLOOKUP(GB$7,'PONDERADORES-GBD'!$A$3:$I$43,6,FALSE)*VLOOKUP(GB$7,'PONDERADORES-GBD'!$A$3:$I$43,3,FALSE)+CX15*(1-VLOOKUP(GB$7,'PONDERADORES-GBD'!$A$3:$I$43,5,FALSE))*VLOOKUP(GB$7,'PONDERADORES-GBD'!$A$3:$I$43,8,FALSE)*VLOOKUP(GB$7,'PONDERADORES-GBD'!$A$3:$I$43,3,FALSE)</f>
        <v>2.2180111074606435E-4</v>
      </c>
      <c r="GC15" s="28">
        <f>CY15*VLOOKUP(GC$7,'PONDERADORES-GBD'!$A$3:$I$43,5,FALSE)*VLOOKUP(GC$7,'PONDERADORES-GBD'!$A$3:$I$43,6,FALSE)*VLOOKUP(GC$7,'PONDERADORES-GBD'!$A$3:$I$43,3,FALSE)+CY15*(1-VLOOKUP(GC$7,'PONDERADORES-GBD'!$A$3:$I$43,5,FALSE))*VLOOKUP(GC$7,'PONDERADORES-GBD'!$A$3:$I$43,8,FALSE)*VLOOKUP(GC$7,'PONDERADORES-GBD'!$A$3:$I$43,3,FALSE)</f>
        <v>6.192552788501026E-4</v>
      </c>
      <c r="GD15" s="28">
        <f>CZ15*VLOOKUP(GD$7,'PONDERADORES-GBD'!$A$3:$I$43,5,FALSE)*VLOOKUP(GD$7,'PONDERADORES-GBD'!$A$3:$I$43,6,FALSE)*VLOOKUP(GD$7,'PONDERADORES-GBD'!$A$3:$I$43,3,FALSE)+CZ15*(1-VLOOKUP(GD$7,'PONDERADORES-GBD'!$A$3:$I$43,5,FALSE))*VLOOKUP(GD$7,'PONDERADORES-GBD'!$A$3:$I$43,8,FALSE)*VLOOKUP(GD$7,'PONDERADORES-GBD'!$A$3:$I$43,3,FALSE)</f>
        <v>1.8166239014373716E-4</v>
      </c>
      <c r="GE15" s="28">
        <f>DA15*VLOOKUP(GE$7,'PONDERADORES-GBD'!$A$3:$I$43,5,FALSE)*VLOOKUP(GE$7,'PONDERADORES-GBD'!$A$3:$I$43,6,FALSE)*VLOOKUP(GE$7,'PONDERADORES-GBD'!$A$3:$I$43,3,FALSE)+DA15*(1-VLOOKUP(GE$7,'PONDERADORES-GBD'!$A$3:$I$43,5,FALSE))*VLOOKUP(GE$7,'PONDERADORES-GBD'!$A$3:$I$43,8,FALSE)*VLOOKUP(GE$7,'PONDERADORES-GBD'!$A$3:$I$43,3,FALSE)</f>
        <v>2.3062542094455854E-4</v>
      </c>
      <c r="GF15" s="28">
        <f>DB15*VLOOKUP(GF$7,'PONDERADORES-GBD'!$A$3:$I$43,5,FALSE)*VLOOKUP(GF$7,'PONDERADORES-GBD'!$A$3:$I$43,6,FALSE)*VLOOKUP(GF$7,'PONDERADORES-GBD'!$A$3:$I$43,3,FALSE)+DB15*(1-VLOOKUP(GF$7,'PONDERADORES-GBD'!$A$3:$I$43,5,FALSE))*VLOOKUP(GF$7,'PONDERADORES-GBD'!$A$3:$I$43,8,FALSE)*VLOOKUP(GF$7,'PONDERADORES-GBD'!$A$3:$I$43,3,FALSE)</f>
        <v>1.9015437426420261E-4</v>
      </c>
      <c r="GG15" s="28">
        <f>DC15*VLOOKUP(GG$7,'PONDERADORES-GBD'!$A$3:$I$43,5,FALSE)*VLOOKUP(GG$7,'PONDERADORES-GBD'!$A$3:$I$43,6,FALSE)*VLOOKUP(GG$7,'PONDERADORES-GBD'!$A$3:$I$43,3,FALSE)+DC15*(1-VLOOKUP(GG$7,'PONDERADORES-GBD'!$A$3:$I$43,5,FALSE))*VLOOKUP(GG$7,'PONDERADORES-GBD'!$A$3:$I$43,8,FALSE)*VLOOKUP(GG$7,'PONDERADORES-GBD'!$A$3:$I$43,3,FALSE)</f>
        <v>1.7252172484599588E-5</v>
      </c>
      <c r="GH15" s="28">
        <f>DD15*VLOOKUP(GH$7,'PONDERADORES-GBD'!$A$3:$I$43,5,FALSE)*VLOOKUP(GH$7,'PONDERADORES-GBD'!$A$3:$I$43,6,FALSE)*VLOOKUP(GH$7,'PONDERADORES-GBD'!$A$3:$I$43,3,FALSE)+DD15*(1-VLOOKUP(GH$7,'PONDERADORES-GBD'!$A$3:$I$43,5,FALSE))*VLOOKUP(GH$7,'PONDERADORES-GBD'!$A$3:$I$43,8,FALSE)*VLOOKUP(GH$7,'PONDERADORES-GBD'!$A$3:$I$43,3,FALSE)</f>
        <v>7.4250135523613978E-4</v>
      </c>
      <c r="GI15" s="28">
        <f>DE15*VLOOKUP(GI$7,'PONDERADORES-GBD'!$A$3:$I$43,5,FALSE)*VLOOKUP(GI$7,'PONDERADORES-GBD'!$A$3:$I$43,6,FALSE)*VLOOKUP(GI$7,'PONDERADORES-GBD'!$A$3:$I$43,3,FALSE)+DE15*(1-VLOOKUP(GI$7,'PONDERADORES-GBD'!$A$3:$I$43,5,FALSE))*VLOOKUP(GI$7,'PONDERADORES-GBD'!$A$3:$I$43,8,FALSE)*VLOOKUP(GI$7,'PONDERADORES-GBD'!$A$3:$I$43,3,FALSE)</f>
        <v>3.0540667761806979E-5</v>
      </c>
      <c r="GJ15" s="28">
        <f>DF15*VLOOKUP(GJ$7,'PONDERADORES-GBD'!$A$3:$I$43,5,FALSE)*VLOOKUP(GJ$7,'PONDERADORES-GBD'!$A$3:$I$43,6,FALSE)*VLOOKUP(GJ$7,'PONDERADORES-GBD'!$A$3:$I$43,3,FALSE)+DF15*(1-VLOOKUP(GJ$7,'PONDERADORES-GBD'!$A$3:$I$43,5,FALSE))*VLOOKUP(GJ$7,'PONDERADORES-GBD'!$A$3:$I$43,8,FALSE)*VLOOKUP(GJ$7,'PONDERADORES-GBD'!$A$3:$I$43,3,FALSE)</f>
        <v>1.9661478439425051E-6</v>
      </c>
      <c r="GK15" s="28">
        <f>DG15*VLOOKUP(GK$7,'PONDERADORES-GBD'!$A$3:$I$43,5,FALSE)*VLOOKUP(GK$7,'PONDERADORES-GBD'!$A$3:$I$43,6,FALSE)*VLOOKUP(GK$7,'PONDERADORES-GBD'!$A$3:$I$43,3,FALSE)+DG15*(1-VLOOKUP(GK$7,'PONDERADORES-GBD'!$A$3:$I$43,5,FALSE))*VLOOKUP(GK$7,'PONDERADORES-GBD'!$A$3:$I$43,8,FALSE)*VLOOKUP(GK$7,'PONDERADORES-GBD'!$A$3:$I$43,3,FALSE)</f>
        <v>0</v>
      </c>
      <c r="GL15" s="28">
        <f>DH15*VLOOKUP(GL$7,'PONDERADORES-GBD'!$A$3:$I$43,5,FALSE)*VLOOKUP(GL$7,'PONDERADORES-GBD'!$A$3:$I$43,6,FALSE)*VLOOKUP(GL$7,'PONDERADORES-GBD'!$A$3:$I$43,3,FALSE)+DH15*(1-VLOOKUP(GL$7,'PONDERADORES-GBD'!$A$3:$I$43,5,FALSE))*VLOOKUP(GL$7,'PONDERADORES-GBD'!$A$3:$I$43,8,FALSE)*VLOOKUP(GL$7,'PONDERADORES-GBD'!$A$3:$I$43,3,FALSE)</f>
        <v>0</v>
      </c>
      <c r="GM15" s="28">
        <f>DI15*VLOOKUP(GM$7,'PONDERADORES-GBD'!$A$3:$I$43,5,FALSE)*VLOOKUP(GM$7,'PONDERADORES-GBD'!$A$3:$I$43,6,FALSE)*VLOOKUP(GM$7,'PONDERADORES-GBD'!$A$3:$I$43,3,FALSE)+DI15*(1-VLOOKUP(GM$7,'PONDERADORES-GBD'!$A$3:$I$43,5,FALSE))*VLOOKUP(GM$7,'PONDERADORES-GBD'!$A$3:$I$43,8,FALSE)*VLOOKUP(GM$7,'PONDERADORES-GBD'!$A$3:$I$43,3,FALSE)</f>
        <v>0</v>
      </c>
      <c r="GN15" s="28">
        <f>DJ15*VLOOKUP(GN$7,'PONDERADORES-GBD'!$A$3:$I$43,5,FALSE)*VLOOKUP(GN$7,'PONDERADORES-GBD'!$A$3:$I$43,6,FALSE)*VLOOKUP(GN$7,'PONDERADORES-GBD'!$A$3:$I$43,3,FALSE)+DJ15*(1-VLOOKUP(GN$7,'PONDERADORES-GBD'!$A$3:$I$43,5,FALSE))*VLOOKUP(GN$7,'PONDERADORES-GBD'!$A$3:$I$43,8,FALSE)*VLOOKUP(GN$7,'PONDERADORES-GBD'!$A$3:$I$43,3,FALSE)</f>
        <v>0</v>
      </c>
      <c r="GO15" s="28">
        <f>DK15*VLOOKUP(GO$7,'PONDERADORES-GBD'!$A$3:$I$43,5,FALSE)*VLOOKUP(GO$7,'PONDERADORES-GBD'!$A$3:$I$43,6,FALSE)*VLOOKUP(GO$7,'PONDERADORES-GBD'!$A$3:$I$43,3,FALSE)+DK15*(1-VLOOKUP(GO$7,'PONDERADORES-GBD'!$A$3:$I$43,5,FALSE))*VLOOKUP(GO$7,'PONDERADORES-GBD'!$A$3:$I$43,8,FALSE)*VLOOKUP(GO$7,'PONDERADORES-GBD'!$A$3:$I$43,3,FALSE)</f>
        <v>0</v>
      </c>
      <c r="GP15" s="28">
        <f>DL15*VLOOKUP(GP$7,'PONDERADORES-GBD'!$A$3:$I$43,5,FALSE)*VLOOKUP(GP$7,'PONDERADORES-GBD'!$A$3:$I$43,6,FALSE)*VLOOKUP(GP$7,'PONDERADORES-GBD'!$A$3:$I$43,3,FALSE)+DL15*(1-VLOOKUP(GP$7,'PONDERADORES-GBD'!$A$3:$I$43,5,FALSE))*VLOOKUP(GP$7,'PONDERADORES-GBD'!$A$3:$I$43,8,FALSE)*VLOOKUP(GP$7,'PONDERADORES-GBD'!$A$3:$I$43,3,FALSE)</f>
        <v>0</v>
      </c>
      <c r="GQ15" s="28">
        <f>DM15*VLOOKUP(GQ$7,'PONDERADORES-GBD'!$A$3:$I$43,5,FALSE)*VLOOKUP(GQ$7,'PONDERADORES-GBD'!$A$3:$I$43,6,FALSE)*VLOOKUP(GQ$7,'PONDERADORES-GBD'!$A$3:$I$43,3,FALSE)+DM15*(1-VLOOKUP(GQ$7,'PONDERADORES-GBD'!$A$3:$I$43,5,FALSE))*VLOOKUP(GQ$7,'PONDERADORES-GBD'!$A$3:$I$43,8,FALSE)*VLOOKUP(GQ$7,'PONDERADORES-GBD'!$A$3:$I$43,3,FALSE)</f>
        <v>2.2471017659137575E-6</v>
      </c>
      <c r="GR15" s="28">
        <f>DN15*VLOOKUP(GR$7,'PONDERADORES-GBD'!$A$3:$I$43,5,FALSE)*VLOOKUP(GR$7,'PONDERADORES-GBD'!$A$3:$I$43,6,FALSE)*VLOOKUP(GR$7,'PONDERADORES-GBD'!$A$3:$I$43,3,FALSE)+DN15*(1-VLOOKUP(GR$7,'PONDERADORES-GBD'!$A$3:$I$43,5,FALSE))*VLOOKUP(GR$7,'PONDERADORES-GBD'!$A$3:$I$43,8,FALSE)*VLOOKUP(GR$7,'PONDERADORES-GBD'!$A$3:$I$43,3,FALSE)</f>
        <v>0</v>
      </c>
      <c r="GS15" s="28">
        <f>DO15*VLOOKUP(GS$7,'PONDERADORES-GBD'!$A$3:$I$43,5,FALSE)*VLOOKUP(GS$7,'PONDERADORES-GBD'!$A$3:$I$43,6,FALSE)*VLOOKUP(GS$7,'PONDERADORES-GBD'!$A$3:$I$43,3,FALSE)+DO15*(1-VLOOKUP(GS$7,'PONDERADORES-GBD'!$A$3:$I$43,5,FALSE))*VLOOKUP(GS$7,'PONDERADORES-GBD'!$A$3:$I$43,8,FALSE)*VLOOKUP(GS$7,'PONDERADORES-GBD'!$A$3:$I$43,3,FALSE)</f>
        <v>0</v>
      </c>
      <c r="GT15" s="28">
        <f>DP15*VLOOKUP(GT$7,'PONDERADORES-GBD'!$A$3:$I$43,5,FALSE)*VLOOKUP(GT$7,'PONDERADORES-GBD'!$A$3:$I$43,6,FALSE)*VLOOKUP(GT$7,'PONDERADORES-GBD'!$A$3:$I$43,3,FALSE)+DP15*(1-VLOOKUP(GT$7,'PONDERADORES-GBD'!$A$3:$I$43,5,FALSE))*VLOOKUP(GT$7,'PONDERADORES-GBD'!$A$3:$I$43,8,FALSE)*VLOOKUP(GT$7,'PONDERADORES-GBD'!$A$3:$I$43,3,FALSE)</f>
        <v>4.0935425051334697E-6</v>
      </c>
      <c r="GU15" s="28">
        <f>DQ15*VLOOKUP(GU$7,'PONDERADORES-GBD'!$A$3:$I$43,5,FALSE)*VLOOKUP(GU$7,'PONDERADORES-GBD'!$A$3:$I$43,6,FALSE)*VLOOKUP(GU$7,'PONDERADORES-GBD'!$A$3:$I$43,3,FALSE)+DQ15*(1-VLOOKUP(GU$7,'PONDERADORES-GBD'!$A$3:$I$43,5,FALSE))*VLOOKUP(GU$7,'PONDERADORES-GBD'!$A$3:$I$43,8,FALSE)*VLOOKUP(GU$7,'PONDERADORES-GBD'!$A$3:$I$43,3,FALSE)</f>
        <v>1.1736312114989731E-5</v>
      </c>
      <c r="GV15" s="28">
        <f>DR15*VLOOKUP(GV$7,'PONDERADORES-GBD'!$A$3:$I$43,5,FALSE)*VLOOKUP(GV$7,'PONDERADORES-GBD'!$A$3:$I$43,6,FALSE)*VLOOKUP(GV$7,'PONDERADORES-GBD'!$A$3:$I$43,3,FALSE)+DR15*(1-VLOOKUP(GV$7,'PONDERADORES-GBD'!$A$3:$I$43,5,FALSE))*VLOOKUP(GV$7,'PONDERADORES-GBD'!$A$3:$I$43,8,FALSE)*VLOOKUP(GV$7,'PONDERADORES-GBD'!$A$3:$I$43,3,FALSE)</f>
        <v>1.6560710965092402E-5</v>
      </c>
      <c r="GW15" s="28">
        <f>DS15*VLOOKUP(GW$7,'PONDERADORES-GBD'!$A$3:$I$43,5,FALSE)*VLOOKUP(GW$7,'PONDERADORES-GBD'!$A$3:$I$43,6,FALSE)*VLOOKUP(GW$7,'PONDERADORES-GBD'!$A$3:$I$43,3,FALSE)+DS15*(1-VLOOKUP(GW$7,'PONDERADORES-GBD'!$A$3:$I$43,5,FALSE))*VLOOKUP(GW$7,'PONDERADORES-GBD'!$A$3:$I$43,8,FALSE)*VLOOKUP(GW$7,'PONDERADORES-GBD'!$A$3:$I$43,3,FALSE)</f>
        <v>7.2463574537987677E-6</v>
      </c>
      <c r="GX15" s="28">
        <f>DT15*VLOOKUP(GX$7,'PONDERADORES-GBD'!$A$3:$I$43,5,FALSE)*VLOOKUP(GX$7,'PONDERADORES-GBD'!$A$3:$I$43,6,FALSE)*VLOOKUP(GX$7,'PONDERADORES-GBD'!$A$3:$I$43,3,FALSE)+DT15*(1-VLOOKUP(GX$7,'PONDERADORES-GBD'!$A$3:$I$43,5,FALSE))*VLOOKUP(GX$7,'PONDERADORES-GBD'!$A$3:$I$43,8,FALSE)*VLOOKUP(GX$7,'PONDERADORES-GBD'!$A$3:$I$43,3,FALSE)</f>
        <v>0</v>
      </c>
      <c r="GY15" s="28">
        <f>DU15*VLOOKUP(GY$7,'PONDERADORES-GBD'!$A$3:$I$43,5,FALSE)*VLOOKUP(GY$7,'PONDERADORES-GBD'!$A$3:$I$43,6,FALSE)*VLOOKUP(GY$7,'PONDERADORES-GBD'!$A$3:$I$43,3,FALSE)+DU15*(1-VLOOKUP(GY$7,'PONDERADORES-GBD'!$A$3:$I$43,5,FALSE))*VLOOKUP(GY$7,'PONDERADORES-GBD'!$A$3:$I$43,8,FALSE)*VLOOKUP(GY$7,'PONDERADORES-GBD'!$A$3:$I$43,3,FALSE)</f>
        <v>0</v>
      </c>
      <c r="GZ15" s="29">
        <f t="shared" si="2"/>
        <v>1.0128330399999998E-2</v>
      </c>
      <c r="HA15" s="29">
        <f t="shared" si="3"/>
        <v>9.3004242350171115E-3</v>
      </c>
      <c r="HC15" s="39">
        <f t="shared" si="4"/>
        <v>0</v>
      </c>
      <c r="HD15" s="39" t="e">
        <f t="shared" si="5"/>
        <v>#DIV/0!</v>
      </c>
      <c r="HE15" s="39" t="e">
        <f t="shared" si="0"/>
        <v>#DIV/0!</v>
      </c>
    </row>
    <row r="16" spans="1:213" ht="15.75" x14ac:dyDescent="0.25">
      <c r="A16" s="36" t="s">
        <v>104</v>
      </c>
      <c r="B16" s="37" t="s">
        <v>49</v>
      </c>
      <c r="C16" s="31">
        <f>DATOS!B56</f>
        <v>0</v>
      </c>
      <c r="D16" s="1">
        <v>7.522E-3</v>
      </c>
      <c r="E16" s="1">
        <v>7.2042E-3</v>
      </c>
      <c r="F16" s="1">
        <v>0.1888263</v>
      </c>
      <c r="G16" s="1">
        <v>0</v>
      </c>
      <c r="H16" s="1">
        <v>2.119E-4</v>
      </c>
      <c r="I16" s="1">
        <v>0</v>
      </c>
      <c r="J16" s="1">
        <v>2.8498800000000001E-2</v>
      </c>
      <c r="K16" s="1">
        <v>3.89872E-2</v>
      </c>
      <c r="L16" s="1">
        <v>8.4331000000000003E-2</v>
      </c>
      <c r="M16" s="1">
        <v>2.8816600000000001E-2</v>
      </c>
      <c r="N16" s="1">
        <v>2.5744300000000001E-2</v>
      </c>
      <c r="O16" s="1">
        <v>1.2712999999999999E-3</v>
      </c>
      <c r="P16" s="1">
        <v>5.1135600000000003E-2</v>
      </c>
      <c r="Q16" s="1">
        <v>1.9070000000000001E-3</v>
      </c>
      <c r="R16" s="1">
        <v>1.0594000000000001E-3</v>
      </c>
      <c r="S16" s="1">
        <v>3.0935500000000001E-2</v>
      </c>
      <c r="T16" s="1">
        <v>3.1253299999999998E-2</v>
      </c>
      <c r="U16" s="1">
        <v>4.2907099999999997E-2</v>
      </c>
      <c r="V16" s="1">
        <v>1.8328199999999999E-2</v>
      </c>
      <c r="W16" s="1">
        <v>5.7633200000000002E-2</v>
      </c>
      <c r="X16" s="1">
        <v>5.4454900000000001E-2</v>
      </c>
      <c r="Y16" s="1">
        <v>1.9917399999999998E-2</v>
      </c>
      <c r="Z16" s="1">
        <v>0.16897980000000001</v>
      </c>
      <c r="AA16" s="1">
        <v>1.46202E-2</v>
      </c>
      <c r="AB16" s="1">
        <v>2.6486000000000001E-3</v>
      </c>
      <c r="AC16" s="1">
        <v>4.238E-4</v>
      </c>
      <c r="AD16" s="1">
        <v>0</v>
      </c>
      <c r="AE16" s="1">
        <v>2.119E-4</v>
      </c>
      <c r="AF16" s="1">
        <v>8.4749999999999995E-4</v>
      </c>
      <c r="AG16" s="1">
        <v>6.357E-4</v>
      </c>
      <c r="AH16" s="1">
        <v>0</v>
      </c>
      <c r="AI16" s="1">
        <v>3.7079999999999999E-3</v>
      </c>
      <c r="AJ16" s="1">
        <v>1.7798499999999998E-2</v>
      </c>
      <c r="AK16" s="1">
        <v>4.6614999999999998E-3</v>
      </c>
      <c r="AL16" s="1">
        <v>1.14419E-2</v>
      </c>
      <c r="AM16" s="1">
        <v>4.6403199999999999E-2</v>
      </c>
      <c r="AN16" s="1">
        <v>6.0388000000000004E-3</v>
      </c>
      <c r="AO16" s="1">
        <v>6.357E-4</v>
      </c>
      <c r="AP16" s="1">
        <v>0</v>
      </c>
      <c r="AQ16" s="1">
        <v>0</v>
      </c>
      <c r="AR16" s="1">
        <v>1.0000003</v>
      </c>
      <c r="AT16" s="41">
        <f>D16*VLOOKUP(AT$7,'PONDERADORES-GBD'!$A$3:$I$43,4,FALSE)</f>
        <v>7.522E-3</v>
      </c>
      <c r="AU16" s="41">
        <f>E16*VLOOKUP(AU$7,'PONDERADORES-GBD'!$A$3:$I$43,4,FALSE)</f>
        <v>7.2042E-3</v>
      </c>
      <c r="AV16" s="41">
        <f>F16*VLOOKUP(AV$7,'PONDERADORES-GBD'!$A$3:$I$43,4,FALSE)</f>
        <v>9.4413150000000005E-3</v>
      </c>
      <c r="AW16" s="41">
        <f>G16*VLOOKUP(AW$7,'PONDERADORES-GBD'!$A$3:$I$43,4,FALSE)</f>
        <v>0</v>
      </c>
      <c r="AX16" s="41">
        <f>H16*VLOOKUP(AX$7,'PONDERADORES-GBD'!$A$3:$I$43,4,FALSE)</f>
        <v>2.119E-4</v>
      </c>
      <c r="AY16" s="41">
        <f>I16*VLOOKUP(AY$7,'PONDERADORES-GBD'!$A$3:$I$43,4,FALSE)</f>
        <v>0</v>
      </c>
      <c r="AZ16" s="41">
        <f>J16*VLOOKUP(AZ$7,'PONDERADORES-GBD'!$A$3:$I$43,4,FALSE)</f>
        <v>1.4249400000000002E-3</v>
      </c>
      <c r="BA16" s="41">
        <f>K16*VLOOKUP(BA$7,'PONDERADORES-GBD'!$A$3:$I$43,4,FALSE)</f>
        <v>1.94936E-3</v>
      </c>
      <c r="BB16" s="41">
        <f>L16*VLOOKUP(BB$7,'PONDERADORES-GBD'!$A$3:$I$43,4,FALSE)</f>
        <v>0</v>
      </c>
      <c r="BC16" s="41">
        <f>M16*VLOOKUP(BC$7,'PONDERADORES-GBD'!$A$3:$I$43,4,FALSE)</f>
        <v>0</v>
      </c>
      <c r="BD16" s="41">
        <f>N16*VLOOKUP(BD$7,'PONDERADORES-GBD'!$A$3:$I$43,4,FALSE)</f>
        <v>0</v>
      </c>
      <c r="BE16" s="41">
        <f>O16*VLOOKUP(BE$7,'PONDERADORES-GBD'!$A$3:$I$43,4,FALSE)</f>
        <v>1.2712999999999999E-3</v>
      </c>
      <c r="BF16" s="41">
        <f>P16*VLOOKUP(BF$7,'PONDERADORES-GBD'!$A$3:$I$43,4,FALSE)</f>
        <v>2.5567800000000003E-3</v>
      </c>
      <c r="BG16" s="41">
        <f>Q16*VLOOKUP(BG$7,'PONDERADORES-GBD'!$A$3:$I$43,4,FALSE)</f>
        <v>1.9070000000000003E-4</v>
      </c>
      <c r="BH16" s="41">
        <f>R16*VLOOKUP(BH$7,'PONDERADORES-GBD'!$A$3:$I$43,4,FALSE)</f>
        <v>2.1188000000000001E-4</v>
      </c>
      <c r="BI16" s="41">
        <f>S16*VLOOKUP(BI$7,'PONDERADORES-GBD'!$A$3:$I$43,4,FALSE)</f>
        <v>4.6403249999999998E-3</v>
      </c>
      <c r="BJ16" s="41">
        <f>T16*VLOOKUP(BJ$7,'PONDERADORES-GBD'!$A$3:$I$43,4,FALSE)</f>
        <v>0</v>
      </c>
      <c r="BK16" s="41">
        <f>U16*VLOOKUP(BK$7,'PONDERADORES-GBD'!$A$3:$I$43,4,FALSE)</f>
        <v>0</v>
      </c>
      <c r="BL16" s="41">
        <f>V16*VLOOKUP(BL$7,'PONDERADORES-GBD'!$A$3:$I$43,4,FALSE)</f>
        <v>0</v>
      </c>
      <c r="BM16" s="41">
        <f>W16*VLOOKUP(BM$7,'PONDERADORES-GBD'!$A$3:$I$43,4,FALSE)</f>
        <v>0</v>
      </c>
      <c r="BN16" s="41">
        <f>X16*VLOOKUP(BN$7,'PONDERADORES-GBD'!$A$3:$I$43,4,FALSE)</f>
        <v>0</v>
      </c>
      <c r="BO16" s="41">
        <f>Y16*VLOOKUP(BO$7,'PONDERADORES-GBD'!$A$3:$I$43,4,FALSE)</f>
        <v>0</v>
      </c>
      <c r="BP16" s="41">
        <f>Z16*VLOOKUP(BP$7,'PONDERADORES-GBD'!$A$3:$I$43,4,FALSE)</f>
        <v>0</v>
      </c>
      <c r="BQ16" s="41">
        <f>AA16*VLOOKUP(BQ$7,'PONDERADORES-GBD'!$A$3:$I$43,4,FALSE)</f>
        <v>0</v>
      </c>
      <c r="BR16" s="41">
        <f>AB16*VLOOKUP(BR$7,'PONDERADORES-GBD'!$A$3:$I$43,4,FALSE)</f>
        <v>0</v>
      </c>
      <c r="BS16" s="41">
        <f>AC16*VLOOKUP(BS$7,'PONDERADORES-GBD'!$A$3:$I$43,4,FALSE)</f>
        <v>4.238E-4</v>
      </c>
      <c r="BT16" s="41">
        <f>AD16*VLOOKUP(BT$7,'PONDERADORES-GBD'!$A$3:$I$43,4,FALSE)</f>
        <v>0</v>
      </c>
      <c r="BU16" s="41">
        <f>AE16*VLOOKUP(BU$7,'PONDERADORES-GBD'!$A$3:$I$43,4,FALSE)</f>
        <v>2.119E-4</v>
      </c>
      <c r="BV16" s="41">
        <f>AF16*VLOOKUP(BV$7,'PONDERADORES-GBD'!$A$3:$I$43,4,FALSE)</f>
        <v>8.4749999999999995E-4</v>
      </c>
      <c r="BW16" s="41">
        <f>AG16*VLOOKUP(BW$7,'PONDERADORES-GBD'!$A$3:$I$43,4,FALSE)</f>
        <v>6.357E-4</v>
      </c>
      <c r="BX16" s="41">
        <f>AH16*VLOOKUP(BX$7,'PONDERADORES-GBD'!$A$3:$I$43,4,FALSE)</f>
        <v>0</v>
      </c>
      <c r="BY16" s="41">
        <f>AI16*VLOOKUP(BY$7,'PONDERADORES-GBD'!$A$3:$I$43,4,FALSE)</f>
        <v>0</v>
      </c>
      <c r="BZ16" s="41">
        <f>AJ16*VLOOKUP(BZ$7,'PONDERADORES-GBD'!$A$3:$I$43,4,FALSE)</f>
        <v>0</v>
      </c>
      <c r="CA16" s="41">
        <f>AK16*VLOOKUP(CA$7,'PONDERADORES-GBD'!$A$3:$I$43,4,FALSE)</f>
        <v>0</v>
      </c>
      <c r="CB16" s="41">
        <f>AL16*VLOOKUP(CB$7,'PONDERADORES-GBD'!$A$3:$I$43,4,FALSE)</f>
        <v>0</v>
      </c>
      <c r="CC16" s="41">
        <f>AM16*VLOOKUP(CC$7,'PONDERADORES-GBD'!$A$3:$I$43,4,FALSE)</f>
        <v>0</v>
      </c>
      <c r="CD16" s="41">
        <f>AN16*VLOOKUP(CD$7,'PONDERADORES-GBD'!$A$3:$I$43,4,FALSE)</f>
        <v>0</v>
      </c>
      <c r="CE16" s="41">
        <f>AO16*VLOOKUP(CE$7,'PONDERADORES-GBD'!$A$3:$I$43,4,FALSE)</f>
        <v>0</v>
      </c>
      <c r="CF16" s="41">
        <f>AP16*VLOOKUP(CF$7,'PONDERADORES-GBD'!$A$3:$I$43,4,FALSE)</f>
        <v>0</v>
      </c>
      <c r="CG16" s="41">
        <f>AQ16*VLOOKUP(CG$7,'PONDERADORES-GBD'!$A$3:$I$43,4,FALSE)</f>
        <v>0</v>
      </c>
      <c r="CH16" s="41">
        <f>D16*(1-VLOOKUP(CH$7,'PONDERADORES-GBD'!$A$3:$I$43,4,FALSE))</f>
        <v>0</v>
      </c>
      <c r="CI16" s="41">
        <f>E16*(1-VLOOKUP(CI$7,'PONDERADORES-GBD'!$A$3:$I$43,4,FALSE))</f>
        <v>0</v>
      </c>
      <c r="CJ16" s="41">
        <f>F16*(1-VLOOKUP(CJ$7,'PONDERADORES-GBD'!$A$3:$I$43,4,FALSE))</f>
        <v>0.179384985</v>
      </c>
      <c r="CK16" s="41">
        <f>G16*(1-VLOOKUP(CK$7,'PONDERADORES-GBD'!$A$3:$I$43,4,FALSE))</f>
        <v>0</v>
      </c>
      <c r="CL16" s="41">
        <f>H16*(1-VLOOKUP(CL$7,'PONDERADORES-GBD'!$A$3:$I$43,4,FALSE))</f>
        <v>0</v>
      </c>
      <c r="CM16" s="41">
        <f>I16*(1-VLOOKUP(CM$7,'PONDERADORES-GBD'!$A$3:$I$43,4,FALSE))</f>
        <v>0</v>
      </c>
      <c r="CN16" s="41">
        <f>J16*(1-VLOOKUP(CN$7,'PONDERADORES-GBD'!$A$3:$I$43,4,FALSE))</f>
        <v>2.7073859999999998E-2</v>
      </c>
      <c r="CO16" s="41">
        <f>K16*(1-VLOOKUP(CO$7,'PONDERADORES-GBD'!$A$3:$I$43,4,FALSE))</f>
        <v>3.7037839999999995E-2</v>
      </c>
      <c r="CP16" s="41">
        <f>L16*(1-VLOOKUP(CP$7,'PONDERADORES-GBD'!$A$3:$I$43,4,FALSE))</f>
        <v>8.4331000000000003E-2</v>
      </c>
      <c r="CQ16" s="41">
        <f>M16*(1-VLOOKUP(CQ$7,'PONDERADORES-GBD'!$A$3:$I$43,4,FALSE))</f>
        <v>2.8816600000000001E-2</v>
      </c>
      <c r="CR16" s="41">
        <f>N16*(1-VLOOKUP(CR$7,'PONDERADORES-GBD'!$A$3:$I$43,4,FALSE))</f>
        <v>2.5744300000000001E-2</v>
      </c>
      <c r="CS16" s="41">
        <f>O16*(1-VLOOKUP(CS$7,'PONDERADORES-GBD'!$A$3:$I$43,4,FALSE))</f>
        <v>0</v>
      </c>
      <c r="CT16" s="41">
        <f>P16*(1-VLOOKUP(CT$7,'PONDERADORES-GBD'!$A$3:$I$43,4,FALSE))</f>
        <v>4.8578820000000002E-2</v>
      </c>
      <c r="CU16" s="41">
        <f>Q16*(1-VLOOKUP(CU$7,'PONDERADORES-GBD'!$A$3:$I$43,4,FALSE))</f>
        <v>1.7163E-3</v>
      </c>
      <c r="CV16" s="41">
        <f>R16*(1-VLOOKUP(CV$7,'PONDERADORES-GBD'!$A$3:$I$43,4,FALSE))</f>
        <v>8.4752000000000004E-4</v>
      </c>
      <c r="CW16" s="41">
        <f>S16*(1-VLOOKUP(CW$7,'PONDERADORES-GBD'!$A$3:$I$43,4,FALSE))</f>
        <v>2.6295175E-2</v>
      </c>
      <c r="CX16" s="41">
        <f>T16*(1-VLOOKUP(CX$7,'PONDERADORES-GBD'!$A$3:$I$43,4,FALSE))</f>
        <v>3.1253299999999998E-2</v>
      </c>
      <c r="CY16" s="41">
        <f>U16*(1-VLOOKUP(CY$7,'PONDERADORES-GBD'!$A$3:$I$43,4,FALSE))</f>
        <v>4.2907099999999997E-2</v>
      </c>
      <c r="CZ16" s="41">
        <f>V16*(1-VLOOKUP(CZ$7,'PONDERADORES-GBD'!$A$3:$I$43,4,FALSE))</f>
        <v>1.8328199999999999E-2</v>
      </c>
      <c r="DA16" s="41">
        <f>W16*(1-VLOOKUP(DA$7,'PONDERADORES-GBD'!$A$3:$I$43,4,FALSE))</f>
        <v>5.7633200000000002E-2</v>
      </c>
      <c r="DB16" s="41">
        <f>X16*(1-VLOOKUP(DB$7,'PONDERADORES-GBD'!$A$3:$I$43,4,FALSE))</f>
        <v>5.4454900000000001E-2</v>
      </c>
      <c r="DC16" s="41">
        <f>Y16*(1-VLOOKUP(DC$7,'PONDERADORES-GBD'!$A$3:$I$43,4,FALSE))</f>
        <v>1.9917399999999998E-2</v>
      </c>
      <c r="DD16" s="41">
        <f>Z16*(1-VLOOKUP(DD$7,'PONDERADORES-GBD'!$A$3:$I$43,4,FALSE))</f>
        <v>0.16897980000000001</v>
      </c>
      <c r="DE16" s="41">
        <f>AA16*(1-VLOOKUP(DE$7,'PONDERADORES-GBD'!$A$3:$I$43,4,FALSE))</f>
        <v>1.46202E-2</v>
      </c>
      <c r="DF16" s="41">
        <f>AB16*(1-VLOOKUP(DF$7,'PONDERADORES-GBD'!$A$3:$I$43,4,FALSE))</f>
        <v>2.6486000000000001E-3</v>
      </c>
      <c r="DG16" s="41">
        <f>AC16*(1-VLOOKUP(DG$7,'PONDERADORES-GBD'!$A$3:$I$43,4,FALSE))</f>
        <v>0</v>
      </c>
      <c r="DH16" s="41">
        <f>AD16*(1-VLOOKUP(DH$7,'PONDERADORES-GBD'!$A$3:$I$43,4,FALSE))</f>
        <v>0</v>
      </c>
      <c r="DI16" s="41">
        <f>AE16*(1-VLOOKUP(DI$7,'PONDERADORES-GBD'!$A$3:$I$43,4,FALSE))</f>
        <v>0</v>
      </c>
      <c r="DJ16" s="41">
        <f>AF16*(1-VLOOKUP(DJ$7,'PONDERADORES-GBD'!$A$3:$I$43,4,FALSE))</f>
        <v>0</v>
      </c>
      <c r="DK16" s="41">
        <f>AG16*(1-VLOOKUP(DK$7,'PONDERADORES-GBD'!$A$3:$I$43,4,FALSE))</f>
        <v>0</v>
      </c>
      <c r="DL16" s="41">
        <f>AH16*(1-VLOOKUP(DL$7,'PONDERADORES-GBD'!$A$3:$I$43,4,FALSE))</f>
        <v>0</v>
      </c>
      <c r="DM16" s="41">
        <f>AI16*(1-VLOOKUP(DM$7,'PONDERADORES-GBD'!$A$3:$I$43,4,FALSE))</f>
        <v>3.7079999999999999E-3</v>
      </c>
      <c r="DN16" s="41">
        <f>AJ16*(1-VLOOKUP(DN$7,'PONDERADORES-GBD'!$A$3:$I$43,4,FALSE))</f>
        <v>1.7798499999999998E-2</v>
      </c>
      <c r="DO16" s="41">
        <f>AK16*(1-VLOOKUP(DO$7,'PONDERADORES-GBD'!$A$3:$I$43,4,FALSE))</f>
        <v>4.6614999999999998E-3</v>
      </c>
      <c r="DP16" s="41">
        <f>AL16*(1-VLOOKUP(DP$7,'PONDERADORES-GBD'!$A$3:$I$43,4,FALSE))</f>
        <v>1.14419E-2</v>
      </c>
      <c r="DQ16" s="41">
        <f>AM16*(1-VLOOKUP(DQ$7,'PONDERADORES-GBD'!$A$3:$I$43,4,FALSE))</f>
        <v>4.6403199999999999E-2</v>
      </c>
      <c r="DR16" s="41">
        <f>AN16*(1-VLOOKUP(DR$7,'PONDERADORES-GBD'!$A$3:$I$43,4,FALSE))</f>
        <v>6.0388000000000004E-3</v>
      </c>
      <c r="DS16" s="41">
        <f>AO16*(1-VLOOKUP(DS$7,'PONDERADORES-GBD'!$A$3:$I$43,4,FALSE))</f>
        <v>6.357E-4</v>
      </c>
      <c r="DT16" s="41">
        <f>AP16*(1-VLOOKUP(DT$7,'PONDERADORES-GBD'!$A$3:$I$43,4,FALSE))</f>
        <v>0</v>
      </c>
      <c r="DU16" s="41">
        <f>AQ16*(1-VLOOKUP(DU$7,'PONDERADORES-GBD'!$A$3:$I$43,4,FALSE))</f>
        <v>0</v>
      </c>
      <c r="DV16" s="31">
        <f t="shared" si="1"/>
        <v>1.0000003000000002</v>
      </c>
      <c r="DW16" s="45"/>
      <c r="DX16" s="28">
        <f>AT16*VLOOKUP(DX$7,'PONDERADORES-GBD'!$A$3:$I$43,5,FALSE)*VLOOKUP(DX$7,'PONDERADORES-GBD'!$A$3:$I$43,7,FALSE)+AT16*(1-VLOOKUP(DX$7,'PONDERADORES-GBD'!$A$3:$I$43,5,FALSE))*VLOOKUP(DX$7,'PONDERADORES-GBD'!$A$3:$I$43,9,FALSE)</f>
        <v>4.430458E-3</v>
      </c>
      <c r="DY16" s="28">
        <f>AU16*VLOOKUP(DY$7,'PONDERADORES-GBD'!$A$3:$I$43,5,FALSE)*VLOOKUP(DY$7,'PONDERADORES-GBD'!$A$3:$I$43,7,FALSE)+AU16*(1-VLOOKUP(DY$7,'PONDERADORES-GBD'!$A$3:$I$43,5,FALSE))*VLOOKUP(DY$7,'PONDERADORES-GBD'!$A$3:$I$43,9,FALSE)</f>
        <v>2.1324432E-3</v>
      </c>
      <c r="DZ16" s="28">
        <f>AV16*VLOOKUP(DZ$7,'PONDERADORES-GBD'!$A$3:$I$43,5,FALSE)*VLOOKUP(DZ$7,'PONDERADORES-GBD'!$A$3:$I$43,7,FALSE)+AV16*(1-VLOOKUP(DZ$7,'PONDERADORES-GBD'!$A$3:$I$43,5,FALSE))*VLOOKUP(DZ$7,'PONDERADORES-GBD'!$A$3:$I$43,9,FALSE)</f>
        <v>2.1809437650000003E-3</v>
      </c>
      <c r="EA16" s="28">
        <f>AW16*VLOOKUP(EA$7,'PONDERADORES-GBD'!$A$3:$I$43,5,FALSE)*VLOOKUP(EA$7,'PONDERADORES-GBD'!$A$3:$I$43,7,FALSE)+AW16*(1-VLOOKUP(EA$7,'PONDERADORES-GBD'!$A$3:$I$43,5,FALSE))*VLOOKUP(EA$7,'PONDERADORES-GBD'!$A$3:$I$43,9,FALSE)</f>
        <v>0</v>
      </c>
      <c r="EB16" s="28">
        <f>AX16*VLOOKUP(EB$7,'PONDERADORES-GBD'!$A$3:$I$43,5,FALSE)*VLOOKUP(EB$7,'PONDERADORES-GBD'!$A$3:$I$43,7,FALSE)+AX16*(1-VLOOKUP(EB$7,'PONDERADORES-GBD'!$A$3:$I$43,5,FALSE))*VLOOKUP(EB$7,'PONDERADORES-GBD'!$A$3:$I$43,9,FALSE)</f>
        <v>2.8606500000000001E-5</v>
      </c>
      <c r="EC16" s="28">
        <f>AY16*VLOOKUP(EC$7,'PONDERADORES-GBD'!$A$3:$I$43,5,FALSE)*VLOOKUP(EC$7,'PONDERADORES-GBD'!$A$3:$I$43,7,FALSE)+AY16*(1-VLOOKUP(EC$7,'PONDERADORES-GBD'!$A$3:$I$43,5,FALSE))*VLOOKUP(EC$7,'PONDERADORES-GBD'!$A$3:$I$43,9,FALSE)</f>
        <v>0</v>
      </c>
      <c r="ED16" s="28">
        <f>AZ16*VLOOKUP(ED$7,'PONDERADORES-GBD'!$A$3:$I$43,5,FALSE)*VLOOKUP(ED$7,'PONDERADORES-GBD'!$A$3:$I$43,7,FALSE)+AZ16*(1-VLOOKUP(ED$7,'PONDERADORES-GBD'!$A$3:$I$43,5,FALSE))*VLOOKUP(ED$7,'PONDERADORES-GBD'!$A$3:$I$43,9,FALSE)</f>
        <v>8.2646520000000017E-5</v>
      </c>
      <c r="EE16" s="28">
        <f>BA16*VLOOKUP(EE$7,'PONDERADORES-GBD'!$A$3:$I$43,5,FALSE)*VLOOKUP(EE$7,'PONDERADORES-GBD'!$A$3:$I$43,7,FALSE)+BA16*(1-VLOOKUP(EE$7,'PONDERADORES-GBD'!$A$3:$I$43,5,FALSE))*VLOOKUP(EE$7,'PONDERADORES-GBD'!$A$3:$I$43,9,FALSE)</f>
        <v>9.7467999999999996E-6</v>
      </c>
      <c r="EF16" s="28">
        <f>BB16*VLOOKUP(EF$7,'PONDERADORES-GBD'!$A$3:$I$43,5,FALSE)*VLOOKUP(EF$7,'PONDERADORES-GBD'!$A$3:$I$43,7,FALSE)+BB16*(1-VLOOKUP(EF$7,'PONDERADORES-GBD'!$A$3:$I$43,5,FALSE))*VLOOKUP(EF$7,'PONDERADORES-GBD'!$A$3:$I$43,9,FALSE)</f>
        <v>0</v>
      </c>
      <c r="EG16" s="28">
        <f>BC16*VLOOKUP(EG$7,'PONDERADORES-GBD'!$A$3:$I$43,5,FALSE)*VLOOKUP(EG$7,'PONDERADORES-GBD'!$A$3:$I$43,7,FALSE)+BC16*(1-VLOOKUP(EG$7,'PONDERADORES-GBD'!$A$3:$I$43,5,FALSE))*VLOOKUP(EG$7,'PONDERADORES-GBD'!$A$3:$I$43,9,FALSE)</f>
        <v>0</v>
      </c>
      <c r="EH16" s="28">
        <f>BD16*VLOOKUP(EH$7,'PONDERADORES-GBD'!$A$3:$I$43,5,FALSE)*VLOOKUP(EH$7,'PONDERADORES-GBD'!$A$3:$I$43,7,FALSE)+BD16*(1-VLOOKUP(EH$7,'PONDERADORES-GBD'!$A$3:$I$43,5,FALSE))*VLOOKUP(EH$7,'PONDERADORES-GBD'!$A$3:$I$43,9,FALSE)</f>
        <v>0</v>
      </c>
      <c r="EI16" s="28">
        <f>BE16*VLOOKUP(EI$7,'PONDERADORES-GBD'!$A$3:$I$43,5,FALSE)*VLOOKUP(EI$7,'PONDERADORES-GBD'!$A$3:$I$43,7,FALSE)+BE16*(1-VLOOKUP(EI$7,'PONDERADORES-GBD'!$A$3:$I$43,5,FALSE))*VLOOKUP(EI$7,'PONDERADORES-GBD'!$A$3:$I$43,9,FALSE)</f>
        <v>2.03408E-5</v>
      </c>
      <c r="EJ16" s="28">
        <f>BF16*VLOOKUP(EJ$7,'PONDERADORES-GBD'!$A$3:$I$43,5,FALSE)*VLOOKUP(EJ$7,'PONDERADORES-GBD'!$A$3:$I$43,7,FALSE)+BF16*(1-VLOOKUP(EJ$7,'PONDERADORES-GBD'!$A$3:$I$43,5,FALSE))*VLOOKUP(EJ$7,'PONDERADORES-GBD'!$A$3:$I$43,9,FALSE)</f>
        <v>2.4033732000000002E-4</v>
      </c>
      <c r="EK16" s="28">
        <f>BG16*VLOOKUP(EK$7,'PONDERADORES-GBD'!$A$3:$I$43,5,FALSE)*VLOOKUP(EK$7,'PONDERADORES-GBD'!$A$3:$I$43,7,FALSE)+BG16*(1-VLOOKUP(EK$7,'PONDERADORES-GBD'!$A$3:$I$43,5,FALSE))*VLOOKUP(EK$7,'PONDERADORES-GBD'!$A$3:$I$43,9,FALSE)</f>
        <v>5.7210000000000003E-5</v>
      </c>
      <c r="EL16" s="28">
        <f>BH16*VLOOKUP(EL$7,'PONDERADORES-GBD'!$A$3:$I$43,5,FALSE)*VLOOKUP(EL$7,'PONDERADORES-GBD'!$A$3:$I$43,7,FALSE)+BH16*(1-VLOOKUP(EL$7,'PONDERADORES-GBD'!$A$3:$I$43,5,FALSE))*VLOOKUP(EL$7,'PONDERADORES-GBD'!$A$3:$I$43,9,FALSE)</f>
        <v>2.3942440000000002E-5</v>
      </c>
      <c r="EM16" s="28">
        <f>BI16*VLOOKUP(EM$7,'PONDERADORES-GBD'!$A$3:$I$43,5,FALSE)*VLOOKUP(EM$7,'PONDERADORES-GBD'!$A$3:$I$43,7,FALSE)+BI16*(1-VLOOKUP(EM$7,'PONDERADORES-GBD'!$A$3:$I$43,5,FALSE))*VLOOKUP(EM$7,'PONDERADORES-GBD'!$A$3:$I$43,9,FALSE)</f>
        <v>3.2946307499999997E-4</v>
      </c>
      <c r="EN16" s="28">
        <f>BJ16*VLOOKUP(EN$7,'PONDERADORES-GBD'!$A$3:$I$43,5,FALSE)*VLOOKUP(EN$7,'PONDERADORES-GBD'!$A$3:$I$43,7,FALSE)+BJ16*(1-VLOOKUP(EN$7,'PONDERADORES-GBD'!$A$3:$I$43,5,FALSE))*VLOOKUP(EN$7,'PONDERADORES-GBD'!$A$3:$I$43,9,FALSE)</f>
        <v>0</v>
      </c>
      <c r="EO16" s="28">
        <f>BK16*VLOOKUP(EO$7,'PONDERADORES-GBD'!$A$3:$I$43,5,FALSE)*VLOOKUP(EO$7,'PONDERADORES-GBD'!$A$3:$I$43,7,FALSE)+BK16*(1-VLOOKUP(EO$7,'PONDERADORES-GBD'!$A$3:$I$43,5,FALSE))*VLOOKUP(EO$7,'PONDERADORES-GBD'!$A$3:$I$43,9,FALSE)</f>
        <v>0</v>
      </c>
      <c r="EP16" s="28">
        <f>BL16*VLOOKUP(EP$7,'PONDERADORES-GBD'!$A$3:$I$43,5,FALSE)*VLOOKUP(EP$7,'PONDERADORES-GBD'!$A$3:$I$43,7,FALSE)+BL16*(1-VLOOKUP(EP$7,'PONDERADORES-GBD'!$A$3:$I$43,5,FALSE))*VLOOKUP(EP$7,'PONDERADORES-GBD'!$A$3:$I$43,9,FALSE)</f>
        <v>0</v>
      </c>
      <c r="EQ16" s="28">
        <f>BM16*VLOOKUP(EQ$7,'PONDERADORES-GBD'!$A$3:$I$43,5,FALSE)*VLOOKUP(EQ$7,'PONDERADORES-GBD'!$A$3:$I$43,7,FALSE)+BM16*(1-VLOOKUP(EQ$7,'PONDERADORES-GBD'!$A$3:$I$43,5,FALSE))*VLOOKUP(EQ$7,'PONDERADORES-GBD'!$A$3:$I$43,9,FALSE)</f>
        <v>0</v>
      </c>
      <c r="ER16" s="28">
        <f>BN16*VLOOKUP(ER$7,'PONDERADORES-GBD'!$A$3:$I$43,5,FALSE)*VLOOKUP(ER$7,'PONDERADORES-GBD'!$A$3:$I$43,7,FALSE)+BN16*(1-VLOOKUP(ER$7,'PONDERADORES-GBD'!$A$3:$I$43,5,FALSE))*VLOOKUP(ER$7,'PONDERADORES-GBD'!$A$3:$I$43,9,FALSE)</f>
        <v>0</v>
      </c>
      <c r="ES16" s="28">
        <f>BO16*VLOOKUP(ES$7,'PONDERADORES-GBD'!$A$3:$I$43,5,FALSE)*VLOOKUP(ES$7,'PONDERADORES-GBD'!$A$3:$I$43,7,FALSE)+BO16*(1-VLOOKUP(ES$7,'PONDERADORES-GBD'!$A$3:$I$43,5,FALSE))*VLOOKUP(ES$7,'PONDERADORES-GBD'!$A$3:$I$43,9,FALSE)</f>
        <v>0</v>
      </c>
      <c r="ET16" s="28">
        <f>BP16*VLOOKUP(ET$7,'PONDERADORES-GBD'!$A$3:$I$43,5,FALSE)*VLOOKUP(ET$7,'PONDERADORES-GBD'!$A$3:$I$43,7,FALSE)+BP16*(1-VLOOKUP(ET$7,'PONDERADORES-GBD'!$A$3:$I$43,5,FALSE))*VLOOKUP(ET$7,'PONDERADORES-GBD'!$A$3:$I$43,9,FALSE)</f>
        <v>0</v>
      </c>
      <c r="EU16" s="28">
        <f>BQ16*VLOOKUP(EU$7,'PONDERADORES-GBD'!$A$3:$I$43,5,FALSE)*VLOOKUP(EU$7,'PONDERADORES-GBD'!$A$3:$I$43,7,FALSE)+BQ16*(1-VLOOKUP(EU$7,'PONDERADORES-GBD'!$A$3:$I$43,5,FALSE))*VLOOKUP(EU$7,'PONDERADORES-GBD'!$A$3:$I$43,9,FALSE)</f>
        <v>0</v>
      </c>
      <c r="EV16" s="28">
        <f>BR16*VLOOKUP(EV$7,'PONDERADORES-GBD'!$A$3:$I$43,5,FALSE)*VLOOKUP(EV$7,'PONDERADORES-GBD'!$A$3:$I$43,7,FALSE)+BR16*(1-VLOOKUP(EV$7,'PONDERADORES-GBD'!$A$3:$I$43,5,FALSE))*VLOOKUP(EV$7,'PONDERADORES-GBD'!$A$3:$I$43,9,FALSE)</f>
        <v>0</v>
      </c>
      <c r="EW16" s="28">
        <f>BS16*VLOOKUP(EW$7,'PONDERADORES-GBD'!$A$3:$I$43,5,FALSE)*VLOOKUP(EW$7,'PONDERADORES-GBD'!$A$3:$I$43,7,FALSE)+BS16*(1-VLOOKUP(EW$7,'PONDERADORES-GBD'!$A$3:$I$43,5,FALSE))*VLOOKUP(EW$7,'PONDERADORES-GBD'!$A$3:$I$43,9,FALSE)</f>
        <v>1.6528199999999999E-5</v>
      </c>
      <c r="EX16" s="28">
        <f>BT16*VLOOKUP(EX$7,'PONDERADORES-GBD'!$A$3:$I$43,5,FALSE)*VLOOKUP(EX$7,'PONDERADORES-GBD'!$A$3:$I$43,7,FALSE)+BT16*(1-VLOOKUP(EX$7,'PONDERADORES-GBD'!$A$3:$I$43,5,FALSE))*VLOOKUP(EX$7,'PONDERADORES-GBD'!$A$3:$I$43,9,FALSE)</f>
        <v>0</v>
      </c>
      <c r="EY16" s="28">
        <f>BU16*VLOOKUP(EY$7,'PONDERADORES-GBD'!$A$3:$I$43,5,FALSE)*VLOOKUP(EY$7,'PONDERADORES-GBD'!$A$3:$I$43,7,FALSE)+BU16*(1-VLOOKUP(EY$7,'PONDERADORES-GBD'!$A$3:$I$43,5,FALSE))*VLOOKUP(EY$7,'PONDERADORES-GBD'!$A$3:$I$43,9,FALSE)</f>
        <v>2.3309E-6</v>
      </c>
      <c r="EZ16" s="28">
        <f>BV16*VLOOKUP(EZ$7,'PONDERADORES-GBD'!$A$3:$I$43,5,FALSE)*VLOOKUP(EZ$7,'PONDERADORES-GBD'!$A$3:$I$43,7,FALSE)+BV16*(1-VLOOKUP(EZ$7,'PONDERADORES-GBD'!$A$3:$I$43,5,FALSE))*VLOOKUP(EZ$7,'PONDERADORES-GBD'!$A$3:$I$43,9,FALSE)</f>
        <v>4.2374999999999997E-6</v>
      </c>
      <c r="FA16" s="28">
        <f>BW16*VLOOKUP(FA$7,'PONDERADORES-GBD'!$A$3:$I$43,5,FALSE)*VLOOKUP(FA$7,'PONDERADORES-GBD'!$A$3:$I$43,7,FALSE)+BW16*(1-VLOOKUP(FA$7,'PONDERADORES-GBD'!$A$3:$I$43,5,FALSE))*VLOOKUP(FA$7,'PONDERADORES-GBD'!$A$3:$I$43,9,FALSE)</f>
        <v>2.47923E-5</v>
      </c>
      <c r="FB16" s="28">
        <f>BX16*VLOOKUP(FB$7,'PONDERADORES-GBD'!$A$3:$I$43,5,FALSE)*VLOOKUP(FB$7,'PONDERADORES-GBD'!$A$3:$I$43,7,FALSE)+BX16*(1-VLOOKUP(FB$7,'PONDERADORES-GBD'!$A$3:$I$43,5,FALSE))*VLOOKUP(FB$7,'PONDERADORES-GBD'!$A$3:$I$43,9,FALSE)</f>
        <v>0</v>
      </c>
      <c r="FC16" s="28">
        <f>BY16*VLOOKUP(FC$7,'PONDERADORES-GBD'!$A$3:$I$43,5,FALSE)*VLOOKUP(FC$7,'PONDERADORES-GBD'!$A$3:$I$43,7,FALSE)+BY16*(1-VLOOKUP(FC$7,'PONDERADORES-GBD'!$A$3:$I$43,5,FALSE))*VLOOKUP(FC$7,'PONDERADORES-GBD'!$A$3:$I$43,9,FALSE)</f>
        <v>0</v>
      </c>
      <c r="FD16" s="28">
        <f>BZ16*VLOOKUP(FD$7,'PONDERADORES-GBD'!$A$3:$I$43,5,FALSE)*VLOOKUP(FD$7,'PONDERADORES-GBD'!$A$3:$I$43,7,FALSE)+BZ16*(1-VLOOKUP(FD$7,'PONDERADORES-GBD'!$A$3:$I$43,5,FALSE))*VLOOKUP(FD$7,'PONDERADORES-GBD'!$A$3:$I$43,9,FALSE)</f>
        <v>0</v>
      </c>
      <c r="FE16" s="28">
        <f>CA16*VLOOKUP(FE$7,'PONDERADORES-GBD'!$A$3:$I$43,5,FALSE)*VLOOKUP(FE$7,'PONDERADORES-GBD'!$A$3:$I$43,7,FALSE)+CA16*(1-VLOOKUP(FE$7,'PONDERADORES-GBD'!$A$3:$I$43,5,FALSE))*VLOOKUP(FE$7,'PONDERADORES-GBD'!$A$3:$I$43,9,FALSE)</f>
        <v>0</v>
      </c>
      <c r="FF16" s="28">
        <f>CB16*VLOOKUP(FF$7,'PONDERADORES-GBD'!$A$3:$I$43,5,FALSE)*VLOOKUP(FF$7,'PONDERADORES-GBD'!$A$3:$I$43,7,FALSE)+CB16*(1-VLOOKUP(FF$7,'PONDERADORES-GBD'!$A$3:$I$43,5,FALSE))*VLOOKUP(FF$7,'PONDERADORES-GBD'!$A$3:$I$43,9,FALSE)</f>
        <v>0</v>
      </c>
      <c r="FG16" s="28">
        <f>CC16*VLOOKUP(FG$7,'PONDERADORES-GBD'!$A$3:$I$43,5,FALSE)*VLOOKUP(FG$7,'PONDERADORES-GBD'!$A$3:$I$43,7,FALSE)+CC16*(1-VLOOKUP(FG$7,'PONDERADORES-GBD'!$A$3:$I$43,5,FALSE))*VLOOKUP(FG$7,'PONDERADORES-GBD'!$A$3:$I$43,9,FALSE)</f>
        <v>0</v>
      </c>
      <c r="FH16" s="28">
        <f>CD16*VLOOKUP(FH$7,'PONDERADORES-GBD'!$A$3:$I$43,5,FALSE)*VLOOKUP(FH$7,'PONDERADORES-GBD'!$A$3:$I$43,7,FALSE)+CD16*(1-VLOOKUP(FH$7,'PONDERADORES-GBD'!$A$3:$I$43,5,FALSE))*VLOOKUP(FH$7,'PONDERADORES-GBD'!$A$3:$I$43,9,FALSE)</f>
        <v>0</v>
      </c>
      <c r="FI16" s="28">
        <f>CE16*VLOOKUP(FI$7,'PONDERADORES-GBD'!$A$3:$I$43,5,FALSE)*VLOOKUP(FI$7,'PONDERADORES-GBD'!$A$3:$I$43,7,FALSE)+CE16*(1-VLOOKUP(FI$7,'PONDERADORES-GBD'!$A$3:$I$43,5,FALSE))*VLOOKUP(FI$7,'PONDERADORES-GBD'!$A$3:$I$43,9,FALSE)</f>
        <v>0</v>
      </c>
      <c r="FJ16" s="28">
        <f>CF16*VLOOKUP(FJ$7,'PONDERADORES-GBD'!$A$3:$I$43,5,FALSE)*VLOOKUP(FJ$7,'PONDERADORES-GBD'!$A$3:$I$43,7,FALSE)+CF16*(1-VLOOKUP(FJ$7,'PONDERADORES-GBD'!$A$3:$I$43,5,FALSE))*VLOOKUP(FJ$7,'PONDERADORES-GBD'!$A$3:$I$43,9,FALSE)</f>
        <v>0</v>
      </c>
      <c r="FK16" s="28">
        <f>CG16*VLOOKUP(FK$7,'PONDERADORES-GBD'!$A$3:$I$43,5,FALSE)*VLOOKUP(FK$7,'PONDERADORES-GBD'!$A$3:$I$43,7,FALSE)+CG16*(1-VLOOKUP(FK$7,'PONDERADORES-GBD'!$A$3:$I$43,5,FALSE))*VLOOKUP(FK$7,'PONDERADORES-GBD'!$A$3:$I$43,9,FALSE)</f>
        <v>0</v>
      </c>
      <c r="FL16" s="28">
        <f>CH16*VLOOKUP(FL$7,'PONDERADORES-GBD'!$A$3:$I$43,5,FALSE)*VLOOKUP(FL$7,'PONDERADORES-GBD'!$A$3:$I$43,6,FALSE)*VLOOKUP(FL$7,'PONDERADORES-GBD'!$A$3:$I$43,3,FALSE)+CH16*(1-VLOOKUP(FL$7,'PONDERADORES-GBD'!$A$3:$I$43,5,FALSE))*VLOOKUP(FL$7,'PONDERADORES-GBD'!$A$3:$I$43,8,FALSE)*VLOOKUP(FL$7,'PONDERADORES-GBD'!$A$3:$I$43,3,FALSE)</f>
        <v>0</v>
      </c>
      <c r="FM16" s="28">
        <f>CI16*VLOOKUP(FM$7,'PONDERADORES-GBD'!$A$3:$I$43,5,FALSE)*VLOOKUP(FM$7,'PONDERADORES-GBD'!$A$3:$I$43,6,FALSE)*VLOOKUP(FM$7,'PONDERADORES-GBD'!$A$3:$I$43,3,FALSE)+CI16*(1-VLOOKUP(FM$7,'PONDERADORES-GBD'!$A$3:$I$43,5,FALSE))*VLOOKUP(FM$7,'PONDERADORES-GBD'!$A$3:$I$43,8,FALSE)*VLOOKUP(FM$7,'PONDERADORES-GBD'!$A$3:$I$43,3,FALSE)</f>
        <v>0</v>
      </c>
      <c r="FN16" s="28">
        <f>CJ16*VLOOKUP(FN$7,'PONDERADORES-GBD'!$A$3:$I$43,5,FALSE)*VLOOKUP(FN$7,'PONDERADORES-GBD'!$A$3:$I$43,6,FALSE)*VLOOKUP(FN$7,'PONDERADORES-GBD'!$A$3:$I$43,3,FALSE)+CJ16*(1-VLOOKUP(FN$7,'PONDERADORES-GBD'!$A$3:$I$43,5,FALSE))*VLOOKUP(FN$7,'PONDERADORES-GBD'!$A$3:$I$43,8,FALSE)*VLOOKUP(FN$7,'PONDERADORES-GBD'!$A$3:$I$43,3,FALSE)</f>
        <v>2.57499103724846E-3</v>
      </c>
      <c r="FO16" s="28">
        <f>CK16*VLOOKUP(FO$7,'PONDERADORES-GBD'!$A$3:$I$43,5,FALSE)*VLOOKUP(FO$7,'PONDERADORES-GBD'!$A$3:$I$43,6,FALSE)*VLOOKUP(FO$7,'PONDERADORES-GBD'!$A$3:$I$43,3,FALSE)+CK16*(1-VLOOKUP(FO$7,'PONDERADORES-GBD'!$A$3:$I$43,5,FALSE))*VLOOKUP(FO$7,'PONDERADORES-GBD'!$A$3:$I$43,8,FALSE)*VLOOKUP(FO$7,'PONDERADORES-GBD'!$A$3:$I$43,3,FALSE)</f>
        <v>0</v>
      </c>
      <c r="FP16" s="28">
        <f>CL16*VLOOKUP(FP$7,'PONDERADORES-GBD'!$A$3:$I$43,5,FALSE)*VLOOKUP(FP$7,'PONDERADORES-GBD'!$A$3:$I$43,6,FALSE)*VLOOKUP(FP$7,'PONDERADORES-GBD'!$A$3:$I$43,3,FALSE)+CL16*(1-VLOOKUP(FP$7,'PONDERADORES-GBD'!$A$3:$I$43,5,FALSE))*VLOOKUP(FP$7,'PONDERADORES-GBD'!$A$3:$I$43,8,FALSE)*VLOOKUP(FP$7,'PONDERADORES-GBD'!$A$3:$I$43,3,FALSE)</f>
        <v>0</v>
      </c>
      <c r="FQ16" s="28">
        <f>CM16*VLOOKUP(FQ$7,'PONDERADORES-GBD'!$A$3:$I$43,5,FALSE)*VLOOKUP(FQ$7,'PONDERADORES-GBD'!$A$3:$I$43,6,FALSE)*VLOOKUP(FQ$7,'PONDERADORES-GBD'!$A$3:$I$43,3,FALSE)+CM16*(1-VLOOKUP(FQ$7,'PONDERADORES-GBD'!$A$3:$I$43,5,FALSE))*VLOOKUP(FQ$7,'PONDERADORES-GBD'!$A$3:$I$43,8,FALSE)*VLOOKUP(FQ$7,'PONDERADORES-GBD'!$A$3:$I$43,3,FALSE)</f>
        <v>0</v>
      </c>
      <c r="FR16" s="28">
        <f>CN16*VLOOKUP(FR$7,'PONDERADORES-GBD'!$A$3:$I$43,5,FALSE)*VLOOKUP(FR$7,'PONDERADORES-GBD'!$A$3:$I$43,6,FALSE)*VLOOKUP(FR$7,'PONDERADORES-GBD'!$A$3:$I$43,3,FALSE)+CN16*(1-VLOOKUP(FR$7,'PONDERADORES-GBD'!$A$3:$I$43,5,FALSE))*VLOOKUP(FR$7,'PONDERADORES-GBD'!$A$3:$I$43,8,FALSE)*VLOOKUP(FR$7,'PONDERADORES-GBD'!$A$3:$I$43,3,FALSE)</f>
        <v>9.753260777002052E-4</v>
      </c>
      <c r="FS16" s="28">
        <f>CO16*VLOOKUP(FS$7,'PONDERADORES-GBD'!$A$3:$I$43,5,FALSE)*VLOOKUP(FS$7,'PONDERADORES-GBD'!$A$3:$I$43,6,FALSE)*VLOOKUP(FS$7,'PONDERADORES-GBD'!$A$3:$I$43,3,FALSE)+CO16*(1-VLOOKUP(FS$7,'PONDERADORES-GBD'!$A$3:$I$43,5,FALSE))*VLOOKUP(FS$7,'PONDERADORES-GBD'!$A$3:$I$43,8,FALSE)*VLOOKUP(FS$7,'PONDERADORES-GBD'!$A$3:$I$43,3,FALSE)</f>
        <v>5.740484934702258E-4</v>
      </c>
      <c r="FT16" s="28">
        <f>CP16*VLOOKUP(FT$7,'PONDERADORES-GBD'!$A$3:$I$43,5,FALSE)*VLOOKUP(FT$7,'PONDERADORES-GBD'!$A$3:$I$43,6,FALSE)*VLOOKUP(FT$7,'PONDERADORES-GBD'!$A$3:$I$43,3,FALSE)+CP16*(1-VLOOKUP(FT$7,'PONDERADORES-GBD'!$A$3:$I$43,5,FALSE))*VLOOKUP(FT$7,'PONDERADORES-GBD'!$A$3:$I$43,8,FALSE)*VLOOKUP(FT$7,'PONDERADORES-GBD'!$A$3:$I$43,3,FALSE)</f>
        <v>1.3205507310061603E-3</v>
      </c>
      <c r="FU16" s="28">
        <f>CQ16*VLOOKUP(FU$7,'PONDERADORES-GBD'!$A$3:$I$43,5,FALSE)*VLOOKUP(FU$7,'PONDERADORES-GBD'!$A$3:$I$43,6,FALSE)*VLOOKUP(FU$7,'PONDERADORES-GBD'!$A$3:$I$43,3,FALSE)+CQ16*(1-VLOOKUP(FU$7,'PONDERADORES-GBD'!$A$3:$I$43,5,FALSE))*VLOOKUP(FU$7,'PONDERADORES-GBD'!$A$3:$I$43,8,FALSE)*VLOOKUP(FU$7,'PONDERADORES-GBD'!$A$3:$I$43,3,FALSE)</f>
        <v>4.5124310390143741E-4</v>
      </c>
      <c r="FV16" s="28">
        <f>CR16*VLOOKUP(FV$7,'PONDERADORES-GBD'!$A$3:$I$43,5,FALSE)*VLOOKUP(FV$7,'PONDERADORES-GBD'!$A$3:$I$43,6,FALSE)*VLOOKUP(FV$7,'PONDERADORES-GBD'!$A$3:$I$43,3,FALSE)+CR16*(1-VLOOKUP(FV$7,'PONDERADORES-GBD'!$A$3:$I$43,5,FALSE))*VLOOKUP(FV$7,'PONDERADORES-GBD'!$A$3:$I$43,8,FALSE)*VLOOKUP(FV$7,'PONDERADORES-GBD'!$A$3:$I$43,3,FALSE)</f>
        <v>9.0459232361396306E-4</v>
      </c>
      <c r="FW16" s="28">
        <f>CS16*VLOOKUP(FW$7,'PONDERADORES-GBD'!$A$3:$I$43,5,FALSE)*VLOOKUP(FW$7,'PONDERADORES-GBD'!$A$3:$I$43,6,FALSE)*VLOOKUP(FW$7,'PONDERADORES-GBD'!$A$3:$I$43,3,FALSE)+CS16*(1-VLOOKUP(FW$7,'PONDERADORES-GBD'!$A$3:$I$43,5,FALSE))*VLOOKUP(FW$7,'PONDERADORES-GBD'!$A$3:$I$43,8,FALSE)*VLOOKUP(FW$7,'PONDERADORES-GBD'!$A$3:$I$43,3,FALSE)</f>
        <v>0</v>
      </c>
      <c r="FX16" s="28">
        <f>CT16*VLOOKUP(FX$7,'PONDERADORES-GBD'!$A$3:$I$43,5,FALSE)*VLOOKUP(FX$7,'PONDERADORES-GBD'!$A$3:$I$43,6,FALSE)*VLOOKUP(FX$7,'PONDERADORES-GBD'!$A$3:$I$43,3,FALSE)+CT16*(1-VLOOKUP(FX$7,'PONDERADORES-GBD'!$A$3:$I$43,5,FALSE))*VLOOKUP(FX$7,'PONDERADORES-GBD'!$A$3:$I$43,8,FALSE)*VLOOKUP(FX$7,'PONDERADORES-GBD'!$A$3:$I$43,3,FALSE)</f>
        <v>3.5843920574948668E-4</v>
      </c>
      <c r="FY16" s="28">
        <f>CU16*VLOOKUP(FY$7,'PONDERADORES-GBD'!$A$3:$I$43,5,FALSE)*VLOOKUP(FY$7,'PONDERADORES-GBD'!$A$3:$I$43,6,FALSE)*VLOOKUP(FY$7,'PONDERADORES-GBD'!$A$3:$I$43,3,FALSE)+CU16*(1-VLOOKUP(FY$7,'PONDERADORES-GBD'!$A$3:$I$43,5,FALSE))*VLOOKUP(FY$7,'PONDERADORES-GBD'!$A$3:$I$43,8,FALSE)*VLOOKUP(FY$7,'PONDERADORES-GBD'!$A$3:$I$43,3,FALSE)</f>
        <v>1.7762119096509238E-6</v>
      </c>
      <c r="FZ16" s="28">
        <f>CV16*VLOOKUP(FZ$7,'PONDERADORES-GBD'!$A$3:$I$43,5,FALSE)*VLOOKUP(FZ$7,'PONDERADORES-GBD'!$A$3:$I$43,6,FALSE)*VLOOKUP(FZ$7,'PONDERADORES-GBD'!$A$3:$I$43,3,FALSE)+CV16*(1-VLOOKUP(FZ$7,'PONDERADORES-GBD'!$A$3:$I$43,5,FALSE))*VLOOKUP(FZ$7,'PONDERADORES-GBD'!$A$3:$I$43,8,FALSE)*VLOOKUP(FZ$7,'PONDERADORES-GBD'!$A$3:$I$43,3,FALSE)</f>
        <v>0</v>
      </c>
      <c r="GA16" s="28">
        <f>CW16*VLOOKUP(GA$7,'PONDERADORES-GBD'!$A$3:$I$43,5,FALSE)*VLOOKUP(GA$7,'PONDERADORES-GBD'!$A$3:$I$43,6,FALSE)*VLOOKUP(GA$7,'PONDERADORES-GBD'!$A$3:$I$43,3,FALSE)+CW16*(1-VLOOKUP(GA$7,'PONDERADORES-GBD'!$A$3:$I$43,5,FALSE))*VLOOKUP(GA$7,'PONDERADORES-GBD'!$A$3:$I$43,8,FALSE)*VLOOKUP(GA$7,'PONDERADORES-GBD'!$A$3:$I$43,3,FALSE)</f>
        <v>1.9934658336755645E-4</v>
      </c>
      <c r="GB16" s="28">
        <f>CX16*VLOOKUP(GB$7,'PONDERADORES-GBD'!$A$3:$I$43,5,FALSE)*VLOOKUP(GB$7,'PONDERADORES-GBD'!$A$3:$I$43,6,FALSE)*VLOOKUP(GB$7,'PONDERADORES-GBD'!$A$3:$I$43,3,FALSE)+CX16*(1-VLOOKUP(GB$7,'PONDERADORES-GBD'!$A$3:$I$43,5,FALSE))*VLOOKUP(GB$7,'PONDERADORES-GBD'!$A$3:$I$43,8,FALSE)*VLOOKUP(GB$7,'PONDERADORES-GBD'!$A$3:$I$43,3,FALSE)</f>
        <v>2.4651815824777549E-4</v>
      </c>
      <c r="GC16" s="28">
        <f>CY16*VLOOKUP(GC$7,'PONDERADORES-GBD'!$A$3:$I$43,5,FALSE)*VLOOKUP(GC$7,'PONDERADORES-GBD'!$A$3:$I$43,6,FALSE)*VLOOKUP(GC$7,'PONDERADORES-GBD'!$A$3:$I$43,3,FALSE)+CY16*(1-VLOOKUP(GC$7,'PONDERADORES-GBD'!$A$3:$I$43,5,FALSE))*VLOOKUP(GC$7,'PONDERADORES-GBD'!$A$3:$I$43,8,FALSE)*VLOOKUP(GC$7,'PONDERADORES-GBD'!$A$3:$I$43,3,FALSE)</f>
        <v>6.650159975359342E-4</v>
      </c>
      <c r="GD16" s="28">
        <f>CZ16*VLOOKUP(GD$7,'PONDERADORES-GBD'!$A$3:$I$43,5,FALSE)*VLOOKUP(GD$7,'PONDERADORES-GBD'!$A$3:$I$43,6,FALSE)*VLOOKUP(GD$7,'PONDERADORES-GBD'!$A$3:$I$43,3,FALSE)+CZ16*(1-VLOOKUP(GD$7,'PONDERADORES-GBD'!$A$3:$I$43,5,FALSE))*VLOOKUP(GD$7,'PONDERADORES-GBD'!$A$3:$I$43,8,FALSE)*VLOOKUP(GD$7,'PONDERADORES-GBD'!$A$3:$I$43,3,FALSE)</f>
        <v>2.1707814702258724E-4</v>
      </c>
      <c r="GE16" s="28">
        <f>DA16*VLOOKUP(GE$7,'PONDERADORES-GBD'!$A$3:$I$43,5,FALSE)*VLOOKUP(GE$7,'PONDERADORES-GBD'!$A$3:$I$43,6,FALSE)*VLOOKUP(GE$7,'PONDERADORES-GBD'!$A$3:$I$43,3,FALSE)+DA16*(1-VLOOKUP(GE$7,'PONDERADORES-GBD'!$A$3:$I$43,5,FALSE))*VLOOKUP(GE$7,'PONDERADORES-GBD'!$A$3:$I$43,8,FALSE)*VLOOKUP(GE$7,'PONDERADORES-GBD'!$A$3:$I$43,3,FALSE)</f>
        <v>2.2643023134839155E-4</v>
      </c>
      <c r="GF16" s="28">
        <f>DB16*VLOOKUP(GF$7,'PONDERADORES-GBD'!$A$3:$I$43,5,FALSE)*VLOOKUP(GF$7,'PONDERADORES-GBD'!$A$3:$I$43,6,FALSE)*VLOOKUP(GF$7,'PONDERADORES-GBD'!$A$3:$I$43,3,FALSE)+DB16*(1-VLOOKUP(GF$7,'PONDERADORES-GBD'!$A$3:$I$43,5,FALSE))*VLOOKUP(GF$7,'PONDERADORES-GBD'!$A$3:$I$43,8,FALSE)*VLOOKUP(GF$7,'PONDERADORES-GBD'!$A$3:$I$43,3,FALSE)</f>
        <v>1.7115462067077345E-4</v>
      </c>
      <c r="GG16" s="28">
        <f>DC16*VLOOKUP(GG$7,'PONDERADORES-GBD'!$A$3:$I$43,5,FALSE)*VLOOKUP(GG$7,'PONDERADORES-GBD'!$A$3:$I$43,6,FALSE)*VLOOKUP(GG$7,'PONDERADORES-GBD'!$A$3:$I$43,3,FALSE)+DC16*(1-VLOOKUP(GG$7,'PONDERADORES-GBD'!$A$3:$I$43,5,FALSE))*VLOOKUP(GG$7,'PONDERADORES-GBD'!$A$3:$I$43,8,FALSE)*VLOOKUP(GG$7,'PONDERADORES-GBD'!$A$3:$I$43,3,FALSE)</f>
        <v>1.3905371663244351E-5</v>
      </c>
      <c r="GH16" s="28">
        <f>DD16*VLOOKUP(GH$7,'PONDERADORES-GBD'!$A$3:$I$43,5,FALSE)*VLOOKUP(GH$7,'PONDERADORES-GBD'!$A$3:$I$43,6,FALSE)*VLOOKUP(GH$7,'PONDERADORES-GBD'!$A$3:$I$43,3,FALSE)+DD16*(1-VLOOKUP(GH$7,'PONDERADORES-GBD'!$A$3:$I$43,5,FALSE))*VLOOKUP(GH$7,'PONDERADORES-GBD'!$A$3:$I$43,8,FALSE)*VLOOKUP(GH$7,'PONDERADORES-GBD'!$A$3:$I$43,3,FALSE)</f>
        <v>7.6335843942505158E-4</v>
      </c>
      <c r="GI16" s="28">
        <f>DE16*VLOOKUP(GI$7,'PONDERADORES-GBD'!$A$3:$I$43,5,FALSE)*VLOOKUP(GI$7,'PONDERADORES-GBD'!$A$3:$I$43,6,FALSE)*VLOOKUP(GI$7,'PONDERADORES-GBD'!$A$3:$I$43,3,FALSE)+DE16*(1-VLOOKUP(GI$7,'PONDERADORES-GBD'!$A$3:$I$43,5,FALSE))*VLOOKUP(GI$7,'PONDERADORES-GBD'!$A$3:$I$43,8,FALSE)*VLOOKUP(GI$7,'PONDERADORES-GBD'!$A$3:$I$43,3,FALSE)</f>
        <v>2.7579241067761806E-5</v>
      </c>
      <c r="GJ16" s="28">
        <f>DF16*VLOOKUP(GJ$7,'PONDERADORES-GBD'!$A$3:$I$43,5,FALSE)*VLOOKUP(GJ$7,'PONDERADORES-GBD'!$A$3:$I$43,6,FALSE)*VLOOKUP(GJ$7,'PONDERADORES-GBD'!$A$3:$I$43,3,FALSE)+DF16*(1-VLOOKUP(GJ$7,'PONDERADORES-GBD'!$A$3:$I$43,5,FALSE))*VLOOKUP(GJ$7,'PONDERADORES-GBD'!$A$3:$I$43,8,FALSE)*VLOOKUP(GJ$7,'PONDERADORES-GBD'!$A$3:$I$43,3,FALSE)</f>
        <v>1.4865516769336073E-6</v>
      </c>
      <c r="GK16" s="28">
        <f>DG16*VLOOKUP(GK$7,'PONDERADORES-GBD'!$A$3:$I$43,5,FALSE)*VLOOKUP(GK$7,'PONDERADORES-GBD'!$A$3:$I$43,6,FALSE)*VLOOKUP(GK$7,'PONDERADORES-GBD'!$A$3:$I$43,3,FALSE)+DG16*(1-VLOOKUP(GK$7,'PONDERADORES-GBD'!$A$3:$I$43,5,FALSE))*VLOOKUP(GK$7,'PONDERADORES-GBD'!$A$3:$I$43,8,FALSE)*VLOOKUP(GK$7,'PONDERADORES-GBD'!$A$3:$I$43,3,FALSE)</f>
        <v>0</v>
      </c>
      <c r="GL16" s="28">
        <f>DH16*VLOOKUP(GL$7,'PONDERADORES-GBD'!$A$3:$I$43,5,FALSE)*VLOOKUP(GL$7,'PONDERADORES-GBD'!$A$3:$I$43,6,FALSE)*VLOOKUP(GL$7,'PONDERADORES-GBD'!$A$3:$I$43,3,FALSE)+DH16*(1-VLOOKUP(GL$7,'PONDERADORES-GBD'!$A$3:$I$43,5,FALSE))*VLOOKUP(GL$7,'PONDERADORES-GBD'!$A$3:$I$43,8,FALSE)*VLOOKUP(GL$7,'PONDERADORES-GBD'!$A$3:$I$43,3,FALSE)</f>
        <v>0</v>
      </c>
      <c r="GM16" s="28">
        <f>DI16*VLOOKUP(GM$7,'PONDERADORES-GBD'!$A$3:$I$43,5,FALSE)*VLOOKUP(GM$7,'PONDERADORES-GBD'!$A$3:$I$43,6,FALSE)*VLOOKUP(GM$7,'PONDERADORES-GBD'!$A$3:$I$43,3,FALSE)+DI16*(1-VLOOKUP(GM$7,'PONDERADORES-GBD'!$A$3:$I$43,5,FALSE))*VLOOKUP(GM$7,'PONDERADORES-GBD'!$A$3:$I$43,8,FALSE)*VLOOKUP(GM$7,'PONDERADORES-GBD'!$A$3:$I$43,3,FALSE)</f>
        <v>0</v>
      </c>
      <c r="GN16" s="28">
        <f>DJ16*VLOOKUP(GN$7,'PONDERADORES-GBD'!$A$3:$I$43,5,FALSE)*VLOOKUP(GN$7,'PONDERADORES-GBD'!$A$3:$I$43,6,FALSE)*VLOOKUP(GN$7,'PONDERADORES-GBD'!$A$3:$I$43,3,FALSE)+DJ16*(1-VLOOKUP(GN$7,'PONDERADORES-GBD'!$A$3:$I$43,5,FALSE))*VLOOKUP(GN$7,'PONDERADORES-GBD'!$A$3:$I$43,8,FALSE)*VLOOKUP(GN$7,'PONDERADORES-GBD'!$A$3:$I$43,3,FALSE)</f>
        <v>0</v>
      </c>
      <c r="GO16" s="28">
        <f>DK16*VLOOKUP(GO$7,'PONDERADORES-GBD'!$A$3:$I$43,5,FALSE)*VLOOKUP(GO$7,'PONDERADORES-GBD'!$A$3:$I$43,6,FALSE)*VLOOKUP(GO$7,'PONDERADORES-GBD'!$A$3:$I$43,3,FALSE)+DK16*(1-VLOOKUP(GO$7,'PONDERADORES-GBD'!$A$3:$I$43,5,FALSE))*VLOOKUP(GO$7,'PONDERADORES-GBD'!$A$3:$I$43,8,FALSE)*VLOOKUP(GO$7,'PONDERADORES-GBD'!$A$3:$I$43,3,FALSE)</f>
        <v>0</v>
      </c>
      <c r="GP16" s="28">
        <f>DL16*VLOOKUP(GP$7,'PONDERADORES-GBD'!$A$3:$I$43,5,FALSE)*VLOOKUP(GP$7,'PONDERADORES-GBD'!$A$3:$I$43,6,FALSE)*VLOOKUP(GP$7,'PONDERADORES-GBD'!$A$3:$I$43,3,FALSE)+DL16*(1-VLOOKUP(GP$7,'PONDERADORES-GBD'!$A$3:$I$43,5,FALSE))*VLOOKUP(GP$7,'PONDERADORES-GBD'!$A$3:$I$43,8,FALSE)*VLOOKUP(GP$7,'PONDERADORES-GBD'!$A$3:$I$43,3,FALSE)</f>
        <v>0</v>
      </c>
      <c r="GQ16" s="28">
        <f>DM16*VLOOKUP(GQ$7,'PONDERADORES-GBD'!$A$3:$I$43,5,FALSE)*VLOOKUP(GQ$7,'PONDERADORES-GBD'!$A$3:$I$43,6,FALSE)*VLOOKUP(GQ$7,'PONDERADORES-GBD'!$A$3:$I$43,3,FALSE)+DM16*(1-VLOOKUP(GQ$7,'PONDERADORES-GBD'!$A$3:$I$43,5,FALSE))*VLOOKUP(GQ$7,'PONDERADORES-GBD'!$A$3:$I$43,8,FALSE)*VLOOKUP(GQ$7,'PONDERADORES-GBD'!$A$3:$I$43,3,FALSE)</f>
        <v>2.0466332648870633E-6</v>
      </c>
      <c r="GR16" s="28">
        <f>DN16*VLOOKUP(GR$7,'PONDERADORES-GBD'!$A$3:$I$43,5,FALSE)*VLOOKUP(GR$7,'PONDERADORES-GBD'!$A$3:$I$43,6,FALSE)*VLOOKUP(GR$7,'PONDERADORES-GBD'!$A$3:$I$43,3,FALSE)+DN16*(1-VLOOKUP(GR$7,'PONDERADORES-GBD'!$A$3:$I$43,5,FALSE))*VLOOKUP(GR$7,'PONDERADORES-GBD'!$A$3:$I$43,8,FALSE)*VLOOKUP(GR$7,'PONDERADORES-GBD'!$A$3:$I$43,3,FALSE)</f>
        <v>0</v>
      </c>
      <c r="GS16" s="28">
        <f>DO16*VLOOKUP(GS$7,'PONDERADORES-GBD'!$A$3:$I$43,5,FALSE)*VLOOKUP(GS$7,'PONDERADORES-GBD'!$A$3:$I$43,6,FALSE)*VLOOKUP(GS$7,'PONDERADORES-GBD'!$A$3:$I$43,3,FALSE)+DO16*(1-VLOOKUP(GS$7,'PONDERADORES-GBD'!$A$3:$I$43,5,FALSE))*VLOOKUP(GS$7,'PONDERADORES-GBD'!$A$3:$I$43,8,FALSE)*VLOOKUP(GS$7,'PONDERADORES-GBD'!$A$3:$I$43,3,FALSE)</f>
        <v>0</v>
      </c>
      <c r="GT16" s="28">
        <f>DP16*VLOOKUP(GT$7,'PONDERADORES-GBD'!$A$3:$I$43,5,FALSE)*VLOOKUP(GT$7,'PONDERADORES-GBD'!$A$3:$I$43,6,FALSE)*VLOOKUP(GT$7,'PONDERADORES-GBD'!$A$3:$I$43,3,FALSE)+DP16*(1-VLOOKUP(GT$7,'PONDERADORES-GBD'!$A$3:$I$43,5,FALSE))*VLOOKUP(GT$7,'PONDERADORES-GBD'!$A$3:$I$43,8,FALSE)*VLOOKUP(GT$7,'PONDERADORES-GBD'!$A$3:$I$43,3,FALSE)</f>
        <v>3.50853607118412E-6</v>
      </c>
      <c r="GU16" s="28">
        <f>DQ16*VLOOKUP(GU$7,'PONDERADORES-GBD'!$A$3:$I$43,5,FALSE)*VLOOKUP(GU$7,'PONDERADORES-GBD'!$A$3:$I$43,6,FALSE)*VLOOKUP(GU$7,'PONDERADORES-GBD'!$A$3:$I$43,3,FALSE)+DQ16*(1-VLOOKUP(GU$7,'PONDERADORES-GBD'!$A$3:$I$43,5,FALSE))*VLOOKUP(GU$7,'PONDERADORES-GBD'!$A$3:$I$43,8,FALSE)*VLOOKUP(GU$7,'PONDERADORES-GBD'!$A$3:$I$43,3,FALSE)</f>
        <v>1.0671783162217657E-5</v>
      </c>
      <c r="GV16" s="28">
        <f>DR16*VLOOKUP(GV$7,'PONDERADORES-GBD'!$A$3:$I$43,5,FALSE)*VLOOKUP(GV$7,'PONDERADORES-GBD'!$A$3:$I$43,6,FALSE)*VLOOKUP(GV$7,'PONDERADORES-GBD'!$A$3:$I$43,3,FALSE)+DR16*(1-VLOOKUP(GV$7,'PONDERADORES-GBD'!$A$3:$I$43,5,FALSE))*VLOOKUP(GV$7,'PONDERADORES-GBD'!$A$3:$I$43,8,FALSE)*VLOOKUP(GV$7,'PONDERADORES-GBD'!$A$3:$I$43,3,FALSE)</f>
        <v>1.9205120000000005E-5</v>
      </c>
      <c r="GW16" s="28">
        <f>DS16*VLOOKUP(GW$7,'PONDERADORES-GBD'!$A$3:$I$43,5,FALSE)*VLOOKUP(GW$7,'PONDERADORES-GBD'!$A$3:$I$43,6,FALSE)*VLOOKUP(GW$7,'PONDERADORES-GBD'!$A$3:$I$43,3,FALSE)+DS16*(1-VLOOKUP(GW$7,'PONDERADORES-GBD'!$A$3:$I$43,5,FALSE))*VLOOKUP(GW$7,'PONDERADORES-GBD'!$A$3:$I$43,8,FALSE)*VLOOKUP(GW$7,'PONDERADORES-GBD'!$A$3:$I$43,3,FALSE)</f>
        <v>9.7306916632443519E-6</v>
      </c>
      <c r="GX16" s="28">
        <f>DT16*VLOOKUP(GX$7,'PONDERADORES-GBD'!$A$3:$I$43,5,FALSE)*VLOOKUP(GX$7,'PONDERADORES-GBD'!$A$3:$I$43,6,FALSE)*VLOOKUP(GX$7,'PONDERADORES-GBD'!$A$3:$I$43,3,FALSE)+DT16*(1-VLOOKUP(GX$7,'PONDERADORES-GBD'!$A$3:$I$43,5,FALSE))*VLOOKUP(GX$7,'PONDERADORES-GBD'!$A$3:$I$43,8,FALSE)*VLOOKUP(GX$7,'PONDERADORES-GBD'!$A$3:$I$43,3,FALSE)</f>
        <v>0</v>
      </c>
      <c r="GY16" s="28">
        <f>DU16*VLOOKUP(GY$7,'PONDERADORES-GBD'!$A$3:$I$43,5,FALSE)*VLOOKUP(GY$7,'PONDERADORES-GBD'!$A$3:$I$43,6,FALSE)*VLOOKUP(GY$7,'PONDERADORES-GBD'!$A$3:$I$43,3,FALSE)+DU16*(1-VLOOKUP(GY$7,'PONDERADORES-GBD'!$A$3:$I$43,5,FALSE))*VLOOKUP(GY$7,'PONDERADORES-GBD'!$A$3:$I$43,8,FALSE)*VLOOKUP(GY$7,'PONDERADORES-GBD'!$A$3:$I$43,3,FALSE)</f>
        <v>0</v>
      </c>
      <c r="GZ16" s="29">
        <f t="shared" si="2"/>
        <v>9.5840273200000006E-3</v>
      </c>
      <c r="HA16" s="29">
        <f t="shared" si="3"/>
        <v>9.7380032907871308E-3</v>
      </c>
      <c r="HC16" s="39">
        <f t="shared" si="4"/>
        <v>0</v>
      </c>
      <c r="HD16" s="39" t="e">
        <f t="shared" si="5"/>
        <v>#DIV/0!</v>
      </c>
      <c r="HE16" s="39" t="e">
        <f t="shared" si="0"/>
        <v>#DIV/0!</v>
      </c>
    </row>
    <row r="17" spans="1:213" ht="15.75" x14ac:dyDescent="0.25">
      <c r="A17" s="36" t="s">
        <v>104</v>
      </c>
      <c r="B17" s="37" t="s">
        <v>50</v>
      </c>
      <c r="C17" s="31">
        <f>DATOS!B57</f>
        <v>0</v>
      </c>
      <c r="D17" s="1">
        <v>9.0329E-3</v>
      </c>
      <c r="E17" s="1">
        <v>6.1424000000000001E-3</v>
      </c>
      <c r="F17" s="1">
        <v>0.1845551</v>
      </c>
      <c r="G17" s="1">
        <v>0</v>
      </c>
      <c r="H17" s="1">
        <v>1.204E-4</v>
      </c>
      <c r="I17" s="1">
        <v>0</v>
      </c>
      <c r="J17" s="1">
        <v>3.9503799999999999E-2</v>
      </c>
      <c r="K17" s="1">
        <v>3.2518400000000003E-2</v>
      </c>
      <c r="L17" s="1">
        <v>9.7073300000000001E-2</v>
      </c>
      <c r="M17" s="1">
        <v>2.6857800000000001E-2</v>
      </c>
      <c r="N17" s="1">
        <v>2.5412500000000001E-2</v>
      </c>
      <c r="O17" s="1">
        <v>1.2044E-3</v>
      </c>
      <c r="P17" s="1">
        <v>4.9938400000000001E-2</v>
      </c>
      <c r="Q17" s="1">
        <v>3.3723E-3</v>
      </c>
      <c r="R17" s="1">
        <v>2.1678999999999999E-3</v>
      </c>
      <c r="S17" s="1">
        <v>2.6376E-2</v>
      </c>
      <c r="T17" s="1">
        <v>3.4204499999999999E-2</v>
      </c>
      <c r="U17" s="1">
        <v>3.8781200000000002E-2</v>
      </c>
      <c r="V17" s="1">
        <v>2.2160699999999998E-2</v>
      </c>
      <c r="W17" s="1">
        <v>5.9857899999999999E-2</v>
      </c>
      <c r="X17" s="1">
        <v>5.5642499999999998E-2</v>
      </c>
      <c r="Y17" s="1">
        <v>2.0715399999999998E-2</v>
      </c>
      <c r="Z17" s="1">
        <v>0.1622305</v>
      </c>
      <c r="AA17" s="1">
        <v>1.08395E-2</v>
      </c>
      <c r="AB17" s="1">
        <v>3.8539999999999998E-3</v>
      </c>
      <c r="AC17" s="1">
        <v>2.409E-4</v>
      </c>
      <c r="AD17" s="1">
        <v>0</v>
      </c>
      <c r="AE17" s="1">
        <v>2.409E-4</v>
      </c>
      <c r="AF17" s="1">
        <v>4.818E-4</v>
      </c>
      <c r="AG17" s="1">
        <v>9.6349999999999995E-4</v>
      </c>
      <c r="AH17" s="1">
        <v>1.204E-4</v>
      </c>
      <c r="AI17" s="1">
        <v>3.9744999999999997E-3</v>
      </c>
      <c r="AJ17" s="1">
        <v>1.28869E-2</v>
      </c>
      <c r="AK17" s="1">
        <v>3.3723E-3</v>
      </c>
      <c r="AL17" s="1">
        <v>1.4452599999999999E-2</v>
      </c>
      <c r="AM17" s="1">
        <v>4.3598699999999997E-2</v>
      </c>
      <c r="AN17" s="1">
        <v>6.5037000000000003E-3</v>
      </c>
      <c r="AO17" s="1">
        <v>6.022E-4</v>
      </c>
      <c r="AP17" s="1">
        <v>0</v>
      </c>
      <c r="AQ17" s="1">
        <v>0</v>
      </c>
      <c r="AR17" s="1">
        <v>1.0000002000000001</v>
      </c>
      <c r="AT17" s="41">
        <f>D17*VLOOKUP(AT$7,'PONDERADORES-GBD'!$A$3:$I$43,4,FALSE)</f>
        <v>9.0329E-3</v>
      </c>
      <c r="AU17" s="41">
        <f>E17*VLOOKUP(AU$7,'PONDERADORES-GBD'!$A$3:$I$43,4,FALSE)</f>
        <v>6.1424000000000001E-3</v>
      </c>
      <c r="AV17" s="41">
        <f>F17*VLOOKUP(AV$7,'PONDERADORES-GBD'!$A$3:$I$43,4,FALSE)</f>
        <v>9.2277550000000007E-3</v>
      </c>
      <c r="AW17" s="41">
        <f>G17*VLOOKUP(AW$7,'PONDERADORES-GBD'!$A$3:$I$43,4,FALSE)</f>
        <v>0</v>
      </c>
      <c r="AX17" s="41">
        <f>H17*VLOOKUP(AX$7,'PONDERADORES-GBD'!$A$3:$I$43,4,FALSE)</f>
        <v>1.204E-4</v>
      </c>
      <c r="AY17" s="41">
        <f>I17*VLOOKUP(AY$7,'PONDERADORES-GBD'!$A$3:$I$43,4,FALSE)</f>
        <v>0</v>
      </c>
      <c r="AZ17" s="41">
        <f>J17*VLOOKUP(AZ$7,'PONDERADORES-GBD'!$A$3:$I$43,4,FALSE)</f>
        <v>1.9751899999999999E-3</v>
      </c>
      <c r="BA17" s="41">
        <f>K17*VLOOKUP(BA$7,'PONDERADORES-GBD'!$A$3:$I$43,4,FALSE)</f>
        <v>1.6259200000000003E-3</v>
      </c>
      <c r="BB17" s="41">
        <f>L17*VLOOKUP(BB$7,'PONDERADORES-GBD'!$A$3:$I$43,4,FALSE)</f>
        <v>0</v>
      </c>
      <c r="BC17" s="41">
        <f>M17*VLOOKUP(BC$7,'PONDERADORES-GBD'!$A$3:$I$43,4,FALSE)</f>
        <v>0</v>
      </c>
      <c r="BD17" s="41">
        <f>N17*VLOOKUP(BD$7,'PONDERADORES-GBD'!$A$3:$I$43,4,FALSE)</f>
        <v>0</v>
      </c>
      <c r="BE17" s="41">
        <f>O17*VLOOKUP(BE$7,'PONDERADORES-GBD'!$A$3:$I$43,4,FALSE)</f>
        <v>1.2044E-3</v>
      </c>
      <c r="BF17" s="41">
        <f>P17*VLOOKUP(BF$7,'PONDERADORES-GBD'!$A$3:$I$43,4,FALSE)</f>
        <v>2.4969200000000001E-3</v>
      </c>
      <c r="BG17" s="41">
        <f>Q17*VLOOKUP(BG$7,'PONDERADORES-GBD'!$A$3:$I$43,4,FALSE)</f>
        <v>3.3723E-4</v>
      </c>
      <c r="BH17" s="41">
        <f>R17*VLOOKUP(BH$7,'PONDERADORES-GBD'!$A$3:$I$43,4,FALSE)</f>
        <v>4.3358000000000003E-4</v>
      </c>
      <c r="BI17" s="41">
        <f>S17*VLOOKUP(BI$7,'PONDERADORES-GBD'!$A$3:$I$43,4,FALSE)</f>
        <v>3.9563999999999997E-3</v>
      </c>
      <c r="BJ17" s="41">
        <f>T17*VLOOKUP(BJ$7,'PONDERADORES-GBD'!$A$3:$I$43,4,FALSE)</f>
        <v>0</v>
      </c>
      <c r="BK17" s="41">
        <f>U17*VLOOKUP(BK$7,'PONDERADORES-GBD'!$A$3:$I$43,4,FALSE)</f>
        <v>0</v>
      </c>
      <c r="BL17" s="41">
        <f>V17*VLOOKUP(BL$7,'PONDERADORES-GBD'!$A$3:$I$43,4,FALSE)</f>
        <v>0</v>
      </c>
      <c r="BM17" s="41">
        <f>W17*VLOOKUP(BM$7,'PONDERADORES-GBD'!$A$3:$I$43,4,FALSE)</f>
        <v>0</v>
      </c>
      <c r="BN17" s="41">
        <f>X17*VLOOKUP(BN$7,'PONDERADORES-GBD'!$A$3:$I$43,4,FALSE)</f>
        <v>0</v>
      </c>
      <c r="BO17" s="41">
        <f>Y17*VLOOKUP(BO$7,'PONDERADORES-GBD'!$A$3:$I$43,4,FALSE)</f>
        <v>0</v>
      </c>
      <c r="BP17" s="41">
        <f>Z17*VLOOKUP(BP$7,'PONDERADORES-GBD'!$A$3:$I$43,4,FALSE)</f>
        <v>0</v>
      </c>
      <c r="BQ17" s="41">
        <f>AA17*VLOOKUP(BQ$7,'PONDERADORES-GBD'!$A$3:$I$43,4,FALSE)</f>
        <v>0</v>
      </c>
      <c r="BR17" s="41">
        <f>AB17*VLOOKUP(BR$7,'PONDERADORES-GBD'!$A$3:$I$43,4,FALSE)</f>
        <v>0</v>
      </c>
      <c r="BS17" s="41">
        <f>AC17*VLOOKUP(BS$7,'PONDERADORES-GBD'!$A$3:$I$43,4,FALSE)</f>
        <v>2.409E-4</v>
      </c>
      <c r="BT17" s="41">
        <f>AD17*VLOOKUP(BT$7,'PONDERADORES-GBD'!$A$3:$I$43,4,FALSE)</f>
        <v>0</v>
      </c>
      <c r="BU17" s="41">
        <f>AE17*VLOOKUP(BU$7,'PONDERADORES-GBD'!$A$3:$I$43,4,FALSE)</f>
        <v>2.409E-4</v>
      </c>
      <c r="BV17" s="41">
        <f>AF17*VLOOKUP(BV$7,'PONDERADORES-GBD'!$A$3:$I$43,4,FALSE)</f>
        <v>4.818E-4</v>
      </c>
      <c r="BW17" s="41">
        <f>AG17*VLOOKUP(BW$7,'PONDERADORES-GBD'!$A$3:$I$43,4,FALSE)</f>
        <v>9.6349999999999995E-4</v>
      </c>
      <c r="BX17" s="41">
        <f>AH17*VLOOKUP(BX$7,'PONDERADORES-GBD'!$A$3:$I$43,4,FALSE)</f>
        <v>1.204E-4</v>
      </c>
      <c r="BY17" s="41">
        <f>AI17*VLOOKUP(BY$7,'PONDERADORES-GBD'!$A$3:$I$43,4,FALSE)</f>
        <v>0</v>
      </c>
      <c r="BZ17" s="41">
        <f>AJ17*VLOOKUP(BZ$7,'PONDERADORES-GBD'!$A$3:$I$43,4,FALSE)</f>
        <v>0</v>
      </c>
      <c r="CA17" s="41">
        <f>AK17*VLOOKUP(CA$7,'PONDERADORES-GBD'!$A$3:$I$43,4,FALSE)</f>
        <v>0</v>
      </c>
      <c r="CB17" s="41">
        <f>AL17*VLOOKUP(CB$7,'PONDERADORES-GBD'!$A$3:$I$43,4,FALSE)</f>
        <v>0</v>
      </c>
      <c r="CC17" s="41">
        <f>AM17*VLOOKUP(CC$7,'PONDERADORES-GBD'!$A$3:$I$43,4,FALSE)</f>
        <v>0</v>
      </c>
      <c r="CD17" s="41">
        <f>AN17*VLOOKUP(CD$7,'PONDERADORES-GBD'!$A$3:$I$43,4,FALSE)</f>
        <v>0</v>
      </c>
      <c r="CE17" s="41">
        <f>AO17*VLOOKUP(CE$7,'PONDERADORES-GBD'!$A$3:$I$43,4,FALSE)</f>
        <v>0</v>
      </c>
      <c r="CF17" s="41">
        <f>AP17*VLOOKUP(CF$7,'PONDERADORES-GBD'!$A$3:$I$43,4,FALSE)</f>
        <v>0</v>
      </c>
      <c r="CG17" s="41">
        <f>AQ17*VLOOKUP(CG$7,'PONDERADORES-GBD'!$A$3:$I$43,4,FALSE)</f>
        <v>0</v>
      </c>
      <c r="CH17" s="41">
        <f>D17*(1-VLOOKUP(CH$7,'PONDERADORES-GBD'!$A$3:$I$43,4,FALSE))</f>
        <v>0</v>
      </c>
      <c r="CI17" s="41">
        <f>E17*(1-VLOOKUP(CI$7,'PONDERADORES-GBD'!$A$3:$I$43,4,FALSE))</f>
        <v>0</v>
      </c>
      <c r="CJ17" s="41">
        <f>F17*(1-VLOOKUP(CJ$7,'PONDERADORES-GBD'!$A$3:$I$43,4,FALSE))</f>
        <v>0.175327345</v>
      </c>
      <c r="CK17" s="41">
        <f>G17*(1-VLOOKUP(CK$7,'PONDERADORES-GBD'!$A$3:$I$43,4,FALSE))</f>
        <v>0</v>
      </c>
      <c r="CL17" s="41">
        <f>H17*(1-VLOOKUP(CL$7,'PONDERADORES-GBD'!$A$3:$I$43,4,FALSE))</f>
        <v>0</v>
      </c>
      <c r="CM17" s="41">
        <f>I17*(1-VLOOKUP(CM$7,'PONDERADORES-GBD'!$A$3:$I$43,4,FALSE))</f>
        <v>0</v>
      </c>
      <c r="CN17" s="41">
        <f>J17*(1-VLOOKUP(CN$7,'PONDERADORES-GBD'!$A$3:$I$43,4,FALSE))</f>
        <v>3.7528609999999997E-2</v>
      </c>
      <c r="CO17" s="41">
        <f>K17*(1-VLOOKUP(CO$7,'PONDERADORES-GBD'!$A$3:$I$43,4,FALSE))</f>
        <v>3.089248E-2</v>
      </c>
      <c r="CP17" s="41">
        <f>L17*(1-VLOOKUP(CP$7,'PONDERADORES-GBD'!$A$3:$I$43,4,FALSE))</f>
        <v>9.7073300000000001E-2</v>
      </c>
      <c r="CQ17" s="41">
        <f>M17*(1-VLOOKUP(CQ$7,'PONDERADORES-GBD'!$A$3:$I$43,4,FALSE))</f>
        <v>2.6857800000000001E-2</v>
      </c>
      <c r="CR17" s="41">
        <f>N17*(1-VLOOKUP(CR$7,'PONDERADORES-GBD'!$A$3:$I$43,4,FALSE))</f>
        <v>2.5412500000000001E-2</v>
      </c>
      <c r="CS17" s="41">
        <f>O17*(1-VLOOKUP(CS$7,'PONDERADORES-GBD'!$A$3:$I$43,4,FALSE))</f>
        <v>0</v>
      </c>
      <c r="CT17" s="41">
        <f>P17*(1-VLOOKUP(CT$7,'PONDERADORES-GBD'!$A$3:$I$43,4,FALSE))</f>
        <v>4.7441480000000001E-2</v>
      </c>
      <c r="CU17" s="41">
        <f>Q17*(1-VLOOKUP(CU$7,'PONDERADORES-GBD'!$A$3:$I$43,4,FALSE))</f>
        <v>3.03507E-3</v>
      </c>
      <c r="CV17" s="41">
        <f>R17*(1-VLOOKUP(CV$7,'PONDERADORES-GBD'!$A$3:$I$43,4,FALSE))</f>
        <v>1.7343200000000001E-3</v>
      </c>
      <c r="CW17" s="41">
        <f>S17*(1-VLOOKUP(CW$7,'PONDERADORES-GBD'!$A$3:$I$43,4,FALSE))</f>
        <v>2.2419599999999998E-2</v>
      </c>
      <c r="CX17" s="41">
        <f>T17*(1-VLOOKUP(CX$7,'PONDERADORES-GBD'!$A$3:$I$43,4,FALSE))</f>
        <v>3.4204499999999999E-2</v>
      </c>
      <c r="CY17" s="41">
        <f>U17*(1-VLOOKUP(CY$7,'PONDERADORES-GBD'!$A$3:$I$43,4,FALSE))</f>
        <v>3.8781200000000002E-2</v>
      </c>
      <c r="CZ17" s="41">
        <f>V17*(1-VLOOKUP(CZ$7,'PONDERADORES-GBD'!$A$3:$I$43,4,FALSE))</f>
        <v>2.2160699999999998E-2</v>
      </c>
      <c r="DA17" s="41">
        <f>W17*(1-VLOOKUP(DA$7,'PONDERADORES-GBD'!$A$3:$I$43,4,FALSE))</f>
        <v>5.9857899999999999E-2</v>
      </c>
      <c r="DB17" s="41">
        <f>X17*(1-VLOOKUP(DB$7,'PONDERADORES-GBD'!$A$3:$I$43,4,FALSE))</f>
        <v>5.5642499999999998E-2</v>
      </c>
      <c r="DC17" s="41">
        <f>Y17*(1-VLOOKUP(DC$7,'PONDERADORES-GBD'!$A$3:$I$43,4,FALSE))</f>
        <v>2.0715399999999998E-2</v>
      </c>
      <c r="DD17" s="41">
        <f>Z17*(1-VLOOKUP(DD$7,'PONDERADORES-GBD'!$A$3:$I$43,4,FALSE))</f>
        <v>0.1622305</v>
      </c>
      <c r="DE17" s="41">
        <f>AA17*(1-VLOOKUP(DE$7,'PONDERADORES-GBD'!$A$3:$I$43,4,FALSE))</f>
        <v>1.08395E-2</v>
      </c>
      <c r="DF17" s="41">
        <f>AB17*(1-VLOOKUP(DF$7,'PONDERADORES-GBD'!$A$3:$I$43,4,FALSE))</f>
        <v>3.8539999999999998E-3</v>
      </c>
      <c r="DG17" s="41">
        <f>AC17*(1-VLOOKUP(DG$7,'PONDERADORES-GBD'!$A$3:$I$43,4,FALSE))</f>
        <v>0</v>
      </c>
      <c r="DH17" s="41">
        <f>AD17*(1-VLOOKUP(DH$7,'PONDERADORES-GBD'!$A$3:$I$43,4,FALSE))</f>
        <v>0</v>
      </c>
      <c r="DI17" s="41">
        <f>AE17*(1-VLOOKUP(DI$7,'PONDERADORES-GBD'!$A$3:$I$43,4,FALSE))</f>
        <v>0</v>
      </c>
      <c r="DJ17" s="41">
        <f>AF17*(1-VLOOKUP(DJ$7,'PONDERADORES-GBD'!$A$3:$I$43,4,FALSE))</f>
        <v>0</v>
      </c>
      <c r="DK17" s="41">
        <f>AG17*(1-VLOOKUP(DK$7,'PONDERADORES-GBD'!$A$3:$I$43,4,FALSE))</f>
        <v>0</v>
      </c>
      <c r="DL17" s="41">
        <f>AH17*(1-VLOOKUP(DL$7,'PONDERADORES-GBD'!$A$3:$I$43,4,FALSE))</f>
        <v>0</v>
      </c>
      <c r="DM17" s="41">
        <f>AI17*(1-VLOOKUP(DM$7,'PONDERADORES-GBD'!$A$3:$I$43,4,FALSE))</f>
        <v>3.9744999999999997E-3</v>
      </c>
      <c r="DN17" s="41">
        <f>AJ17*(1-VLOOKUP(DN$7,'PONDERADORES-GBD'!$A$3:$I$43,4,FALSE))</f>
        <v>1.28869E-2</v>
      </c>
      <c r="DO17" s="41">
        <f>AK17*(1-VLOOKUP(DO$7,'PONDERADORES-GBD'!$A$3:$I$43,4,FALSE))</f>
        <v>3.3723E-3</v>
      </c>
      <c r="DP17" s="41">
        <f>AL17*(1-VLOOKUP(DP$7,'PONDERADORES-GBD'!$A$3:$I$43,4,FALSE))</f>
        <v>1.4452599999999999E-2</v>
      </c>
      <c r="DQ17" s="41">
        <f>AM17*(1-VLOOKUP(DQ$7,'PONDERADORES-GBD'!$A$3:$I$43,4,FALSE))</f>
        <v>4.3598699999999997E-2</v>
      </c>
      <c r="DR17" s="41">
        <f>AN17*(1-VLOOKUP(DR$7,'PONDERADORES-GBD'!$A$3:$I$43,4,FALSE))</f>
        <v>6.5037000000000003E-3</v>
      </c>
      <c r="DS17" s="41">
        <f>AO17*(1-VLOOKUP(DS$7,'PONDERADORES-GBD'!$A$3:$I$43,4,FALSE))</f>
        <v>6.022E-4</v>
      </c>
      <c r="DT17" s="41">
        <f>AP17*(1-VLOOKUP(DT$7,'PONDERADORES-GBD'!$A$3:$I$43,4,FALSE))</f>
        <v>0</v>
      </c>
      <c r="DU17" s="41">
        <f>AQ17*(1-VLOOKUP(DU$7,'PONDERADORES-GBD'!$A$3:$I$43,4,FALSE))</f>
        <v>0</v>
      </c>
      <c r="DV17" s="31">
        <f t="shared" si="1"/>
        <v>1.0000002000000001</v>
      </c>
      <c r="DW17" s="45"/>
      <c r="DX17" s="28">
        <f>AT17*VLOOKUP(DX$7,'PONDERADORES-GBD'!$A$3:$I$43,5,FALSE)*VLOOKUP(DX$7,'PONDERADORES-GBD'!$A$3:$I$43,7,FALSE)+AT17*(1-VLOOKUP(DX$7,'PONDERADORES-GBD'!$A$3:$I$43,5,FALSE))*VLOOKUP(DX$7,'PONDERADORES-GBD'!$A$3:$I$43,9,FALSE)</f>
        <v>5.3203780999999993E-3</v>
      </c>
      <c r="DY17" s="28">
        <f>AU17*VLOOKUP(DY$7,'PONDERADORES-GBD'!$A$3:$I$43,5,FALSE)*VLOOKUP(DY$7,'PONDERADORES-GBD'!$A$3:$I$43,7,FALSE)+AU17*(1-VLOOKUP(DY$7,'PONDERADORES-GBD'!$A$3:$I$43,5,FALSE))*VLOOKUP(DY$7,'PONDERADORES-GBD'!$A$3:$I$43,9,FALSE)</f>
        <v>1.8181503999999999E-3</v>
      </c>
      <c r="DZ17" s="28">
        <f>AV17*VLOOKUP(DZ$7,'PONDERADORES-GBD'!$A$3:$I$43,5,FALSE)*VLOOKUP(DZ$7,'PONDERADORES-GBD'!$A$3:$I$43,7,FALSE)+AV17*(1-VLOOKUP(DZ$7,'PONDERADORES-GBD'!$A$3:$I$43,5,FALSE))*VLOOKUP(DZ$7,'PONDERADORES-GBD'!$A$3:$I$43,9,FALSE)</f>
        <v>2.1316114050000004E-3</v>
      </c>
      <c r="EA17" s="28">
        <f>AW17*VLOOKUP(EA$7,'PONDERADORES-GBD'!$A$3:$I$43,5,FALSE)*VLOOKUP(EA$7,'PONDERADORES-GBD'!$A$3:$I$43,7,FALSE)+AW17*(1-VLOOKUP(EA$7,'PONDERADORES-GBD'!$A$3:$I$43,5,FALSE))*VLOOKUP(EA$7,'PONDERADORES-GBD'!$A$3:$I$43,9,FALSE)</f>
        <v>0</v>
      </c>
      <c r="EB17" s="28">
        <f>AX17*VLOOKUP(EB$7,'PONDERADORES-GBD'!$A$3:$I$43,5,FALSE)*VLOOKUP(EB$7,'PONDERADORES-GBD'!$A$3:$I$43,7,FALSE)+AX17*(1-VLOOKUP(EB$7,'PONDERADORES-GBD'!$A$3:$I$43,5,FALSE))*VLOOKUP(EB$7,'PONDERADORES-GBD'!$A$3:$I$43,9,FALSE)</f>
        <v>1.6254000000000001E-5</v>
      </c>
      <c r="EC17" s="28">
        <f>AY17*VLOOKUP(EC$7,'PONDERADORES-GBD'!$A$3:$I$43,5,FALSE)*VLOOKUP(EC$7,'PONDERADORES-GBD'!$A$3:$I$43,7,FALSE)+AY17*(1-VLOOKUP(EC$7,'PONDERADORES-GBD'!$A$3:$I$43,5,FALSE))*VLOOKUP(EC$7,'PONDERADORES-GBD'!$A$3:$I$43,9,FALSE)</f>
        <v>0</v>
      </c>
      <c r="ED17" s="28">
        <f>AZ17*VLOOKUP(ED$7,'PONDERADORES-GBD'!$A$3:$I$43,5,FALSE)*VLOOKUP(ED$7,'PONDERADORES-GBD'!$A$3:$I$43,7,FALSE)+AZ17*(1-VLOOKUP(ED$7,'PONDERADORES-GBD'!$A$3:$I$43,5,FALSE))*VLOOKUP(ED$7,'PONDERADORES-GBD'!$A$3:$I$43,9,FALSE)</f>
        <v>1.1456102E-4</v>
      </c>
      <c r="EE17" s="28">
        <f>BA17*VLOOKUP(EE$7,'PONDERADORES-GBD'!$A$3:$I$43,5,FALSE)*VLOOKUP(EE$7,'PONDERADORES-GBD'!$A$3:$I$43,7,FALSE)+BA17*(1-VLOOKUP(EE$7,'PONDERADORES-GBD'!$A$3:$I$43,5,FALSE))*VLOOKUP(EE$7,'PONDERADORES-GBD'!$A$3:$I$43,9,FALSE)</f>
        <v>8.1296000000000009E-6</v>
      </c>
      <c r="EF17" s="28">
        <f>BB17*VLOOKUP(EF$7,'PONDERADORES-GBD'!$A$3:$I$43,5,FALSE)*VLOOKUP(EF$7,'PONDERADORES-GBD'!$A$3:$I$43,7,FALSE)+BB17*(1-VLOOKUP(EF$7,'PONDERADORES-GBD'!$A$3:$I$43,5,FALSE))*VLOOKUP(EF$7,'PONDERADORES-GBD'!$A$3:$I$43,9,FALSE)</f>
        <v>0</v>
      </c>
      <c r="EG17" s="28">
        <f>BC17*VLOOKUP(EG$7,'PONDERADORES-GBD'!$A$3:$I$43,5,FALSE)*VLOOKUP(EG$7,'PONDERADORES-GBD'!$A$3:$I$43,7,FALSE)+BC17*(1-VLOOKUP(EG$7,'PONDERADORES-GBD'!$A$3:$I$43,5,FALSE))*VLOOKUP(EG$7,'PONDERADORES-GBD'!$A$3:$I$43,9,FALSE)</f>
        <v>0</v>
      </c>
      <c r="EH17" s="28">
        <f>BD17*VLOOKUP(EH$7,'PONDERADORES-GBD'!$A$3:$I$43,5,FALSE)*VLOOKUP(EH$7,'PONDERADORES-GBD'!$A$3:$I$43,7,FALSE)+BD17*(1-VLOOKUP(EH$7,'PONDERADORES-GBD'!$A$3:$I$43,5,FALSE))*VLOOKUP(EH$7,'PONDERADORES-GBD'!$A$3:$I$43,9,FALSE)</f>
        <v>0</v>
      </c>
      <c r="EI17" s="28">
        <f>BE17*VLOOKUP(EI$7,'PONDERADORES-GBD'!$A$3:$I$43,5,FALSE)*VLOOKUP(EI$7,'PONDERADORES-GBD'!$A$3:$I$43,7,FALSE)+BE17*(1-VLOOKUP(EI$7,'PONDERADORES-GBD'!$A$3:$I$43,5,FALSE))*VLOOKUP(EI$7,'PONDERADORES-GBD'!$A$3:$I$43,9,FALSE)</f>
        <v>1.9270400000000001E-5</v>
      </c>
      <c r="EJ17" s="28">
        <f>BF17*VLOOKUP(EJ$7,'PONDERADORES-GBD'!$A$3:$I$43,5,FALSE)*VLOOKUP(EJ$7,'PONDERADORES-GBD'!$A$3:$I$43,7,FALSE)+BF17*(1-VLOOKUP(EJ$7,'PONDERADORES-GBD'!$A$3:$I$43,5,FALSE))*VLOOKUP(EJ$7,'PONDERADORES-GBD'!$A$3:$I$43,9,FALSE)</f>
        <v>2.3471048000000001E-4</v>
      </c>
      <c r="EK17" s="28">
        <f>BG17*VLOOKUP(EK$7,'PONDERADORES-GBD'!$A$3:$I$43,5,FALSE)*VLOOKUP(EK$7,'PONDERADORES-GBD'!$A$3:$I$43,7,FALSE)+BG17*(1-VLOOKUP(EK$7,'PONDERADORES-GBD'!$A$3:$I$43,5,FALSE))*VLOOKUP(EK$7,'PONDERADORES-GBD'!$A$3:$I$43,9,FALSE)</f>
        <v>1.0116899999999999E-4</v>
      </c>
      <c r="EL17" s="28">
        <f>BH17*VLOOKUP(EL$7,'PONDERADORES-GBD'!$A$3:$I$43,5,FALSE)*VLOOKUP(EL$7,'PONDERADORES-GBD'!$A$3:$I$43,7,FALSE)+BH17*(1-VLOOKUP(EL$7,'PONDERADORES-GBD'!$A$3:$I$43,5,FALSE))*VLOOKUP(EL$7,'PONDERADORES-GBD'!$A$3:$I$43,9,FALSE)</f>
        <v>4.8994540000000003E-5</v>
      </c>
      <c r="EM17" s="28">
        <f>BI17*VLOOKUP(EM$7,'PONDERADORES-GBD'!$A$3:$I$43,5,FALSE)*VLOOKUP(EM$7,'PONDERADORES-GBD'!$A$3:$I$43,7,FALSE)+BI17*(1-VLOOKUP(EM$7,'PONDERADORES-GBD'!$A$3:$I$43,5,FALSE))*VLOOKUP(EM$7,'PONDERADORES-GBD'!$A$3:$I$43,9,FALSE)</f>
        <v>2.8090439999999993E-4</v>
      </c>
      <c r="EN17" s="28">
        <f>BJ17*VLOOKUP(EN$7,'PONDERADORES-GBD'!$A$3:$I$43,5,FALSE)*VLOOKUP(EN$7,'PONDERADORES-GBD'!$A$3:$I$43,7,FALSE)+BJ17*(1-VLOOKUP(EN$7,'PONDERADORES-GBD'!$A$3:$I$43,5,FALSE))*VLOOKUP(EN$7,'PONDERADORES-GBD'!$A$3:$I$43,9,FALSE)</f>
        <v>0</v>
      </c>
      <c r="EO17" s="28">
        <f>BK17*VLOOKUP(EO$7,'PONDERADORES-GBD'!$A$3:$I$43,5,FALSE)*VLOOKUP(EO$7,'PONDERADORES-GBD'!$A$3:$I$43,7,FALSE)+BK17*(1-VLOOKUP(EO$7,'PONDERADORES-GBD'!$A$3:$I$43,5,FALSE))*VLOOKUP(EO$7,'PONDERADORES-GBD'!$A$3:$I$43,9,FALSE)</f>
        <v>0</v>
      </c>
      <c r="EP17" s="28">
        <f>BL17*VLOOKUP(EP$7,'PONDERADORES-GBD'!$A$3:$I$43,5,FALSE)*VLOOKUP(EP$7,'PONDERADORES-GBD'!$A$3:$I$43,7,FALSE)+BL17*(1-VLOOKUP(EP$7,'PONDERADORES-GBD'!$A$3:$I$43,5,FALSE))*VLOOKUP(EP$7,'PONDERADORES-GBD'!$A$3:$I$43,9,FALSE)</f>
        <v>0</v>
      </c>
      <c r="EQ17" s="28">
        <f>BM17*VLOOKUP(EQ$7,'PONDERADORES-GBD'!$A$3:$I$43,5,FALSE)*VLOOKUP(EQ$7,'PONDERADORES-GBD'!$A$3:$I$43,7,FALSE)+BM17*(1-VLOOKUP(EQ$7,'PONDERADORES-GBD'!$A$3:$I$43,5,FALSE))*VLOOKUP(EQ$7,'PONDERADORES-GBD'!$A$3:$I$43,9,FALSE)</f>
        <v>0</v>
      </c>
      <c r="ER17" s="28">
        <f>BN17*VLOOKUP(ER$7,'PONDERADORES-GBD'!$A$3:$I$43,5,FALSE)*VLOOKUP(ER$7,'PONDERADORES-GBD'!$A$3:$I$43,7,FALSE)+BN17*(1-VLOOKUP(ER$7,'PONDERADORES-GBD'!$A$3:$I$43,5,FALSE))*VLOOKUP(ER$7,'PONDERADORES-GBD'!$A$3:$I$43,9,FALSE)</f>
        <v>0</v>
      </c>
      <c r="ES17" s="28">
        <f>BO17*VLOOKUP(ES$7,'PONDERADORES-GBD'!$A$3:$I$43,5,FALSE)*VLOOKUP(ES$7,'PONDERADORES-GBD'!$A$3:$I$43,7,FALSE)+BO17*(1-VLOOKUP(ES$7,'PONDERADORES-GBD'!$A$3:$I$43,5,FALSE))*VLOOKUP(ES$7,'PONDERADORES-GBD'!$A$3:$I$43,9,FALSE)</f>
        <v>0</v>
      </c>
      <c r="ET17" s="28">
        <f>BP17*VLOOKUP(ET$7,'PONDERADORES-GBD'!$A$3:$I$43,5,FALSE)*VLOOKUP(ET$7,'PONDERADORES-GBD'!$A$3:$I$43,7,FALSE)+BP17*(1-VLOOKUP(ET$7,'PONDERADORES-GBD'!$A$3:$I$43,5,FALSE))*VLOOKUP(ET$7,'PONDERADORES-GBD'!$A$3:$I$43,9,FALSE)</f>
        <v>0</v>
      </c>
      <c r="EU17" s="28">
        <f>BQ17*VLOOKUP(EU$7,'PONDERADORES-GBD'!$A$3:$I$43,5,FALSE)*VLOOKUP(EU$7,'PONDERADORES-GBD'!$A$3:$I$43,7,FALSE)+BQ17*(1-VLOOKUP(EU$7,'PONDERADORES-GBD'!$A$3:$I$43,5,FALSE))*VLOOKUP(EU$7,'PONDERADORES-GBD'!$A$3:$I$43,9,FALSE)</f>
        <v>0</v>
      </c>
      <c r="EV17" s="28">
        <f>BR17*VLOOKUP(EV$7,'PONDERADORES-GBD'!$A$3:$I$43,5,FALSE)*VLOOKUP(EV$7,'PONDERADORES-GBD'!$A$3:$I$43,7,FALSE)+BR17*(1-VLOOKUP(EV$7,'PONDERADORES-GBD'!$A$3:$I$43,5,FALSE))*VLOOKUP(EV$7,'PONDERADORES-GBD'!$A$3:$I$43,9,FALSE)</f>
        <v>0</v>
      </c>
      <c r="EW17" s="28">
        <f>BS17*VLOOKUP(EW$7,'PONDERADORES-GBD'!$A$3:$I$43,5,FALSE)*VLOOKUP(EW$7,'PONDERADORES-GBD'!$A$3:$I$43,7,FALSE)+BS17*(1-VLOOKUP(EW$7,'PONDERADORES-GBD'!$A$3:$I$43,5,FALSE))*VLOOKUP(EW$7,'PONDERADORES-GBD'!$A$3:$I$43,9,FALSE)</f>
        <v>9.3950999999999992E-6</v>
      </c>
      <c r="EX17" s="28">
        <f>BT17*VLOOKUP(EX$7,'PONDERADORES-GBD'!$A$3:$I$43,5,FALSE)*VLOOKUP(EX$7,'PONDERADORES-GBD'!$A$3:$I$43,7,FALSE)+BT17*(1-VLOOKUP(EX$7,'PONDERADORES-GBD'!$A$3:$I$43,5,FALSE))*VLOOKUP(EX$7,'PONDERADORES-GBD'!$A$3:$I$43,9,FALSE)</f>
        <v>0</v>
      </c>
      <c r="EY17" s="28">
        <f>BU17*VLOOKUP(EY$7,'PONDERADORES-GBD'!$A$3:$I$43,5,FALSE)*VLOOKUP(EY$7,'PONDERADORES-GBD'!$A$3:$I$43,7,FALSE)+BU17*(1-VLOOKUP(EY$7,'PONDERADORES-GBD'!$A$3:$I$43,5,FALSE))*VLOOKUP(EY$7,'PONDERADORES-GBD'!$A$3:$I$43,9,FALSE)</f>
        <v>2.6498999999999998E-6</v>
      </c>
      <c r="EZ17" s="28">
        <f>BV17*VLOOKUP(EZ$7,'PONDERADORES-GBD'!$A$3:$I$43,5,FALSE)*VLOOKUP(EZ$7,'PONDERADORES-GBD'!$A$3:$I$43,7,FALSE)+BV17*(1-VLOOKUP(EZ$7,'PONDERADORES-GBD'!$A$3:$I$43,5,FALSE))*VLOOKUP(EZ$7,'PONDERADORES-GBD'!$A$3:$I$43,9,FALSE)</f>
        <v>2.4090000000000001E-6</v>
      </c>
      <c r="FA17" s="28">
        <f>BW17*VLOOKUP(FA$7,'PONDERADORES-GBD'!$A$3:$I$43,5,FALSE)*VLOOKUP(FA$7,'PONDERADORES-GBD'!$A$3:$I$43,7,FALSE)+BW17*(1-VLOOKUP(FA$7,'PONDERADORES-GBD'!$A$3:$I$43,5,FALSE))*VLOOKUP(FA$7,'PONDERADORES-GBD'!$A$3:$I$43,9,FALSE)</f>
        <v>3.7576499999999995E-5</v>
      </c>
      <c r="FB17" s="28">
        <f>BX17*VLOOKUP(FB$7,'PONDERADORES-GBD'!$A$3:$I$43,5,FALSE)*VLOOKUP(FB$7,'PONDERADORES-GBD'!$A$3:$I$43,7,FALSE)+BX17*(1-VLOOKUP(FB$7,'PONDERADORES-GBD'!$A$3:$I$43,5,FALSE))*VLOOKUP(FB$7,'PONDERADORES-GBD'!$A$3:$I$43,9,FALSE)</f>
        <v>1.05952E-5</v>
      </c>
      <c r="FC17" s="28">
        <f>BY17*VLOOKUP(FC$7,'PONDERADORES-GBD'!$A$3:$I$43,5,FALSE)*VLOOKUP(FC$7,'PONDERADORES-GBD'!$A$3:$I$43,7,FALSE)+BY17*(1-VLOOKUP(FC$7,'PONDERADORES-GBD'!$A$3:$I$43,5,FALSE))*VLOOKUP(FC$7,'PONDERADORES-GBD'!$A$3:$I$43,9,FALSE)</f>
        <v>0</v>
      </c>
      <c r="FD17" s="28">
        <f>BZ17*VLOOKUP(FD$7,'PONDERADORES-GBD'!$A$3:$I$43,5,FALSE)*VLOOKUP(FD$7,'PONDERADORES-GBD'!$A$3:$I$43,7,FALSE)+BZ17*(1-VLOOKUP(FD$7,'PONDERADORES-GBD'!$A$3:$I$43,5,FALSE))*VLOOKUP(FD$7,'PONDERADORES-GBD'!$A$3:$I$43,9,FALSE)</f>
        <v>0</v>
      </c>
      <c r="FE17" s="28">
        <f>CA17*VLOOKUP(FE$7,'PONDERADORES-GBD'!$A$3:$I$43,5,FALSE)*VLOOKUP(FE$7,'PONDERADORES-GBD'!$A$3:$I$43,7,FALSE)+CA17*(1-VLOOKUP(FE$7,'PONDERADORES-GBD'!$A$3:$I$43,5,FALSE))*VLOOKUP(FE$7,'PONDERADORES-GBD'!$A$3:$I$43,9,FALSE)</f>
        <v>0</v>
      </c>
      <c r="FF17" s="28">
        <f>CB17*VLOOKUP(FF$7,'PONDERADORES-GBD'!$A$3:$I$43,5,FALSE)*VLOOKUP(FF$7,'PONDERADORES-GBD'!$A$3:$I$43,7,FALSE)+CB17*(1-VLOOKUP(FF$7,'PONDERADORES-GBD'!$A$3:$I$43,5,FALSE))*VLOOKUP(FF$7,'PONDERADORES-GBD'!$A$3:$I$43,9,FALSE)</f>
        <v>0</v>
      </c>
      <c r="FG17" s="28">
        <f>CC17*VLOOKUP(FG$7,'PONDERADORES-GBD'!$A$3:$I$43,5,FALSE)*VLOOKUP(FG$7,'PONDERADORES-GBD'!$A$3:$I$43,7,FALSE)+CC17*(1-VLOOKUP(FG$7,'PONDERADORES-GBD'!$A$3:$I$43,5,FALSE))*VLOOKUP(FG$7,'PONDERADORES-GBD'!$A$3:$I$43,9,FALSE)</f>
        <v>0</v>
      </c>
      <c r="FH17" s="28">
        <f>CD17*VLOOKUP(FH$7,'PONDERADORES-GBD'!$A$3:$I$43,5,FALSE)*VLOOKUP(FH$7,'PONDERADORES-GBD'!$A$3:$I$43,7,FALSE)+CD17*(1-VLOOKUP(FH$7,'PONDERADORES-GBD'!$A$3:$I$43,5,FALSE))*VLOOKUP(FH$7,'PONDERADORES-GBD'!$A$3:$I$43,9,FALSE)</f>
        <v>0</v>
      </c>
      <c r="FI17" s="28">
        <f>CE17*VLOOKUP(FI$7,'PONDERADORES-GBD'!$A$3:$I$43,5,FALSE)*VLOOKUP(FI$7,'PONDERADORES-GBD'!$A$3:$I$43,7,FALSE)+CE17*(1-VLOOKUP(FI$7,'PONDERADORES-GBD'!$A$3:$I$43,5,FALSE))*VLOOKUP(FI$7,'PONDERADORES-GBD'!$A$3:$I$43,9,FALSE)</f>
        <v>0</v>
      </c>
      <c r="FJ17" s="28">
        <f>CF17*VLOOKUP(FJ$7,'PONDERADORES-GBD'!$A$3:$I$43,5,FALSE)*VLOOKUP(FJ$7,'PONDERADORES-GBD'!$A$3:$I$43,7,FALSE)+CF17*(1-VLOOKUP(FJ$7,'PONDERADORES-GBD'!$A$3:$I$43,5,FALSE))*VLOOKUP(FJ$7,'PONDERADORES-GBD'!$A$3:$I$43,9,FALSE)</f>
        <v>0</v>
      </c>
      <c r="FK17" s="28">
        <f>CG17*VLOOKUP(FK$7,'PONDERADORES-GBD'!$A$3:$I$43,5,FALSE)*VLOOKUP(FK$7,'PONDERADORES-GBD'!$A$3:$I$43,7,FALSE)+CG17*(1-VLOOKUP(FK$7,'PONDERADORES-GBD'!$A$3:$I$43,5,FALSE))*VLOOKUP(FK$7,'PONDERADORES-GBD'!$A$3:$I$43,9,FALSE)</f>
        <v>0</v>
      </c>
      <c r="FL17" s="28">
        <f>CH17*VLOOKUP(FL$7,'PONDERADORES-GBD'!$A$3:$I$43,5,FALSE)*VLOOKUP(FL$7,'PONDERADORES-GBD'!$A$3:$I$43,6,FALSE)*VLOOKUP(FL$7,'PONDERADORES-GBD'!$A$3:$I$43,3,FALSE)+CH17*(1-VLOOKUP(FL$7,'PONDERADORES-GBD'!$A$3:$I$43,5,FALSE))*VLOOKUP(FL$7,'PONDERADORES-GBD'!$A$3:$I$43,8,FALSE)*VLOOKUP(FL$7,'PONDERADORES-GBD'!$A$3:$I$43,3,FALSE)</f>
        <v>0</v>
      </c>
      <c r="FM17" s="28">
        <f>CI17*VLOOKUP(FM$7,'PONDERADORES-GBD'!$A$3:$I$43,5,FALSE)*VLOOKUP(FM$7,'PONDERADORES-GBD'!$A$3:$I$43,6,FALSE)*VLOOKUP(FM$7,'PONDERADORES-GBD'!$A$3:$I$43,3,FALSE)+CI17*(1-VLOOKUP(FM$7,'PONDERADORES-GBD'!$A$3:$I$43,5,FALSE))*VLOOKUP(FM$7,'PONDERADORES-GBD'!$A$3:$I$43,8,FALSE)*VLOOKUP(FM$7,'PONDERADORES-GBD'!$A$3:$I$43,3,FALSE)</f>
        <v>0</v>
      </c>
      <c r="FN17" s="28">
        <f>CJ17*VLOOKUP(FN$7,'PONDERADORES-GBD'!$A$3:$I$43,5,FALSE)*VLOOKUP(FN$7,'PONDERADORES-GBD'!$A$3:$I$43,6,FALSE)*VLOOKUP(FN$7,'PONDERADORES-GBD'!$A$3:$I$43,3,FALSE)+CJ17*(1-VLOOKUP(FN$7,'PONDERADORES-GBD'!$A$3:$I$43,5,FALSE))*VLOOKUP(FN$7,'PONDERADORES-GBD'!$A$3:$I$43,8,FALSE)*VLOOKUP(FN$7,'PONDERADORES-GBD'!$A$3:$I$43,3,FALSE)</f>
        <v>2.516745434182067E-3</v>
      </c>
      <c r="FO17" s="28">
        <f>CK17*VLOOKUP(FO$7,'PONDERADORES-GBD'!$A$3:$I$43,5,FALSE)*VLOOKUP(FO$7,'PONDERADORES-GBD'!$A$3:$I$43,6,FALSE)*VLOOKUP(FO$7,'PONDERADORES-GBD'!$A$3:$I$43,3,FALSE)+CK17*(1-VLOOKUP(FO$7,'PONDERADORES-GBD'!$A$3:$I$43,5,FALSE))*VLOOKUP(FO$7,'PONDERADORES-GBD'!$A$3:$I$43,8,FALSE)*VLOOKUP(FO$7,'PONDERADORES-GBD'!$A$3:$I$43,3,FALSE)</f>
        <v>0</v>
      </c>
      <c r="FP17" s="28">
        <f>CL17*VLOOKUP(FP$7,'PONDERADORES-GBD'!$A$3:$I$43,5,FALSE)*VLOOKUP(FP$7,'PONDERADORES-GBD'!$A$3:$I$43,6,FALSE)*VLOOKUP(FP$7,'PONDERADORES-GBD'!$A$3:$I$43,3,FALSE)+CL17*(1-VLOOKUP(FP$7,'PONDERADORES-GBD'!$A$3:$I$43,5,FALSE))*VLOOKUP(FP$7,'PONDERADORES-GBD'!$A$3:$I$43,8,FALSE)*VLOOKUP(FP$7,'PONDERADORES-GBD'!$A$3:$I$43,3,FALSE)</f>
        <v>0</v>
      </c>
      <c r="FQ17" s="28">
        <f>CM17*VLOOKUP(FQ$7,'PONDERADORES-GBD'!$A$3:$I$43,5,FALSE)*VLOOKUP(FQ$7,'PONDERADORES-GBD'!$A$3:$I$43,6,FALSE)*VLOOKUP(FQ$7,'PONDERADORES-GBD'!$A$3:$I$43,3,FALSE)+CM17*(1-VLOOKUP(FQ$7,'PONDERADORES-GBD'!$A$3:$I$43,5,FALSE))*VLOOKUP(FQ$7,'PONDERADORES-GBD'!$A$3:$I$43,8,FALSE)*VLOOKUP(FQ$7,'PONDERADORES-GBD'!$A$3:$I$43,3,FALSE)</f>
        <v>0</v>
      </c>
      <c r="FR17" s="28">
        <f>CN17*VLOOKUP(FR$7,'PONDERADORES-GBD'!$A$3:$I$43,5,FALSE)*VLOOKUP(FR$7,'PONDERADORES-GBD'!$A$3:$I$43,6,FALSE)*VLOOKUP(FR$7,'PONDERADORES-GBD'!$A$3:$I$43,3,FALSE)+CN17*(1-VLOOKUP(FR$7,'PONDERADORES-GBD'!$A$3:$I$43,5,FALSE))*VLOOKUP(FR$7,'PONDERADORES-GBD'!$A$3:$I$43,8,FALSE)*VLOOKUP(FR$7,'PONDERADORES-GBD'!$A$3:$I$43,3,FALSE)</f>
        <v>1.351954689609856E-3</v>
      </c>
      <c r="FS17" s="28">
        <f>CO17*VLOOKUP(FS$7,'PONDERADORES-GBD'!$A$3:$I$43,5,FALSE)*VLOOKUP(FS$7,'PONDERADORES-GBD'!$A$3:$I$43,6,FALSE)*VLOOKUP(FS$7,'PONDERADORES-GBD'!$A$3:$I$43,3,FALSE)+CO17*(1-VLOOKUP(FS$7,'PONDERADORES-GBD'!$A$3:$I$43,5,FALSE))*VLOOKUP(FS$7,'PONDERADORES-GBD'!$A$3:$I$43,8,FALSE)*VLOOKUP(FS$7,'PONDERADORES-GBD'!$A$3:$I$43,3,FALSE)</f>
        <v>4.788017228747433E-4</v>
      </c>
      <c r="FT17" s="28">
        <f>CP17*VLOOKUP(FT$7,'PONDERADORES-GBD'!$A$3:$I$43,5,FALSE)*VLOOKUP(FT$7,'PONDERADORES-GBD'!$A$3:$I$43,6,FALSE)*VLOOKUP(FT$7,'PONDERADORES-GBD'!$A$3:$I$43,3,FALSE)+CP17*(1-VLOOKUP(FT$7,'PONDERADORES-GBD'!$A$3:$I$43,5,FALSE))*VLOOKUP(FT$7,'PONDERADORES-GBD'!$A$3:$I$43,8,FALSE)*VLOOKUP(FT$7,'PONDERADORES-GBD'!$A$3:$I$43,3,FALSE)</f>
        <v>1.5200841597535937E-3</v>
      </c>
      <c r="FU17" s="28">
        <f>CQ17*VLOOKUP(FU$7,'PONDERADORES-GBD'!$A$3:$I$43,5,FALSE)*VLOOKUP(FU$7,'PONDERADORES-GBD'!$A$3:$I$43,6,FALSE)*VLOOKUP(FU$7,'PONDERADORES-GBD'!$A$3:$I$43,3,FALSE)+CQ17*(1-VLOOKUP(FU$7,'PONDERADORES-GBD'!$A$3:$I$43,5,FALSE))*VLOOKUP(FU$7,'PONDERADORES-GBD'!$A$3:$I$43,8,FALSE)*VLOOKUP(FU$7,'PONDERADORES-GBD'!$A$3:$I$43,3,FALSE)</f>
        <v>4.205699852156058E-4</v>
      </c>
      <c r="FV17" s="28">
        <f>CR17*VLOOKUP(FV$7,'PONDERADORES-GBD'!$A$3:$I$43,5,FALSE)*VLOOKUP(FV$7,'PONDERADORES-GBD'!$A$3:$I$43,6,FALSE)*VLOOKUP(FV$7,'PONDERADORES-GBD'!$A$3:$I$43,3,FALSE)+CR17*(1-VLOOKUP(FV$7,'PONDERADORES-GBD'!$A$3:$I$43,5,FALSE))*VLOOKUP(FV$7,'PONDERADORES-GBD'!$A$3:$I$43,8,FALSE)*VLOOKUP(FV$7,'PONDERADORES-GBD'!$A$3:$I$43,3,FALSE)</f>
        <v>8.9293367556468172E-4</v>
      </c>
      <c r="FW17" s="28">
        <f>CS17*VLOOKUP(FW$7,'PONDERADORES-GBD'!$A$3:$I$43,5,FALSE)*VLOOKUP(FW$7,'PONDERADORES-GBD'!$A$3:$I$43,6,FALSE)*VLOOKUP(FW$7,'PONDERADORES-GBD'!$A$3:$I$43,3,FALSE)+CS17*(1-VLOOKUP(FW$7,'PONDERADORES-GBD'!$A$3:$I$43,5,FALSE))*VLOOKUP(FW$7,'PONDERADORES-GBD'!$A$3:$I$43,8,FALSE)*VLOOKUP(FW$7,'PONDERADORES-GBD'!$A$3:$I$43,3,FALSE)</f>
        <v>0</v>
      </c>
      <c r="FX17" s="28">
        <f>CT17*VLOOKUP(FX$7,'PONDERADORES-GBD'!$A$3:$I$43,5,FALSE)*VLOOKUP(FX$7,'PONDERADORES-GBD'!$A$3:$I$43,6,FALSE)*VLOOKUP(FX$7,'PONDERADORES-GBD'!$A$3:$I$43,3,FALSE)+CT17*(1-VLOOKUP(FX$7,'PONDERADORES-GBD'!$A$3:$I$43,5,FALSE))*VLOOKUP(FX$7,'PONDERADORES-GBD'!$A$3:$I$43,8,FALSE)*VLOOKUP(FX$7,'PONDERADORES-GBD'!$A$3:$I$43,3,FALSE)</f>
        <v>3.5004733360711842E-4</v>
      </c>
      <c r="FY17" s="28">
        <f>CU17*VLOOKUP(FY$7,'PONDERADORES-GBD'!$A$3:$I$43,5,FALSE)*VLOOKUP(FY$7,'PONDERADORES-GBD'!$A$3:$I$43,6,FALSE)*VLOOKUP(FY$7,'PONDERADORES-GBD'!$A$3:$I$43,3,FALSE)+CU17*(1-VLOOKUP(FY$7,'PONDERADORES-GBD'!$A$3:$I$43,5,FALSE))*VLOOKUP(FY$7,'PONDERADORES-GBD'!$A$3:$I$43,8,FALSE)*VLOOKUP(FY$7,'PONDERADORES-GBD'!$A$3:$I$43,3,FALSE)</f>
        <v>3.1410170020533878E-6</v>
      </c>
      <c r="FZ17" s="28">
        <f>CV17*VLOOKUP(FZ$7,'PONDERADORES-GBD'!$A$3:$I$43,5,FALSE)*VLOOKUP(FZ$7,'PONDERADORES-GBD'!$A$3:$I$43,6,FALSE)*VLOOKUP(FZ$7,'PONDERADORES-GBD'!$A$3:$I$43,3,FALSE)+CV17*(1-VLOOKUP(FZ$7,'PONDERADORES-GBD'!$A$3:$I$43,5,FALSE))*VLOOKUP(FZ$7,'PONDERADORES-GBD'!$A$3:$I$43,8,FALSE)*VLOOKUP(FZ$7,'PONDERADORES-GBD'!$A$3:$I$43,3,FALSE)</f>
        <v>0</v>
      </c>
      <c r="GA17" s="28">
        <f>CW17*VLOOKUP(GA$7,'PONDERADORES-GBD'!$A$3:$I$43,5,FALSE)*VLOOKUP(GA$7,'PONDERADORES-GBD'!$A$3:$I$43,6,FALSE)*VLOOKUP(GA$7,'PONDERADORES-GBD'!$A$3:$I$43,3,FALSE)+CW17*(1-VLOOKUP(GA$7,'PONDERADORES-GBD'!$A$3:$I$43,5,FALSE))*VLOOKUP(GA$7,'PONDERADORES-GBD'!$A$3:$I$43,8,FALSE)*VLOOKUP(GA$7,'PONDERADORES-GBD'!$A$3:$I$43,3,FALSE)</f>
        <v>1.6996542751540039E-4</v>
      </c>
      <c r="GB17" s="28">
        <f>CX17*VLOOKUP(GB$7,'PONDERADORES-GBD'!$A$3:$I$43,5,FALSE)*VLOOKUP(GB$7,'PONDERADORES-GBD'!$A$3:$I$43,6,FALSE)*VLOOKUP(GB$7,'PONDERADORES-GBD'!$A$3:$I$43,3,FALSE)+CX17*(1-VLOOKUP(GB$7,'PONDERADORES-GBD'!$A$3:$I$43,5,FALSE))*VLOOKUP(GB$7,'PONDERADORES-GBD'!$A$3:$I$43,8,FALSE)*VLOOKUP(GB$7,'PONDERADORES-GBD'!$A$3:$I$43,3,FALSE)</f>
        <v>2.6979648049281312E-4</v>
      </c>
      <c r="GC17" s="28">
        <f>CY17*VLOOKUP(GC$7,'PONDERADORES-GBD'!$A$3:$I$43,5,FALSE)*VLOOKUP(GC$7,'PONDERADORES-GBD'!$A$3:$I$43,6,FALSE)*VLOOKUP(GC$7,'PONDERADORES-GBD'!$A$3:$I$43,3,FALSE)+CY17*(1-VLOOKUP(GC$7,'PONDERADORES-GBD'!$A$3:$I$43,5,FALSE))*VLOOKUP(GC$7,'PONDERADORES-GBD'!$A$3:$I$43,8,FALSE)*VLOOKUP(GC$7,'PONDERADORES-GBD'!$A$3:$I$43,3,FALSE)</f>
        <v>6.0106878357289522E-4</v>
      </c>
      <c r="GD17" s="28">
        <f>CZ17*VLOOKUP(GD$7,'PONDERADORES-GBD'!$A$3:$I$43,5,FALSE)*VLOOKUP(GD$7,'PONDERADORES-GBD'!$A$3:$I$43,6,FALSE)*VLOOKUP(GD$7,'PONDERADORES-GBD'!$A$3:$I$43,3,FALSE)+CZ17*(1-VLOOKUP(GD$7,'PONDERADORES-GBD'!$A$3:$I$43,5,FALSE))*VLOOKUP(GD$7,'PONDERADORES-GBD'!$A$3:$I$43,8,FALSE)*VLOOKUP(GD$7,'PONDERADORES-GBD'!$A$3:$I$43,3,FALSE)</f>
        <v>2.6247005667351126E-4</v>
      </c>
      <c r="GE17" s="28">
        <f>DA17*VLOOKUP(GE$7,'PONDERADORES-GBD'!$A$3:$I$43,5,FALSE)*VLOOKUP(GE$7,'PONDERADORES-GBD'!$A$3:$I$43,6,FALSE)*VLOOKUP(GE$7,'PONDERADORES-GBD'!$A$3:$I$43,3,FALSE)+DA17*(1-VLOOKUP(GE$7,'PONDERADORES-GBD'!$A$3:$I$43,5,FALSE))*VLOOKUP(GE$7,'PONDERADORES-GBD'!$A$3:$I$43,8,FALSE)*VLOOKUP(GE$7,'PONDERADORES-GBD'!$A$3:$I$43,3,FALSE)</f>
        <v>2.3517066803559205E-4</v>
      </c>
      <c r="GF17" s="28">
        <f>DB17*VLOOKUP(GF$7,'PONDERADORES-GBD'!$A$3:$I$43,5,FALSE)*VLOOKUP(GF$7,'PONDERADORES-GBD'!$A$3:$I$43,6,FALSE)*VLOOKUP(GF$7,'PONDERADORES-GBD'!$A$3:$I$43,3,FALSE)+DB17*(1-VLOOKUP(GF$7,'PONDERADORES-GBD'!$A$3:$I$43,5,FALSE))*VLOOKUP(GF$7,'PONDERADORES-GBD'!$A$3:$I$43,8,FALSE)*VLOOKUP(GF$7,'PONDERADORES-GBD'!$A$3:$I$43,3,FALSE)</f>
        <v>1.7488731006160165E-4</v>
      </c>
      <c r="GG17" s="28">
        <f>DC17*VLOOKUP(GG$7,'PONDERADORES-GBD'!$A$3:$I$43,5,FALSE)*VLOOKUP(GG$7,'PONDERADORES-GBD'!$A$3:$I$43,6,FALSE)*VLOOKUP(GG$7,'PONDERADORES-GBD'!$A$3:$I$43,3,FALSE)+DC17*(1-VLOOKUP(GG$7,'PONDERADORES-GBD'!$A$3:$I$43,5,FALSE))*VLOOKUP(GG$7,'PONDERADORES-GBD'!$A$3:$I$43,8,FALSE)*VLOOKUP(GG$7,'PONDERADORES-GBD'!$A$3:$I$43,3,FALSE)</f>
        <v>1.4462496919917862E-5</v>
      </c>
      <c r="GH17" s="28">
        <f>DD17*VLOOKUP(GH$7,'PONDERADORES-GBD'!$A$3:$I$43,5,FALSE)*VLOOKUP(GH$7,'PONDERADORES-GBD'!$A$3:$I$43,6,FALSE)*VLOOKUP(GH$7,'PONDERADORES-GBD'!$A$3:$I$43,3,FALSE)+DD17*(1-VLOOKUP(GH$7,'PONDERADORES-GBD'!$A$3:$I$43,5,FALSE))*VLOOKUP(GH$7,'PONDERADORES-GBD'!$A$3:$I$43,8,FALSE)*VLOOKUP(GH$7,'PONDERADORES-GBD'!$A$3:$I$43,3,FALSE)</f>
        <v>7.3286878850102675E-4</v>
      </c>
      <c r="GI17" s="28">
        <f>DE17*VLOOKUP(GI$7,'PONDERADORES-GBD'!$A$3:$I$43,5,FALSE)*VLOOKUP(GI$7,'PONDERADORES-GBD'!$A$3:$I$43,6,FALSE)*VLOOKUP(GI$7,'PONDERADORES-GBD'!$A$3:$I$43,3,FALSE)+DE17*(1-VLOOKUP(GI$7,'PONDERADORES-GBD'!$A$3:$I$43,5,FALSE))*VLOOKUP(GI$7,'PONDERADORES-GBD'!$A$3:$I$43,8,FALSE)*VLOOKUP(GI$7,'PONDERADORES-GBD'!$A$3:$I$43,3,FALSE)</f>
        <v>2.0447407255304586E-5</v>
      </c>
      <c r="GJ17" s="28">
        <f>DF17*VLOOKUP(GJ$7,'PONDERADORES-GBD'!$A$3:$I$43,5,FALSE)*VLOOKUP(GJ$7,'PONDERADORES-GBD'!$A$3:$I$43,6,FALSE)*VLOOKUP(GJ$7,'PONDERADORES-GBD'!$A$3:$I$43,3,FALSE)+DF17*(1-VLOOKUP(GJ$7,'PONDERADORES-GBD'!$A$3:$I$43,5,FALSE))*VLOOKUP(GJ$7,'PONDERADORES-GBD'!$A$3:$I$43,8,FALSE)*VLOOKUP(GJ$7,'PONDERADORES-GBD'!$A$3:$I$43,3,FALSE)</f>
        <v>2.1630937713894594E-6</v>
      </c>
      <c r="GK17" s="28">
        <f>DG17*VLOOKUP(GK$7,'PONDERADORES-GBD'!$A$3:$I$43,5,FALSE)*VLOOKUP(GK$7,'PONDERADORES-GBD'!$A$3:$I$43,6,FALSE)*VLOOKUP(GK$7,'PONDERADORES-GBD'!$A$3:$I$43,3,FALSE)+DG17*(1-VLOOKUP(GK$7,'PONDERADORES-GBD'!$A$3:$I$43,5,FALSE))*VLOOKUP(GK$7,'PONDERADORES-GBD'!$A$3:$I$43,8,FALSE)*VLOOKUP(GK$7,'PONDERADORES-GBD'!$A$3:$I$43,3,FALSE)</f>
        <v>0</v>
      </c>
      <c r="GL17" s="28">
        <f>DH17*VLOOKUP(GL$7,'PONDERADORES-GBD'!$A$3:$I$43,5,FALSE)*VLOOKUP(GL$7,'PONDERADORES-GBD'!$A$3:$I$43,6,FALSE)*VLOOKUP(GL$7,'PONDERADORES-GBD'!$A$3:$I$43,3,FALSE)+DH17*(1-VLOOKUP(GL$7,'PONDERADORES-GBD'!$A$3:$I$43,5,FALSE))*VLOOKUP(GL$7,'PONDERADORES-GBD'!$A$3:$I$43,8,FALSE)*VLOOKUP(GL$7,'PONDERADORES-GBD'!$A$3:$I$43,3,FALSE)</f>
        <v>0</v>
      </c>
      <c r="GM17" s="28">
        <f>DI17*VLOOKUP(GM$7,'PONDERADORES-GBD'!$A$3:$I$43,5,FALSE)*VLOOKUP(GM$7,'PONDERADORES-GBD'!$A$3:$I$43,6,FALSE)*VLOOKUP(GM$7,'PONDERADORES-GBD'!$A$3:$I$43,3,FALSE)+DI17*(1-VLOOKUP(GM$7,'PONDERADORES-GBD'!$A$3:$I$43,5,FALSE))*VLOOKUP(GM$7,'PONDERADORES-GBD'!$A$3:$I$43,8,FALSE)*VLOOKUP(GM$7,'PONDERADORES-GBD'!$A$3:$I$43,3,FALSE)</f>
        <v>0</v>
      </c>
      <c r="GN17" s="28">
        <f>DJ17*VLOOKUP(GN$7,'PONDERADORES-GBD'!$A$3:$I$43,5,FALSE)*VLOOKUP(GN$7,'PONDERADORES-GBD'!$A$3:$I$43,6,FALSE)*VLOOKUP(GN$7,'PONDERADORES-GBD'!$A$3:$I$43,3,FALSE)+DJ17*(1-VLOOKUP(GN$7,'PONDERADORES-GBD'!$A$3:$I$43,5,FALSE))*VLOOKUP(GN$7,'PONDERADORES-GBD'!$A$3:$I$43,8,FALSE)*VLOOKUP(GN$7,'PONDERADORES-GBD'!$A$3:$I$43,3,FALSE)</f>
        <v>0</v>
      </c>
      <c r="GO17" s="28">
        <f>DK17*VLOOKUP(GO$7,'PONDERADORES-GBD'!$A$3:$I$43,5,FALSE)*VLOOKUP(GO$7,'PONDERADORES-GBD'!$A$3:$I$43,6,FALSE)*VLOOKUP(GO$7,'PONDERADORES-GBD'!$A$3:$I$43,3,FALSE)+DK17*(1-VLOOKUP(GO$7,'PONDERADORES-GBD'!$A$3:$I$43,5,FALSE))*VLOOKUP(GO$7,'PONDERADORES-GBD'!$A$3:$I$43,8,FALSE)*VLOOKUP(GO$7,'PONDERADORES-GBD'!$A$3:$I$43,3,FALSE)</f>
        <v>0</v>
      </c>
      <c r="GP17" s="28">
        <f>DL17*VLOOKUP(GP$7,'PONDERADORES-GBD'!$A$3:$I$43,5,FALSE)*VLOOKUP(GP$7,'PONDERADORES-GBD'!$A$3:$I$43,6,FALSE)*VLOOKUP(GP$7,'PONDERADORES-GBD'!$A$3:$I$43,3,FALSE)+DL17*(1-VLOOKUP(GP$7,'PONDERADORES-GBD'!$A$3:$I$43,5,FALSE))*VLOOKUP(GP$7,'PONDERADORES-GBD'!$A$3:$I$43,8,FALSE)*VLOOKUP(GP$7,'PONDERADORES-GBD'!$A$3:$I$43,3,FALSE)</f>
        <v>0</v>
      </c>
      <c r="GQ17" s="28">
        <f>DM17*VLOOKUP(GQ$7,'PONDERADORES-GBD'!$A$3:$I$43,5,FALSE)*VLOOKUP(GQ$7,'PONDERADORES-GBD'!$A$3:$I$43,6,FALSE)*VLOOKUP(GQ$7,'PONDERADORES-GBD'!$A$3:$I$43,3,FALSE)+DM17*(1-VLOOKUP(GQ$7,'PONDERADORES-GBD'!$A$3:$I$43,5,FALSE))*VLOOKUP(GQ$7,'PONDERADORES-GBD'!$A$3:$I$43,8,FALSE)*VLOOKUP(GQ$7,'PONDERADORES-GBD'!$A$3:$I$43,3,FALSE)</f>
        <v>2.1937281314168376E-6</v>
      </c>
      <c r="GR17" s="28">
        <f>DN17*VLOOKUP(GR$7,'PONDERADORES-GBD'!$A$3:$I$43,5,FALSE)*VLOOKUP(GR$7,'PONDERADORES-GBD'!$A$3:$I$43,6,FALSE)*VLOOKUP(GR$7,'PONDERADORES-GBD'!$A$3:$I$43,3,FALSE)+DN17*(1-VLOOKUP(GR$7,'PONDERADORES-GBD'!$A$3:$I$43,5,FALSE))*VLOOKUP(GR$7,'PONDERADORES-GBD'!$A$3:$I$43,8,FALSE)*VLOOKUP(GR$7,'PONDERADORES-GBD'!$A$3:$I$43,3,FALSE)</f>
        <v>0</v>
      </c>
      <c r="GS17" s="28">
        <f>DO17*VLOOKUP(GS$7,'PONDERADORES-GBD'!$A$3:$I$43,5,FALSE)*VLOOKUP(GS$7,'PONDERADORES-GBD'!$A$3:$I$43,6,FALSE)*VLOOKUP(GS$7,'PONDERADORES-GBD'!$A$3:$I$43,3,FALSE)+DO17*(1-VLOOKUP(GS$7,'PONDERADORES-GBD'!$A$3:$I$43,5,FALSE))*VLOOKUP(GS$7,'PONDERADORES-GBD'!$A$3:$I$43,8,FALSE)*VLOOKUP(GS$7,'PONDERADORES-GBD'!$A$3:$I$43,3,FALSE)</f>
        <v>0</v>
      </c>
      <c r="GT17" s="28">
        <f>DP17*VLOOKUP(GT$7,'PONDERADORES-GBD'!$A$3:$I$43,5,FALSE)*VLOOKUP(GT$7,'PONDERADORES-GBD'!$A$3:$I$43,6,FALSE)*VLOOKUP(GT$7,'PONDERADORES-GBD'!$A$3:$I$43,3,FALSE)+DP17*(1-VLOOKUP(GT$7,'PONDERADORES-GBD'!$A$3:$I$43,5,FALSE))*VLOOKUP(GT$7,'PONDERADORES-GBD'!$A$3:$I$43,8,FALSE)*VLOOKUP(GT$7,'PONDERADORES-GBD'!$A$3:$I$43,3,FALSE)</f>
        <v>4.4317349760438053E-6</v>
      </c>
      <c r="GU17" s="28">
        <f>DQ17*VLOOKUP(GU$7,'PONDERADORES-GBD'!$A$3:$I$43,5,FALSE)*VLOOKUP(GU$7,'PONDERADORES-GBD'!$A$3:$I$43,6,FALSE)*VLOOKUP(GU$7,'PONDERADORES-GBD'!$A$3:$I$43,3,FALSE)+DQ17*(1-VLOOKUP(GU$7,'PONDERADORES-GBD'!$A$3:$I$43,5,FALSE))*VLOOKUP(GU$7,'PONDERADORES-GBD'!$A$3:$I$43,8,FALSE)*VLOOKUP(GU$7,'PONDERADORES-GBD'!$A$3:$I$43,3,FALSE)</f>
        <v>1.0026805749486653E-5</v>
      </c>
      <c r="GV17" s="28">
        <f>DR17*VLOOKUP(GV$7,'PONDERADORES-GBD'!$A$3:$I$43,5,FALSE)*VLOOKUP(GV$7,'PONDERADORES-GBD'!$A$3:$I$43,6,FALSE)*VLOOKUP(GV$7,'PONDERADORES-GBD'!$A$3:$I$43,3,FALSE)+DR17*(1-VLOOKUP(GV$7,'PONDERADORES-GBD'!$A$3:$I$43,5,FALSE))*VLOOKUP(GV$7,'PONDERADORES-GBD'!$A$3:$I$43,8,FALSE)*VLOOKUP(GV$7,'PONDERADORES-GBD'!$A$3:$I$43,3,FALSE)</f>
        <v>2.0683635646817251E-5</v>
      </c>
      <c r="GW17" s="28">
        <f>DS17*VLOOKUP(GW$7,'PONDERADORES-GBD'!$A$3:$I$43,5,FALSE)*VLOOKUP(GW$7,'PONDERADORES-GBD'!$A$3:$I$43,6,FALSE)*VLOOKUP(GW$7,'PONDERADORES-GBD'!$A$3:$I$43,3,FALSE)+DS17*(1-VLOOKUP(GW$7,'PONDERADORES-GBD'!$A$3:$I$43,5,FALSE))*VLOOKUP(GW$7,'PONDERADORES-GBD'!$A$3:$I$43,8,FALSE)*VLOOKUP(GW$7,'PONDERADORES-GBD'!$A$3:$I$43,3,FALSE)</f>
        <v>9.217905489390828E-6</v>
      </c>
      <c r="GX17" s="28">
        <f>DT17*VLOOKUP(GX$7,'PONDERADORES-GBD'!$A$3:$I$43,5,FALSE)*VLOOKUP(GX$7,'PONDERADORES-GBD'!$A$3:$I$43,6,FALSE)*VLOOKUP(GX$7,'PONDERADORES-GBD'!$A$3:$I$43,3,FALSE)+DT17*(1-VLOOKUP(GX$7,'PONDERADORES-GBD'!$A$3:$I$43,5,FALSE))*VLOOKUP(GX$7,'PONDERADORES-GBD'!$A$3:$I$43,8,FALSE)*VLOOKUP(GX$7,'PONDERADORES-GBD'!$A$3:$I$43,3,FALSE)</f>
        <v>0</v>
      </c>
      <c r="GY17" s="28">
        <f>DU17*VLOOKUP(GY$7,'PONDERADORES-GBD'!$A$3:$I$43,5,FALSE)*VLOOKUP(GY$7,'PONDERADORES-GBD'!$A$3:$I$43,6,FALSE)*VLOOKUP(GY$7,'PONDERADORES-GBD'!$A$3:$I$43,3,FALSE)+DU17*(1-VLOOKUP(GY$7,'PONDERADORES-GBD'!$A$3:$I$43,5,FALSE))*VLOOKUP(GY$7,'PONDERADORES-GBD'!$A$3:$I$43,8,FALSE)*VLOOKUP(GY$7,'PONDERADORES-GBD'!$A$3:$I$43,3,FALSE)</f>
        <v>0</v>
      </c>
      <c r="GZ17" s="29">
        <f t="shared" si="2"/>
        <v>1.0156759045000003E-2</v>
      </c>
      <c r="HA17" s="29">
        <f t="shared" si="3"/>
        <v>1.0064132340602326E-2</v>
      </c>
      <c r="HC17" s="39">
        <f t="shared" si="4"/>
        <v>0</v>
      </c>
      <c r="HD17" s="39" t="e">
        <f t="shared" si="5"/>
        <v>#DIV/0!</v>
      </c>
      <c r="HE17" s="39" t="e">
        <f t="shared" si="0"/>
        <v>#DIV/0!</v>
      </c>
    </row>
    <row r="18" spans="1:213" ht="15.75" x14ac:dyDescent="0.25">
      <c r="A18" s="36" t="s">
        <v>104</v>
      </c>
      <c r="B18" s="37" t="s">
        <v>51</v>
      </c>
      <c r="C18" s="31">
        <f>DATOS!B58</f>
        <v>0</v>
      </c>
      <c r="D18" s="1">
        <v>8.0032999999999997E-3</v>
      </c>
      <c r="E18" s="1">
        <v>4.4156000000000004E-3</v>
      </c>
      <c r="F18" s="1">
        <v>0.18772069999999999</v>
      </c>
      <c r="G18" s="1">
        <v>0</v>
      </c>
      <c r="H18" s="1">
        <v>0</v>
      </c>
      <c r="I18" s="1">
        <v>0</v>
      </c>
      <c r="J18" s="1">
        <v>4.4570199999999997E-2</v>
      </c>
      <c r="K18" s="1">
        <v>2.9805399999999999E-2</v>
      </c>
      <c r="L18" s="1">
        <v>9.7971600000000006E-2</v>
      </c>
      <c r="M18" s="1">
        <v>2.4561900000000001E-2</v>
      </c>
      <c r="N18" s="1">
        <v>2.7735599999999999E-2</v>
      </c>
      <c r="O18" s="1">
        <v>9.6590000000000001E-4</v>
      </c>
      <c r="P18" s="1">
        <v>5.4448499999999997E-2</v>
      </c>
      <c r="Q18" s="1">
        <v>1.7937999999999999E-3</v>
      </c>
      <c r="R18" s="1">
        <v>2.6218000000000001E-3</v>
      </c>
      <c r="S18" s="1">
        <v>2.7045699999999999E-2</v>
      </c>
      <c r="T18" s="1">
        <v>2.7045699999999999E-2</v>
      </c>
      <c r="U18" s="1">
        <v>4.33283E-2</v>
      </c>
      <c r="V18" s="1">
        <v>2.9391500000000001E-2</v>
      </c>
      <c r="W18" s="1">
        <v>5.8920899999999998E-2</v>
      </c>
      <c r="X18" s="1">
        <v>4.9813700000000002E-2</v>
      </c>
      <c r="Y18" s="1">
        <v>1.9594299999999999E-2</v>
      </c>
      <c r="Z18" s="1">
        <v>0.16020419999999999</v>
      </c>
      <c r="AA18" s="1">
        <v>9.9351000000000005E-3</v>
      </c>
      <c r="AB18" s="1">
        <v>4.1396000000000002E-3</v>
      </c>
      <c r="AC18" s="1">
        <v>5.5199999999999997E-4</v>
      </c>
      <c r="AD18" s="1">
        <v>0</v>
      </c>
      <c r="AE18" s="1">
        <v>0</v>
      </c>
      <c r="AF18" s="1">
        <v>9.6590000000000001E-4</v>
      </c>
      <c r="AG18" s="1">
        <v>9.6590000000000001E-4</v>
      </c>
      <c r="AH18" s="1">
        <v>0</v>
      </c>
      <c r="AI18" s="1">
        <v>1.5179E-3</v>
      </c>
      <c r="AJ18" s="1">
        <v>1.43508E-2</v>
      </c>
      <c r="AK18" s="1">
        <v>6.2094999999999997E-3</v>
      </c>
      <c r="AL18" s="1">
        <v>1.2556899999999999E-2</v>
      </c>
      <c r="AM18" s="1">
        <v>4.1672399999999998E-2</v>
      </c>
      <c r="AN18" s="1">
        <v>5.7955000000000003E-3</v>
      </c>
      <c r="AO18" s="1">
        <v>1.3799000000000001E-3</v>
      </c>
      <c r="AP18" s="1">
        <v>0</v>
      </c>
      <c r="AQ18" s="1">
        <v>0</v>
      </c>
      <c r="AR18" s="1">
        <v>0.99999999999999956</v>
      </c>
      <c r="AT18" s="41">
        <f>D18*VLOOKUP(AT$7,'PONDERADORES-GBD'!$A$3:$I$43,4,FALSE)</f>
        <v>8.0032999999999997E-3</v>
      </c>
      <c r="AU18" s="41">
        <f>E18*VLOOKUP(AU$7,'PONDERADORES-GBD'!$A$3:$I$43,4,FALSE)</f>
        <v>4.4156000000000004E-3</v>
      </c>
      <c r="AV18" s="41">
        <f>F18*VLOOKUP(AV$7,'PONDERADORES-GBD'!$A$3:$I$43,4,FALSE)</f>
        <v>9.3860350000000009E-3</v>
      </c>
      <c r="AW18" s="41">
        <f>G18*VLOOKUP(AW$7,'PONDERADORES-GBD'!$A$3:$I$43,4,FALSE)</f>
        <v>0</v>
      </c>
      <c r="AX18" s="41">
        <f>H18*VLOOKUP(AX$7,'PONDERADORES-GBD'!$A$3:$I$43,4,FALSE)</f>
        <v>0</v>
      </c>
      <c r="AY18" s="41">
        <f>I18*VLOOKUP(AY$7,'PONDERADORES-GBD'!$A$3:$I$43,4,FALSE)</f>
        <v>0</v>
      </c>
      <c r="AZ18" s="41">
        <f>J18*VLOOKUP(AZ$7,'PONDERADORES-GBD'!$A$3:$I$43,4,FALSE)</f>
        <v>2.22851E-3</v>
      </c>
      <c r="BA18" s="41">
        <f>K18*VLOOKUP(BA$7,'PONDERADORES-GBD'!$A$3:$I$43,4,FALSE)</f>
        <v>1.4902700000000001E-3</v>
      </c>
      <c r="BB18" s="41">
        <f>L18*VLOOKUP(BB$7,'PONDERADORES-GBD'!$A$3:$I$43,4,FALSE)</f>
        <v>0</v>
      </c>
      <c r="BC18" s="41">
        <f>M18*VLOOKUP(BC$7,'PONDERADORES-GBD'!$A$3:$I$43,4,FALSE)</f>
        <v>0</v>
      </c>
      <c r="BD18" s="41">
        <f>N18*VLOOKUP(BD$7,'PONDERADORES-GBD'!$A$3:$I$43,4,FALSE)</f>
        <v>0</v>
      </c>
      <c r="BE18" s="41">
        <f>O18*VLOOKUP(BE$7,'PONDERADORES-GBD'!$A$3:$I$43,4,FALSE)</f>
        <v>9.6590000000000001E-4</v>
      </c>
      <c r="BF18" s="41">
        <f>P18*VLOOKUP(BF$7,'PONDERADORES-GBD'!$A$3:$I$43,4,FALSE)</f>
        <v>2.7224250000000001E-3</v>
      </c>
      <c r="BG18" s="41">
        <f>Q18*VLOOKUP(BG$7,'PONDERADORES-GBD'!$A$3:$I$43,4,FALSE)</f>
        <v>1.7938000000000001E-4</v>
      </c>
      <c r="BH18" s="41">
        <f>R18*VLOOKUP(BH$7,'PONDERADORES-GBD'!$A$3:$I$43,4,FALSE)</f>
        <v>5.2436000000000008E-4</v>
      </c>
      <c r="BI18" s="41">
        <f>S18*VLOOKUP(BI$7,'PONDERADORES-GBD'!$A$3:$I$43,4,FALSE)</f>
        <v>4.0568549999999998E-3</v>
      </c>
      <c r="BJ18" s="41">
        <f>T18*VLOOKUP(BJ$7,'PONDERADORES-GBD'!$A$3:$I$43,4,FALSE)</f>
        <v>0</v>
      </c>
      <c r="BK18" s="41">
        <f>U18*VLOOKUP(BK$7,'PONDERADORES-GBD'!$A$3:$I$43,4,FALSE)</f>
        <v>0</v>
      </c>
      <c r="BL18" s="41">
        <f>V18*VLOOKUP(BL$7,'PONDERADORES-GBD'!$A$3:$I$43,4,FALSE)</f>
        <v>0</v>
      </c>
      <c r="BM18" s="41">
        <f>W18*VLOOKUP(BM$7,'PONDERADORES-GBD'!$A$3:$I$43,4,FALSE)</f>
        <v>0</v>
      </c>
      <c r="BN18" s="41">
        <f>X18*VLOOKUP(BN$7,'PONDERADORES-GBD'!$A$3:$I$43,4,FALSE)</f>
        <v>0</v>
      </c>
      <c r="BO18" s="41">
        <f>Y18*VLOOKUP(BO$7,'PONDERADORES-GBD'!$A$3:$I$43,4,FALSE)</f>
        <v>0</v>
      </c>
      <c r="BP18" s="41">
        <f>Z18*VLOOKUP(BP$7,'PONDERADORES-GBD'!$A$3:$I$43,4,FALSE)</f>
        <v>0</v>
      </c>
      <c r="BQ18" s="41">
        <f>AA18*VLOOKUP(BQ$7,'PONDERADORES-GBD'!$A$3:$I$43,4,FALSE)</f>
        <v>0</v>
      </c>
      <c r="BR18" s="41">
        <f>AB18*VLOOKUP(BR$7,'PONDERADORES-GBD'!$A$3:$I$43,4,FALSE)</f>
        <v>0</v>
      </c>
      <c r="BS18" s="41">
        <f>AC18*VLOOKUP(BS$7,'PONDERADORES-GBD'!$A$3:$I$43,4,FALSE)</f>
        <v>5.5199999999999997E-4</v>
      </c>
      <c r="BT18" s="41">
        <f>AD18*VLOOKUP(BT$7,'PONDERADORES-GBD'!$A$3:$I$43,4,FALSE)</f>
        <v>0</v>
      </c>
      <c r="BU18" s="41">
        <f>AE18*VLOOKUP(BU$7,'PONDERADORES-GBD'!$A$3:$I$43,4,FALSE)</f>
        <v>0</v>
      </c>
      <c r="BV18" s="41">
        <f>AF18*VLOOKUP(BV$7,'PONDERADORES-GBD'!$A$3:$I$43,4,FALSE)</f>
        <v>9.6590000000000001E-4</v>
      </c>
      <c r="BW18" s="41">
        <f>AG18*VLOOKUP(BW$7,'PONDERADORES-GBD'!$A$3:$I$43,4,FALSE)</f>
        <v>9.6590000000000001E-4</v>
      </c>
      <c r="BX18" s="41">
        <f>AH18*VLOOKUP(BX$7,'PONDERADORES-GBD'!$A$3:$I$43,4,FALSE)</f>
        <v>0</v>
      </c>
      <c r="BY18" s="41">
        <f>AI18*VLOOKUP(BY$7,'PONDERADORES-GBD'!$A$3:$I$43,4,FALSE)</f>
        <v>0</v>
      </c>
      <c r="BZ18" s="41">
        <f>AJ18*VLOOKUP(BZ$7,'PONDERADORES-GBD'!$A$3:$I$43,4,FALSE)</f>
        <v>0</v>
      </c>
      <c r="CA18" s="41">
        <f>AK18*VLOOKUP(CA$7,'PONDERADORES-GBD'!$A$3:$I$43,4,FALSE)</f>
        <v>0</v>
      </c>
      <c r="CB18" s="41">
        <f>AL18*VLOOKUP(CB$7,'PONDERADORES-GBD'!$A$3:$I$43,4,FALSE)</f>
        <v>0</v>
      </c>
      <c r="CC18" s="41">
        <f>AM18*VLOOKUP(CC$7,'PONDERADORES-GBD'!$A$3:$I$43,4,FALSE)</f>
        <v>0</v>
      </c>
      <c r="CD18" s="41">
        <f>AN18*VLOOKUP(CD$7,'PONDERADORES-GBD'!$A$3:$I$43,4,FALSE)</f>
        <v>0</v>
      </c>
      <c r="CE18" s="41">
        <f>AO18*VLOOKUP(CE$7,'PONDERADORES-GBD'!$A$3:$I$43,4,FALSE)</f>
        <v>0</v>
      </c>
      <c r="CF18" s="41">
        <f>AP18*VLOOKUP(CF$7,'PONDERADORES-GBD'!$A$3:$I$43,4,FALSE)</f>
        <v>0</v>
      </c>
      <c r="CG18" s="41">
        <f>AQ18*VLOOKUP(CG$7,'PONDERADORES-GBD'!$A$3:$I$43,4,FALSE)</f>
        <v>0</v>
      </c>
      <c r="CH18" s="41">
        <f>D18*(1-VLOOKUP(CH$7,'PONDERADORES-GBD'!$A$3:$I$43,4,FALSE))</f>
        <v>0</v>
      </c>
      <c r="CI18" s="41">
        <f>E18*(1-VLOOKUP(CI$7,'PONDERADORES-GBD'!$A$3:$I$43,4,FALSE))</f>
        <v>0</v>
      </c>
      <c r="CJ18" s="41">
        <f>F18*(1-VLOOKUP(CJ$7,'PONDERADORES-GBD'!$A$3:$I$43,4,FALSE))</f>
        <v>0.17833466499999998</v>
      </c>
      <c r="CK18" s="41">
        <f>G18*(1-VLOOKUP(CK$7,'PONDERADORES-GBD'!$A$3:$I$43,4,FALSE))</f>
        <v>0</v>
      </c>
      <c r="CL18" s="41">
        <f>H18*(1-VLOOKUP(CL$7,'PONDERADORES-GBD'!$A$3:$I$43,4,FALSE))</f>
        <v>0</v>
      </c>
      <c r="CM18" s="41">
        <f>I18*(1-VLOOKUP(CM$7,'PONDERADORES-GBD'!$A$3:$I$43,4,FALSE))</f>
        <v>0</v>
      </c>
      <c r="CN18" s="41">
        <f>J18*(1-VLOOKUP(CN$7,'PONDERADORES-GBD'!$A$3:$I$43,4,FALSE))</f>
        <v>4.2341689999999994E-2</v>
      </c>
      <c r="CO18" s="41">
        <f>K18*(1-VLOOKUP(CO$7,'PONDERADORES-GBD'!$A$3:$I$43,4,FALSE))</f>
        <v>2.8315129999999997E-2</v>
      </c>
      <c r="CP18" s="41">
        <f>L18*(1-VLOOKUP(CP$7,'PONDERADORES-GBD'!$A$3:$I$43,4,FALSE))</f>
        <v>9.7971600000000006E-2</v>
      </c>
      <c r="CQ18" s="41">
        <f>M18*(1-VLOOKUP(CQ$7,'PONDERADORES-GBD'!$A$3:$I$43,4,FALSE))</f>
        <v>2.4561900000000001E-2</v>
      </c>
      <c r="CR18" s="41">
        <f>N18*(1-VLOOKUP(CR$7,'PONDERADORES-GBD'!$A$3:$I$43,4,FALSE))</f>
        <v>2.7735599999999999E-2</v>
      </c>
      <c r="CS18" s="41">
        <f>O18*(1-VLOOKUP(CS$7,'PONDERADORES-GBD'!$A$3:$I$43,4,FALSE))</f>
        <v>0</v>
      </c>
      <c r="CT18" s="41">
        <f>P18*(1-VLOOKUP(CT$7,'PONDERADORES-GBD'!$A$3:$I$43,4,FALSE))</f>
        <v>5.1726074999999996E-2</v>
      </c>
      <c r="CU18" s="41">
        <f>Q18*(1-VLOOKUP(CU$7,'PONDERADORES-GBD'!$A$3:$I$43,4,FALSE))</f>
        <v>1.6144199999999999E-3</v>
      </c>
      <c r="CV18" s="41">
        <f>R18*(1-VLOOKUP(CV$7,'PONDERADORES-GBD'!$A$3:$I$43,4,FALSE))</f>
        <v>2.0974400000000003E-3</v>
      </c>
      <c r="CW18" s="41">
        <f>S18*(1-VLOOKUP(CW$7,'PONDERADORES-GBD'!$A$3:$I$43,4,FALSE))</f>
        <v>2.2988844999999997E-2</v>
      </c>
      <c r="CX18" s="41">
        <f>T18*(1-VLOOKUP(CX$7,'PONDERADORES-GBD'!$A$3:$I$43,4,FALSE))</f>
        <v>2.7045699999999999E-2</v>
      </c>
      <c r="CY18" s="41">
        <f>U18*(1-VLOOKUP(CY$7,'PONDERADORES-GBD'!$A$3:$I$43,4,FALSE))</f>
        <v>4.33283E-2</v>
      </c>
      <c r="CZ18" s="41">
        <f>V18*(1-VLOOKUP(CZ$7,'PONDERADORES-GBD'!$A$3:$I$43,4,FALSE))</f>
        <v>2.9391500000000001E-2</v>
      </c>
      <c r="DA18" s="41">
        <f>W18*(1-VLOOKUP(DA$7,'PONDERADORES-GBD'!$A$3:$I$43,4,FALSE))</f>
        <v>5.8920899999999998E-2</v>
      </c>
      <c r="DB18" s="41">
        <f>X18*(1-VLOOKUP(DB$7,'PONDERADORES-GBD'!$A$3:$I$43,4,FALSE))</f>
        <v>4.9813700000000002E-2</v>
      </c>
      <c r="DC18" s="41">
        <f>Y18*(1-VLOOKUP(DC$7,'PONDERADORES-GBD'!$A$3:$I$43,4,FALSE))</f>
        <v>1.9594299999999999E-2</v>
      </c>
      <c r="DD18" s="41">
        <f>Z18*(1-VLOOKUP(DD$7,'PONDERADORES-GBD'!$A$3:$I$43,4,FALSE))</f>
        <v>0.16020419999999999</v>
      </c>
      <c r="DE18" s="41">
        <f>AA18*(1-VLOOKUP(DE$7,'PONDERADORES-GBD'!$A$3:$I$43,4,FALSE))</f>
        <v>9.9351000000000005E-3</v>
      </c>
      <c r="DF18" s="41">
        <f>AB18*(1-VLOOKUP(DF$7,'PONDERADORES-GBD'!$A$3:$I$43,4,FALSE))</f>
        <v>4.1396000000000002E-3</v>
      </c>
      <c r="DG18" s="41">
        <f>AC18*(1-VLOOKUP(DG$7,'PONDERADORES-GBD'!$A$3:$I$43,4,FALSE))</f>
        <v>0</v>
      </c>
      <c r="DH18" s="41">
        <f>AD18*(1-VLOOKUP(DH$7,'PONDERADORES-GBD'!$A$3:$I$43,4,FALSE))</f>
        <v>0</v>
      </c>
      <c r="DI18" s="41">
        <f>AE18*(1-VLOOKUP(DI$7,'PONDERADORES-GBD'!$A$3:$I$43,4,FALSE))</f>
        <v>0</v>
      </c>
      <c r="DJ18" s="41">
        <f>AF18*(1-VLOOKUP(DJ$7,'PONDERADORES-GBD'!$A$3:$I$43,4,FALSE))</f>
        <v>0</v>
      </c>
      <c r="DK18" s="41">
        <f>AG18*(1-VLOOKUP(DK$7,'PONDERADORES-GBD'!$A$3:$I$43,4,FALSE))</f>
        <v>0</v>
      </c>
      <c r="DL18" s="41">
        <f>AH18*(1-VLOOKUP(DL$7,'PONDERADORES-GBD'!$A$3:$I$43,4,FALSE))</f>
        <v>0</v>
      </c>
      <c r="DM18" s="41">
        <f>AI18*(1-VLOOKUP(DM$7,'PONDERADORES-GBD'!$A$3:$I$43,4,FALSE))</f>
        <v>1.5179E-3</v>
      </c>
      <c r="DN18" s="41">
        <f>AJ18*(1-VLOOKUP(DN$7,'PONDERADORES-GBD'!$A$3:$I$43,4,FALSE))</f>
        <v>1.43508E-2</v>
      </c>
      <c r="DO18" s="41">
        <f>AK18*(1-VLOOKUP(DO$7,'PONDERADORES-GBD'!$A$3:$I$43,4,FALSE))</f>
        <v>6.2094999999999997E-3</v>
      </c>
      <c r="DP18" s="41">
        <f>AL18*(1-VLOOKUP(DP$7,'PONDERADORES-GBD'!$A$3:$I$43,4,FALSE))</f>
        <v>1.2556899999999999E-2</v>
      </c>
      <c r="DQ18" s="41">
        <f>AM18*(1-VLOOKUP(DQ$7,'PONDERADORES-GBD'!$A$3:$I$43,4,FALSE))</f>
        <v>4.1672399999999998E-2</v>
      </c>
      <c r="DR18" s="41">
        <f>AN18*(1-VLOOKUP(DR$7,'PONDERADORES-GBD'!$A$3:$I$43,4,FALSE))</f>
        <v>5.7955000000000003E-3</v>
      </c>
      <c r="DS18" s="41">
        <f>AO18*(1-VLOOKUP(DS$7,'PONDERADORES-GBD'!$A$3:$I$43,4,FALSE))</f>
        <v>1.3799000000000001E-3</v>
      </c>
      <c r="DT18" s="41">
        <f>AP18*(1-VLOOKUP(DT$7,'PONDERADORES-GBD'!$A$3:$I$43,4,FALSE))</f>
        <v>0</v>
      </c>
      <c r="DU18" s="41">
        <f>AQ18*(1-VLOOKUP(DU$7,'PONDERADORES-GBD'!$A$3:$I$43,4,FALSE))</f>
        <v>0</v>
      </c>
      <c r="DV18" s="31">
        <f t="shared" si="1"/>
        <v>0.99999999999999978</v>
      </c>
      <c r="DW18" s="45"/>
      <c r="DX18" s="28">
        <f>AT18*VLOOKUP(DX$7,'PONDERADORES-GBD'!$A$3:$I$43,5,FALSE)*VLOOKUP(DX$7,'PONDERADORES-GBD'!$A$3:$I$43,7,FALSE)+AT18*(1-VLOOKUP(DX$7,'PONDERADORES-GBD'!$A$3:$I$43,5,FALSE))*VLOOKUP(DX$7,'PONDERADORES-GBD'!$A$3:$I$43,9,FALSE)</f>
        <v>4.7139436999999998E-3</v>
      </c>
      <c r="DY18" s="28">
        <f>AU18*VLOOKUP(DY$7,'PONDERADORES-GBD'!$A$3:$I$43,5,FALSE)*VLOOKUP(DY$7,'PONDERADORES-GBD'!$A$3:$I$43,7,FALSE)+AU18*(1-VLOOKUP(DY$7,'PONDERADORES-GBD'!$A$3:$I$43,5,FALSE))*VLOOKUP(DY$7,'PONDERADORES-GBD'!$A$3:$I$43,9,FALSE)</f>
        <v>1.3070176000000001E-3</v>
      </c>
      <c r="DZ18" s="28">
        <f>AV18*VLOOKUP(DZ$7,'PONDERADORES-GBD'!$A$3:$I$43,5,FALSE)*VLOOKUP(DZ$7,'PONDERADORES-GBD'!$A$3:$I$43,7,FALSE)+AV18*(1-VLOOKUP(DZ$7,'PONDERADORES-GBD'!$A$3:$I$43,5,FALSE))*VLOOKUP(DZ$7,'PONDERADORES-GBD'!$A$3:$I$43,9,FALSE)</f>
        <v>2.1681740850000002E-3</v>
      </c>
      <c r="EA18" s="28">
        <f>AW18*VLOOKUP(EA$7,'PONDERADORES-GBD'!$A$3:$I$43,5,FALSE)*VLOOKUP(EA$7,'PONDERADORES-GBD'!$A$3:$I$43,7,FALSE)+AW18*(1-VLOOKUP(EA$7,'PONDERADORES-GBD'!$A$3:$I$43,5,FALSE))*VLOOKUP(EA$7,'PONDERADORES-GBD'!$A$3:$I$43,9,FALSE)</f>
        <v>0</v>
      </c>
      <c r="EB18" s="28">
        <f>AX18*VLOOKUP(EB$7,'PONDERADORES-GBD'!$A$3:$I$43,5,FALSE)*VLOOKUP(EB$7,'PONDERADORES-GBD'!$A$3:$I$43,7,FALSE)+AX18*(1-VLOOKUP(EB$7,'PONDERADORES-GBD'!$A$3:$I$43,5,FALSE))*VLOOKUP(EB$7,'PONDERADORES-GBD'!$A$3:$I$43,9,FALSE)</f>
        <v>0</v>
      </c>
      <c r="EC18" s="28">
        <f>AY18*VLOOKUP(EC$7,'PONDERADORES-GBD'!$A$3:$I$43,5,FALSE)*VLOOKUP(EC$7,'PONDERADORES-GBD'!$A$3:$I$43,7,FALSE)+AY18*(1-VLOOKUP(EC$7,'PONDERADORES-GBD'!$A$3:$I$43,5,FALSE))*VLOOKUP(EC$7,'PONDERADORES-GBD'!$A$3:$I$43,9,FALSE)</f>
        <v>0</v>
      </c>
      <c r="ED18" s="28">
        <f>AZ18*VLOOKUP(ED$7,'PONDERADORES-GBD'!$A$3:$I$43,5,FALSE)*VLOOKUP(ED$7,'PONDERADORES-GBD'!$A$3:$I$43,7,FALSE)+AZ18*(1-VLOOKUP(ED$7,'PONDERADORES-GBD'!$A$3:$I$43,5,FALSE))*VLOOKUP(ED$7,'PONDERADORES-GBD'!$A$3:$I$43,9,FALSE)</f>
        <v>1.2925358E-4</v>
      </c>
      <c r="EE18" s="28">
        <f>BA18*VLOOKUP(EE$7,'PONDERADORES-GBD'!$A$3:$I$43,5,FALSE)*VLOOKUP(EE$7,'PONDERADORES-GBD'!$A$3:$I$43,7,FALSE)+BA18*(1-VLOOKUP(EE$7,'PONDERADORES-GBD'!$A$3:$I$43,5,FALSE))*VLOOKUP(EE$7,'PONDERADORES-GBD'!$A$3:$I$43,9,FALSE)</f>
        <v>7.4513500000000011E-6</v>
      </c>
      <c r="EF18" s="28">
        <f>BB18*VLOOKUP(EF$7,'PONDERADORES-GBD'!$A$3:$I$43,5,FALSE)*VLOOKUP(EF$7,'PONDERADORES-GBD'!$A$3:$I$43,7,FALSE)+BB18*(1-VLOOKUP(EF$7,'PONDERADORES-GBD'!$A$3:$I$43,5,FALSE))*VLOOKUP(EF$7,'PONDERADORES-GBD'!$A$3:$I$43,9,FALSE)</f>
        <v>0</v>
      </c>
      <c r="EG18" s="28">
        <f>BC18*VLOOKUP(EG$7,'PONDERADORES-GBD'!$A$3:$I$43,5,FALSE)*VLOOKUP(EG$7,'PONDERADORES-GBD'!$A$3:$I$43,7,FALSE)+BC18*(1-VLOOKUP(EG$7,'PONDERADORES-GBD'!$A$3:$I$43,5,FALSE))*VLOOKUP(EG$7,'PONDERADORES-GBD'!$A$3:$I$43,9,FALSE)</f>
        <v>0</v>
      </c>
      <c r="EH18" s="28">
        <f>BD18*VLOOKUP(EH$7,'PONDERADORES-GBD'!$A$3:$I$43,5,FALSE)*VLOOKUP(EH$7,'PONDERADORES-GBD'!$A$3:$I$43,7,FALSE)+BD18*(1-VLOOKUP(EH$7,'PONDERADORES-GBD'!$A$3:$I$43,5,FALSE))*VLOOKUP(EH$7,'PONDERADORES-GBD'!$A$3:$I$43,9,FALSE)</f>
        <v>0</v>
      </c>
      <c r="EI18" s="28">
        <f>BE18*VLOOKUP(EI$7,'PONDERADORES-GBD'!$A$3:$I$43,5,FALSE)*VLOOKUP(EI$7,'PONDERADORES-GBD'!$A$3:$I$43,7,FALSE)+BE18*(1-VLOOKUP(EI$7,'PONDERADORES-GBD'!$A$3:$I$43,5,FALSE))*VLOOKUP(EI$7,'PONDERADORES-GBD'!$A$3:$I$43,9,FALSE)</f>
        <v>1.5454399999999999E-5</v>
      </c>
      <c r="EJ18" s="28">
        <f>BF18*VLOOKUP(EJ$7,'PONDERADORES-GBD'!$A$3:$I$43,5,FALSE)*VLOOKUP(EJ$7,'PONDERADORES-GBD'!$A$3:$I$43,7,FALSE)+BF18*(1-VLOOKUP(EJ$7,'PONDERADORES-GBD'!$A$3:$I$43,5,FALSE))*VLOOKUP(EJ$7,'PONDERADORES-GBD'!$A$3:$I$43,9,FALSE)</f>
        <v>2.5590794999999999E-4</v>
      </c>
      <c r="EK18" s="28">
        <f>BG18*VLOOKUP(EK$7,'PONDERADORES-GBD'!$A$3:$I$43,5,FALSE)*VLOOKUP(EK$7,'PONDERADORES-GBD'!$A$3:$I$43,7,FALSE)+BG18*(1-VLOOKUP(EK$7,'PONDERADORES-GBD'!$A$3:$I$43,5,FALSE))*VLOOKUP(EK$7,'PONDERADORES-GBD'!$A$3:$I$43,9,FALSE)</f>
        <v>5.3814000000000003E-5</v>
      </c>
      <c r="EL18" s="28">
        <f>BH18*VLOOKUP(EL$7,'PONDERADORES-GBD'!$A$3:$I$43,5,FALSE)*VLOOKUP(EL$7,'PONDERADORES-GBD'!$A$3:$I$43,7,FALSE)+BH18*(1-VLOOKUP(EL$7,'PONDERADORES-GBD'!$A$3:$I$43,5,FALSE))*VLOOKUP(EL$7,'PONDERADORES-GBD'!$A$3:$I$43,9,FALSE)</f>
        <v>5.9252680000000008E-5</v>
      </c>
      <c r="EM18" s="28">
        <f>BI18*VLOOKUP(EM$7,'PONDERADORES-GBD'!$A$3:$I$43,5,FALSE)*VLOOKUP(EM$7,'PONDERADORES-GBD'!$A$3:$I$43,7,FALSE)+BI18*(1-VLOOKUP(EM$7,'PONDERADORES-GBD'!$A$3:$I$43,5,FALSE))*VLOOKUP(EM$7,'PONDERADORES-GBD'!$A$3:$I$43,9,FALSE)</f>
        <v>2.8803670499999998E-4</v>
      </c>
      <c r="EN18" s="28">
        <f>BJ18*VLOOKUP(EN$7,'PONDERADORES-GBD'!$A$3:$I$43,5,FALSE)*VLOOKUP(EN$7,'PONDERADORES-GBD'!$A$3:$I$43,7,FALSE)+BJ18*(1-VLOOKUP(EN$7,'PONDERADORES-GBD'!$A$3:$I$43,5,FALSE))*VLOOKUP(EN$7,'PONDERADORES-GBD'!$A$3:$I$43,9,FALSE)</f>
        <v>0</v>
      </c>
      <c r="EO18" s="28">
        <f>BK18*VLOOKUP(EO$7,'PONDERADORES-GBD'!$A$3:$I$43,5,FALSE)*VLOOKUP(EO$7,'PONDERADORES-GBD'!$A$3:$I$43,7,FALSE)+BK18*(1-VLOOKUP(EO$7,'PONDERADORES-GBD'!$A$3:$I$43,5,FALSE))*VLOOKUP(EO$7,'PONDERADORES-GBD'!$A$3:$I$43,9,FALSE)</f>
        <v>0</v>
      </c>
      <c r="EP18" s="28">
        <f>BL18*VLOOKUP(EP$7,'PONDERADORES-GBD'!$A$3:$I$43,5,FALSE)*VLOOKUP(EP$7,'PONDERADORES-GBD'!$A$3:$I$43,7,FALSE)+BL18*(1-VLOOKUP(EP$7,'PONDERADORES-GBD'!$A$3:$I$43,5,FALSE))*VLOOKUP(EP$7,'PONDERADORES-GBD'!$A$3:$I$43,9,FALSE)</f>
        <v>0</v>
      </c>
      <c r="EQ18" s="28">
        <f>BM18*VLOOKUP(EQ$7,'PONDERADORES-GBD'!$A$3:$I$43,5,FALSE)*VLOOKUP(EQ$7,'PONDERADORES-GBD'!$A$3:$I$43,7,FALSE)+BM18*(1-VLOOKUP(EQ$7,'PONDERADORES-GBD'!$A$3:$I$43,5,FALSE))*VLOOKUP(EQ$7,'PONDERADORES-GBD'!$A$3:$I$43,9,FALSE)</f>
        <v>0</v>
      </c>
      <c r="ER18" s="28">
        <f>BN18*VLOOKUP(ER$7,'PONDERADORES-GBD'!$A$3:$I$43,5,FALSE)*VLOOKUP(ER$7,'PONDERADORES-GBD'!$A$3:$I$43,7,FALSE)+BN18*(1-VLOOKUP(ER$7,'PONDERADORES-GBD'!$A$3:$I$43,5,FALSE))*VLOOKUP(ER$7,'PONDERADORES-GBD'!$A$3:$I$43,9,FALSE)</f>
        <v>0</v>
      </c>
      <c r="ES18" s="28">
        <f>BO18*VLOOKUP(ES$7,'PONDERADORES-GBD'!$A$3:$I$43,5,FALSE)*VLOOKUP(ES$7,'PONDERADORES-GBD'!$A$3:$I$43,7,FALSE)+BO18*(1-VLOOKUP(ES$7,'PONDERADORES-GBD'!$A$3:$I$43,5,FALSE))*VLOOKUP(ES$7,'PONDERADORES-GBD'!$A$3:$I$43,9,FALSE)</f>
        <v>0</v>
      </c>
      <c r="ET18" s="28">
        <f>BP18*VLOOKUP(ET$7,'PONDERADORES-GBD'!$A$3:$I$43,5,FALSE)*VLOOKUP(ET$7,'PONDERADORES-GBD'!$A$3:$I$43,7,FALSE)+BP18*(1-VLOOKUP(ET$7,'PONDERADORES-GBD'!$A$3:$I$43,5,FALSE))*VLOOKUP(ET$7,'PONDERADORES-GBD'!$A$3:$I$43,9,FALSE)</f>
        <v>0</v>
      </c>
      <c r="EU18" s="28">
        <f>BQ18*VLOOKUP(EU$7,'PONDERADORES-GBD'!$A$3:$I$43,5,FALSE)*VLOOKUP(EU$7,'PONDERADORES-GBD'!$A$3:$I$43,7,FALSE)+BQ18*(1-VLOOKUP(EU$7,'PONDERADORES-GBD'!$A$3:$I$43,5,FALSE))*VLOOKUP(EU$7,'PONDERADORES-GBD'!$A$3:$I$43,9,FALSE)</f>
        <v>0</v>
      </c>
      <c r="EV18" s="28">
        <f>BR18*VLOOKUP(EV$7,'PONDERADORES-GBD'!$A$3:$I$43,5,FALSE)*VLOOKUP(EV$7,'PONDERADORES-GBD'!$A$3:$I$43,7,FALSE)+BR18*(1-VLOOKUP(EV$7,'PONDERADORES-GBD'!$A$3:$I$43,5,FALSE))*VLOOKUP(EV$7,'PONDERADORES-GBD'!$A$3:$I$43,9,FALSE)</f>
        <v>0</v>
      </c>
      <c r="EW18" s="28">
        <f>BS18*VLOOKUP(EW$7,'PONDERADORES-GBD'!$A$3:$I$43,5,FALSE)*VLOOKUP(EW$7,'PONDERADORES-GBD'!$A$3:$I$43,7,FALSE)+BS18*(1-VLOOKUP(EW$7,'PONDERADORES-GBD'!$A$3:$I$43,5,FALSE))*VLOOKUP(EW$7,'PONDERADORES-GBD'!$A$3:$I$43,9,FALSE)</f>
        <v>2.1527999999999998E-5</v>
      </c>
      <c r="EX18" s="28">
        <f>BT18*VLOOKUP(EX$7,'PONDERADORES-GBD'!$A$3:$I$43,5,FALSE)*VLOOKUP(EX$7,'PONDERADORES-GBD'!$A$3:$I$43,7,FALSE)+BT18*(1-VLOOKUP(EX$7,'PONDERADORES-GBD'!$A$3:$I$43,5,FALSE))*VLOOKUP(EX$7,'PONDERADORES-GBD'!$A$3:$I$43,9,FALSE)</f>
        <v>0</v>
      </c>
      <c r="EY18" s="28">
        <f>BU18*VLOOKUP(EY$7,'PONDERADORES-GBD'!$A$3:$I$43,5,FALSE)*VLOOKUP(EY$7,'PONDERADORES-GBD'!$A$3:$I$43,7,FALSE)+BU18*(1-VLOOKUP(EY$7,'PONDERADORES-GBD'!$A$3:$I$43,5,FALSE))*VLOOKUP(EY$7,'PONDERADORES-GBD'!$A$3:$I$43,9,FALSE)</f>
        <v>0</v>
      </c>
      <c r="EZ18" s="28">
        <f>BV18*VLOOKUP(EZ$7,'PONDERADORES-GBD'!$A$3:$I$43,5,FALSE)*VLOOKUP(EZ$7,'PONDERADORES-GBD'!$A$3:$I$43,7,FALSE)+BV18*(1-VLOOKUP(EZ$7,'PONDERADORES-GBD'!$A$3:$I$43,5,FALSE))*VLOOKUP(EZ$7,'PONDERADORES-GBD'!$A$3:$I$43,9,FALSE)</f>
        <v>4.8295000000000001E-6</v>
      </c>
      <c r="FA18" s="28">
        <f>BW18*VLOOKUP(FA$7,'PONDERADORES-GBD'!$A$3:$I$43,5,FALSE)*VLOOKUP(FA$7,'PONDERADORES-GBD'!$A$3:$I$43,7,FALSE)+BW18*(1-VLOOKUP(FA$7,'PONDERADORES-GBD'!$A$3:$I$43,5,FALSE))*VLOOKUP(FA$7,'PONDERADORES-GBD'!$A$3:$I$43,9,FALSE)</f>
        <v>3.7670099999999997E-5</v>
      </c>
      <c r="FB18" s="28">
        <f>BX18*VLOOKUP(FB$7,'PONDERADORES-GBD'!$A$3:$I$43,5,FALSE)*VLOOKUP(FB$7,'PONDERADORES-GBD'!$A$3:$I$43,7,FALSE)+BX18*(1-VLOOKUP(FB$7,'PONDERADORES-GBD'!$A$3:$I$43,5,FALSE))*VLOOKUP(FB$7,'PONDERADORES-GBD'!$A$3:$I$43,9,FALSE)</f>
        <v>0</v>
      </c>
      <c r="FC18" s="28">
        <f>BY18*VLOOKUP(FC$7,'PONDERADORES-GBD'!$A$3:$I$43,5,FALSE)*VLOOKUP(FC$7,'PONDERADORES-GBD'!$A$3:$I$43,7,FALSE)+BY18*(1-VLOOKUP(FC$7,'PONDERADORES-GBD'!$A$3:$I$43,5,FALSE))*VLOOKUP(FC$7,'PONDERADORES-GBD'!$A$3:$I$43,9,FALSE)</f>
        <v>0</v>
      </c>
      <c r="FD18" s="28">
        <f>BZ18*VLOOKUP(FD$7,'PONDERADORES-GBD'!$A$3:$I$43,5,FALSE)*VLOOKUP(FD$7,'PONDERADORES-GBD'!$A$3:$I$43,7,FALSE)+BZ18*(1-VLOOKUP(FD$7,'PONDERADORES-GBD'!$A$3:$I$43,5,FALSE))*VLOOKUP(FD$7,'PONDERADORES-GBD'!$A$3:$I$43,9,FALSE)</f>
        <v>0</v>
      </c>
      <c r="FE18" s="28">
        <f>CA18*VLOOKUP(FE$7,'PONDERADORES-GBD'!$A$3:$I$43,5,FALSE)*VLOOKUP(FE$7,'PONDERADORES-GBD'!$A$3:$I$43,7,FALSE)+CA18*(1-VLOOKUP(FE$7,'PONDERADORES-GBD'!$A$3:$I$43,5,FALSE))*VLOOKUP(FE$7,'PONDERADORES-GBD'!$A$3:$I$43,9,FALSE)</f>
        <v>0</v>
      </c>
      <c r="FF18" s="28">
        <f>CB18*VLOOKUP(FF$7,'PONDERADORES-GBD'!$A$3:$I$43,5,FALSE)*VLOOKUP(FF$7,'PONDERADORES-GBD'!$A$3:$I$43,7,FALSE)+CB18*(1-VLOOKUP(FF$7,'PONDERADORES-GBD'!$A$3:$I$43,5,FALSE))*VLOOKUP(FF$7,'PONDERADORES-GBD'!$A$3:$I$43,9,FALSE)</f>
        <v>0</v>
      </c>
      <c r="FG18" s="28">
        <f>CC18*VLOOKUP(FG$7,'PONDERADORES-GBD'!$A$3:$I$43,5,FALSE)*VLOOKUP(FG$7,'PONDERADORES-GBD'!$A$3:$I$43,7,FALSE)+CC18*(1-VLOOKUP(FG$7,'PONDERADORES-GBD'!$A$3:$I$43,5,FALSE))*VLOOKUP(FG$7,'PONDERADORES-GBD'!$A$3:$I$43,9,FALSE)</f>
        <v>0</v>
      </c>
      <c r="FH18" s="28">
        <f>CD18*VLOOKUP(FH$7,'PONDERADORES-GBD'!$A$3:$I$43,5,FALSE)*VLOOKUP(FH$7,'PONDERADORES-GBD'!$A$3:$I$43,7,FALSE)+CD18*(1-VLOOKUP(FH$7,'PONDERADORES-GBD'!$A$3:$I$43,5,FALSE))*VLOOKUP(FH$7,'PONDERADORES-GBD'!$A$3:$I$43,9,FALSE)</f>
        <v>0</v>
      </c>
      <c r="FI18" s="28">
        <f>CE18*VLOOKUP(FI$7,'PONDERADORES-GBD'!$A$3:$I$43,5,FALSE)*VLOOKUP(FI$7,'PONDERADORES-GBD'!$A$3:$I$43,7,FALSE)+CE18*(1-VLOOKUP(FI$7,'PONDERADORES-GBD'!$A$3:$I$43,5,FALSE))*VLOOKUP(FI$7,'PONDERADORES-GBD'!$A$3:$I$43,9,FALSE)</f>
        <v>0</v>
      </c>
      <c r="FJ18" s="28">
        <f>CF18*VLOOKUP(FJ$7,'PONDERADORES-GBD'!$A$3:$I$43,5,FALSE)*VLOOKUP(FJ$7,'PONDERADORES-GBD'!$A$3:$I$43,7,FALSE)+CF18*(1-VLOOKUP(FJ$7,'PONDERADORES-GBD'!$A$3:$I$43,5,FALSE))*VLOOKUP(FJ$7,'PONDERADORES-GBD'!$A$3:$I$43,9,FALSE)</f>
        <v>0</v>
      </c>
      <c r="FK18" s="28">
        <f>CG18*VLOOKUP(FK$7,'PONDERADORES-GBD'!$A$3:$I$43,5,FALSE)*VLOOKUP(FK$7,'PONDERADORES-GBD'!$A$3:$I$43,7,FALSE)+CG18*(1-VLOOKUP(FK$7,'PONDERADORES-GBD'!$A$3:$I$43,5,FALSE))*VLOOKUP(FK$7,'PONDERADORES-GBD'!$A$3:$I$43,9,FALSE)</f>
        <v>0</v>
      </c>
      <c r="FL18" s="28">
        <f>CH18*VLOOKUP(FL$7,'PONDERADORES-GBD'!$A$3:$I$43,5,FALSE)*VLOOKUP(FL$7,'PONDERADORES-GBD'!$A$3:$I$43,6,FALSE)*VLOOKUP(FL$7,'PONDERADORES-GBD'!$A$3:$I$43,3,FALSE)+CH18*(1-VLOOKUP(FL$7,'PONDERADORES-GBD'!$A$3:$I$43,5,FALSE))*VLOOKUP(FL$7,'PONDERADORES-GBD'!$A$3:$I$43,8,FALSE)*VLOOKUP(FL$7,'PONDERADORES-GBD'!$A$3:$I$43,3,FALSE)</f>
        <v>0</v>
      </c>
      <c r="FM18" s="28">
        <f>CI18*VLOOKUP(FM$7,'PONDERADORES-GBD'!$A$3:$I$43,5,FALSE)*VLOOKUP(FM$7,'PONDERADORES-GBD'!$A$3:$I$43,6,FALSE)*VLOOKUP(FM$7,'PONDERADORES-GBD'!$A$3:$I$43,3,FALSE)+CI18*(1-VLOOKUP(FM$7,'PONDERADORES-GBD'!$A$3:$I$43,5,FALSE))*VLOOKUP(FM$7,'PONDERADORES-GBD'!$A$3:$I$43,8,FALSE)*VLOOKUP(FM$7,'PONDERADORES-GBD'!$A$3:$I$43,3,FALSE)</f>
        <v>0</v>
      </c>
      <c r="FN18" s="28">
        <f>CJ18*VLOOKUP(FN$7,'PONDERADORES-GBD'!$A$3:$I$43,5,FALSE)*VLOOKUP(FN$7,'PONDERADORES-GBD'!$A$3:$I$43,6,FALSE)*VLOOKUP(FN$7,'PONDERADORES-GBD'!$A$3:$I$43,3,FALSE)+CJ18*(1-VLOOKUP(FN$7,'PONDERADORES-GBD'!$A$3:$I$43,5,FALSE))*VLOOKUP(FN$7,'PONDERADORES-GBD'!$A$3:$I$43,8,FALSE)*VLOOKUP(FN$7,'PONDERADORES-GBD'!$A$3:$I$43,3,FALSE)</f>
        <v>2.5599141645311426E-3</v>
      </c>
      <c r="FO18" s="28">
        <f>CK18*VLOOKUP(FO$7,'PONDERADORES-GBD'!$A$3:$I$43,5,FALSE)*VLOOKUP(FO$7,'PONDERADORES-GBD'!$A$3:$I$43,6,FALSE)*VLOOKUP(FO$7,'PONDERADORES-GBD'!$A$3:$I$43,3,FALSE)+CK18*(1-VLOOKUP(FO$7,'PONDERADORES-GBD'!$A$3:$I$43,5,FALSE))*VLOOKUP(FO$7,'PONDERADORES-GBD'!$A$3:$I$43,8,FALSE)*VLOOKUP(FO$7,'PONDERADORES-GBD'!$A$3:$I$43,3,FALSE)</f>
        <v>0</v>
      </c>
      <c r="FP18" s="28">
        <f>CL18*VLOOKUP(FP$7,'PONDERADORES-GBD'!$A$3:$I$43,5,FALSE)*VLOOKUP(FP$7,'PONDERADORES-GBD'!$A$3:$I$43,6,FALSE)*VLOOKUP(FP$7,'PONDERADORES-GBD'!$A$3:$I$43,3,FALSE)+CL18*(1-VLOOKUP(FP$7,'PONDERADORES-GBD'!$A$3:$I$43,5,FALSE))*VLOOKUP(FP$7,'PONDERADORES-GBD'!$A$3:$I$43,8,FALSE)*VLOOKUP(FP$7,'PONDERADORES-GBD'!$A$3:$I$43,3,FALSE)</f>
        <v>0</v>
      </c>
      <c r="FQ18" s="28">
        <f>CM18*VLOOKUP(FQ$7,'PONDERADORES-GBD'!$A$3:$I$43,5,FALSE)*VLOOKUP(FQ$7,'PONDERADORES-GBD'!$A$3:$I$43,6,FALSE)*VLOOKUP(FQ$7,'PONDERADORES-GBD'!$A$3:$I$43,3,FALSE)+CM18*(1-VLOOKUP(FQ$7,'PONDERADORES-GBD'!$A$3:$I$43,5,FALSE))*VLOOKUP(FQ$7,'PONDERADORES-GBD'!$A$3:$I$43,8,FALSE)*VLOOKUP(FQ$7,'PONDERADORES-GBD'!$A$3:$I$43,3,FALSE)</f>
        <v>0</v>
      </c>
      <c r="FR18" s="28">
        <f>CN18*VLOOKUP(FR$7,'PONDERADORES-GBD'!$A$3:$I$43,5,FALSE)*VLOOKUP(FR$7,'PONDERADORES-GBD'!$A$3:$I$43,6,FALSE)*VLOOKUP(FR$7,'PONDERADORES-GBD'!$A$3:$I$43,3,FALSE)+CN18*(1-VLOOKUP(FR$7,'PONDERADORES-GBD'!$A$3:$I$43,5,FALSE))*VLOOKUP(FR$7,'PONDERADORES-GBD'!$A$3:$I$43,8,FALSE)*VLOOKUP(FR$7,'PONDERADORES-GBD'!$A$3:$I$43,3,FALSE)</f>
        <v>1.5253441670636547E-3</v>
      </c>
      <c r="FS18" s="28">
        <f>CO18*VLOOKUP(FS$7,'PONDERADORES-GBD'!$A$3:$I$43,5,FALSE)*VLOOKUP(FS$7,'PONDERADORES-GBD'!$A$3:$I$43,6,FALSE)*VLOOKUP(FS$7,'PONDERADORES-GBD'!$A$3:$I$43,3,FALSE)+CO18*(1-VLOOKUP(FS$7,'PONDERADORES-GBD'!$A$3:$I$43,5,FALSE))*VLOOKUP(FS$7,'PONDERADORES-GBD'!$A$3:$I$43,8,FALSE)*VLOOKUP(FS$7,'PONDERADORES-GBD'!$A$3:$I$43,3,FALSE)</f>
        <v>4.3885544402464061E-4</v>
      </c>
      <c r="FT18" s="28">
        <f>CP18*VLOOKUP(FT$7,'PONDERADORES-GBD'!$A$3:$I$43,5,FALSE)*VLOOKUP(FT$7,'PONDERADORES-GBD'!$A$3:$I$43,6,FALSE)*VLOOKUP(FT$7,'PONDERADORES-GBD'!$A$3:$I$43,3,FALSE)+CP18*(1-VLOOKUP(FT$7,'PONDERADORES-GBD'!$A$3:$I$43,5,FALSE))*VLOOKUP(FT$7,'PONDERADORES-GBD'!$A$3:$I$43,8,FALSE)*VLOOKUP(FT$7,'PONDERADORES-GBD'!$A$3:$I$43,3,FALSE)</f>
        <v>1.5341507630390148E-3</v>
      </c>
      <c r="FU18" s="28">
        <f>CQ18*VLOOKUP(FU$7,'PONDERADORES-GBD'!$A$3:$I$43,5,FALSE)*VLOOKUP(FU$7,'PONDERADORES-GBD'!$A$3:$I$43,6,FALSE)*VLOOKUP(FU$7,'PONDERADORES-GBD'!$A$3:$I$43,3,FALSE)+CQ18*(1-VLOOKUP(FU$7,'PONDERADORES-GBD'!$A$3:$I$43,5,FALSE))*VLOOKUP(FU$7,'PONDERADORES-GBD'!$A$3:$I$43,8,FALSE)*VLOOKUP(FU$7,'PONDERADORES-GBD'!$A$3:$I$43,3,FALSE)</f>
        <v>3.846181712525668E-4</v>
      </c>
      <c r="FV18" s="28">
        <f>CR18*VLOOKUP(FV$7,'PONDERADORES-GBD'!$A$3:$I$43,5,FALSE)*VLOOKUP(FV$7,'PONDERADORES-GBD'!$A$3:$I$43,6,FALSE)*VLOOKUP(FV$7,'PONDERADORES-GBD'!$A$3:$I$43,3,FALSE)+CR18*(1-VLOOKUP(FV$7,'PONDERADORES-GBD'!$A$3:$I$43,5,FALSE))*VLOOKUP(FV$7,'PONDERADORES-GBD'!$A$3:$I$43,8,FALSE)*VLOOKUP(FV$7,'PONDERADORES-GBD'!$A$3:$I$43,3,FALSE)</f>
        <v>9.7456178069815194E-4</v>
      </c>
      <c r="FW18" s="28">
        <f>CS18*VLOOKUP(FW$7,'PONDERADORES-GBD'!$A$3:$I$43,5,FALSE)*VLOOKUP(FW$7,'PONDERADORES-GBD'!$A$3:$I$43,6,FALSE)*VLOOKUP(FW$7,'PONDERADORES-GBD'!$A$3:$I$43,3,FALSE)+CS18*(1-VLOOKUP(FW$7,'PONDERADORES-GBD'!$A$3:$I$43,5,FALSE))*VLOOKUP(FW$7,'PONDERADORES-GBD'!$A$3:$I$43,8,FALSE)*VLOOKUP(FW$7,'PONDERADORES-GBD'!$A$3:$I$43,3,FALSE)</f>
        <v>0</v>
      </c>
      <c r="FX18" s="28">
        <f>CT18*VLOOKUP(FX$7,'PONDERADORES-GBD'!$A$3:$I$43,5,FALSE)*VLOOKUP(FX$7,'PONDERADORES-GBD'!$A$3:$I$43,6,FALSE)*VLOOKUP(FX$7,'PONDERADORES-GBD'!$A$3:$I$43,3,FALSE)+CT18*(1-VLOOKUP(FX$7,'PONDERADORES-GBD'!$A$3:$I$43,5,FALSE))*VLOOKUP(FX$7,'PONDERADORES-GBD'!$A$3:$I$43,8,FALSE)*VLOOKUP(FX$7,'PONDERADORES-GBD'!$A$3:$I$43,3,FALSE)</f>
        <v>3.8166125154004107E-4</v>
      </c>
      <c r="FY18" s="28">
        <f>CU18*VLOOKUP(FY$7,'PONDERADORES-GBD'!$A$3:$I$43,5,FALSE)*VLOOKUP(FY$7,'PONDERADORES-GBD'!$A$3:$I$43,6,FALSE)*VLOOKUP(FY$7,'PONDERADORES-GBD'!$A$3:$I$43,3,FALSE)+CU18*(1-VLOOKUP(FY$7,'PONDERADORES-GBD'!$A$3:$I$43,5,FALSE))*VLOOKUP(FY$7,'PONDERADORES-GBD'!$A$3:$I$43,8,FALSE)*VLOOKUP(FY$7,'PONDERADORES-GBD'!$A$3:$I$43,3,FALSE)</f>
        <v>1.6707755236139627E-6</v>
      </c>
      <c r="FZ18" s="28">
        <f>CV18*VLOOKUP(FZ$7,'PONDERADORES-GBD'!$A$3:$I$43,5,FALSE)*VLOOKUP(FZ$7,'PONDERADORES-GBD'!$A$3:$I$43,6,FALSE)*VLOOKUP(FZ$7,'PONDERADORES-GBD'!$A$3:$I$43,3,FALSE)+CV18*(1-VLOOKUP(FZ$7,'PONDERADORES-GBD'!$A$3:$I$43,5,FALSE))*VLOOKUP(FZ$7,'PONDERADORES-GBD'!$A$3:$I$43,8,FALSE)*VLOOKUP(FZ$7,'PONDERADORES-GBD'!$A$3:$I$43,3,FALSE)</f>
        <v>0</v>
      </c>
      <c r="GA18" s="28">
        <f>CW18*VLOOKUP(GA$7,'PONDERADORES-GBD'!$A$3:$I$43,5,FALSE)*VLOOKUP(GA$7,'PONDERADORES-GBD'!$A$3:$I$43,6,FALSE)*VLOOKUP(GA$7,'PONDERADORES-GBD'!$A$3:$I$43,3,FALSE)+CW18*(1-VLOOKUP(GA$7,'PONDERADORES-GBD'!$A$3:$I$43,5,FALSE))*VLOOKUP(GA$7,'PONDERADORES-GBD'!$A$3:$I$43,8,FALSE)*VLOOKUP(GA$7,'PONDERADORES-GBD'!$A$3:$I$43,3,FALSE)</f>
        <v>1.7428093581108825E-4</v>
      </c>
      <c r="GB18" s="28">
        <f>CX18*VLOOKUP(GB$7,'PONDERADORES-GBD'!$A$3:$I$43,5,FALSE)*VLOOKUP(GB$7,'PONDERADORES-GBD'!$A$3:$I$43,6,FALSE)*VLOOKUP(GB$7,'PONDERADORES-GBD'!$A$3:$I$43,3,FALSE)+CX18*(1-VLOOKUP(GB$7,'PONDERADORES-GBD'!$A$3:$I$43,5,FALSE))*VLOOKUP(GB$7,'PONDERADORES-GBD'!$A$3:$I$43,8,FALSE)*VLOOKUP(GB$7,'PONDERADORES-GBD'!$A$3:$I$43,3,FALSE)</f>
        <v>2.1332966926762494E-4</v>
      </c>
      <c r="GC18" s="28">
        <f>CY18*VLOOKUP(GC$7,'PONDERADORES-GBD'!$A$3:$I$43,5,FALSE)*VLOOKUP(GC$7,'PONDERADORES-GBD'!$A$3:$I$43,6,FALSE)*VLOOKUP(GC$7,'PONDERADORES-GBD'!$A$3:$I$43,3,FALSE)+CY18*(1-VLOOKUP(GC$7,'PONDERADORES-GBD'!$A$3:$I$43,5,FALSE))*VLOOKUP(GC$7,'PONDERADORES-GBD'!$A$3:$I$43,8,FALSE)*VLOOKUP(GC$7,'PONDERADORES-GBD'!$A$3:$I$43,3,FALSE)</f>
        <v>6.7154416509240236E-4</v>
      </c>
      <c r="GD18" s="28">
        <f>CZ18*VLOOKUP(GD$7,'PONDERADORES-GBD'!$A$3:$I$43,5,FALSE)*VLOOKUP(GD$7,'PONDERADORES-GBD'!$A$3:$I$43,6,FALSE)*VLOOKUP(GD$7,'PONDERADORES-GBD'!$A$3:$I$43,3,FALSE)+CZ18*(1-VLOOKUP(GD$7,'PONDERADORES-GBD'!$A$3:$I$43,5,FALSE))*VLOOKUP(GD$7,'PONDERADORES-GBD'!$A$3:$I$43,8,FALSE)*VLOOKUP(GD$7,'PONDERADORES-GBD'!$A$3:$I$43,3,FALSE)</f>
        <v>3.4811123613963038E-4</v>
      </c>
      <c r="GE18" s="28">
        <f>DA18*VLOOKUP(GE$7,'PONDERADORES-GBD'!$A$3:$I$43,5,FALSE)*VLOOKUP(GE$7,'PONDERADORES-GBD'!$A$3:$I$43,6,FALSE)*VLOOKUP(GE$7,'PONDERADORES-GBD'!$A$3:$I$43,3,FALSE)+DA18*(1-VLOOKUP(GE$7,'PONDERADORES-GBD'!$A$3:$I$43,5,FALSE))*VLOOKUP(GE$7,'PONDERADORES-GBD'!$A$3:$I$43,8,FALSE)*VLOOKUP(GE$7,'PONDERADORES-GBD'!$A$3:$I$43,3,FALSE)</f>
        <v>2.3148936755646818E-4</v>
      </c>
      <c r="GF18" s="28">
        <f>DB18*VLOOKUP(GF$7,'PONDERADORES-GBD'!$A$3:$I$43,5,FALSE)*VLOOKUP(GF$7,'PONDERADORES-GBD'!$A$3:$I$43,6,FALSE)*VLOOKUP(GF$7,'PONDERADORES-GBD'!$A$3:$I$43,3,FALSE)+DB18*(1-VLOOKUP(GF$7,'PONDERADORES-GBD'!$A$3:$I$43,5,FALSE))*VLOOKUP(GF$7,'PONDERADORES-GBD'!$A$3:$I$43,8,FALSE)*VLOOKUP(GF$7,'PONDERADORES-GBD'!$A$3:$I$43,3,FALSE)</f>
        <v>1.565670844626968E-4</v>
      </c>
      <c r="GG18" s="28">
        <f>DC18*VLOOKUP(GG$7,'PONDERADORES-GBD'!$A$3:$I$43,5,FALSE)*VLOOKUP(GG$7,'PONDERADORES-GBD'!$A$3:$I$43,6,FALSE)*VLOOKUP(GG$7,'PONDERADORES-GBD'!$A$3:$I$43,3,FALSE)+DC18*(1-VLOOKUP(GG$7,'PONDERADORES-GBD'!$A$3:$I$43,5,FALSE))*VLOOKUP(GG$7,'PONDERADORES-GBD'!$A$3:$I$43,8,FALSE)*VLOOKUP(GG$7,'PONDERADORES-GBD'!$A$3:$I$43,3,FALSE)</f>
        <v>1.3679798767967143E-5</v>
      </c>
      <c r="GH18" s="28">
        <f>DD18*VLOOKUP(GH$7,'PONDERADORES-GBD'!$A$3:$I$43,5,FALSE)*VLOOKUP(GH$7,'PONDERADORES-GBD'!$A$3:$I$43,6,FALSE)*VLOOKUP(GH$7,'PONDERADORES-GBD'!$A$3:$I$43,3,FALSE)+DD18*(1-VLOOKUP(GH$7,'PONDERADORES-GBD'!$A$3:$I$43,5,FALSE))*VLOOKUP(GH$7,'PONDERADORES-GBD'!$A$3:$I$43,8,FALSE)*VLOOKUP(GH$7,'PONDERADORES-GBD'!$A$3:$I$43,3,FALSE)</f>
        <v>7.2371507186858323E-4</v>
      </c>
      <c r="GI18" s="28">
        <f>DE18*VLOOKUP(GI$7,'PONDERADORES-GBD'!$A$3:$I$43,5,FALSE)*VLOOKUP(GI$7,'PONDERADORES-GBD'!$A$3:$I$43,6,FALSE)*VLOOKUP(GI$7,'PONDERADORES-GBD'!$A$3:$I$43,3,FALSE)+DE18*(1-VLOOKUP(GI$7,'PONDERADORES-GBD'!$A$3:$I$43,5,FALSE))*VLOOKUP(GI$7,'PONDERADORES-GBD'!$A$3:$I$43,8,FALSE)*VLOOKUP(GI$7,'PONDERADORES-GBD'!$A$3:$I$43,3,FALSE)</f>
        <v>1.8741365913757701E-5</v>
      </c>
      <c r="GJ18" s="28">
        <f>DF18*VLOOKUP(GJ$7,'PONDERADORES-GBD'!$A$3:$I$43,5,FALSE)*VLOOKUP(GJ$7,'PONDERADORES-GBD'!$A$3:$I$43,6,FALSE)*VLOOKUP(GJ$7,'PONDERADORES-GBD'!$A$3:$I$43,3,FALSE)+DF18*(1-VLOOKUP(GJ$7,'PONDERADORES-GBD'!$A$3:$I$43,5,FALSE))*VLOOKUP(GJ$7,'PONDERADORES-GBD'!$A$3:$I$43,8,FALSE)*VLOOKUP(GJ$7,'PONDERADORES-GBD'!$A$3:$I$43,3,FALSE)</f>
        <v>2.3233894592744696E-6</v>
      </c>
      <c r="GK18" s="28">
        <f>DG18*VLOOKUP(GK$7,'PONDERADORES-GBD'!$A$3:$I$43,5,FALSE)*VLOOKUP(GK$7,'PONDERADORES-GBD'!$A$3:$I$43,6,FALSE)*VLOOKUP(GK$7,'PONDERADORES-GBD'!$A$3:$I$43,3,FALSE)+DG18*(1-VLOOKUP(GK$7,'PONDERADORES-GBD'!$A$3:$I$43,5,FALSE))*VLOOKUP(GK$7,'PONDERADORES-GBD'!$A$3:$I$43,8,FALSE)*VLOOKUP(GK$7,'PONDERADORES-GBD'!$A$3:$I$43,3,FALSE)</f>
        <v>0</v>
      </c>
      <c r="GL18" s="28">
        <f>DH18*VLOOKUP(GL$7,'PONDERADORES-GBD'!$A$3:$I$43,5,FALSE)*VLOOKUP(GL$7,'PONDERADORES-GBD'!$A$3:$I$43,6,FALSE)*VLOOKUP(GL$7,'PONDERADORES-GBD'!$A$3:$I$43,3,FALSE)+DH18*(1-VLOOKUP(GL$7,'PONDERADORES-GBD'!$A$3:$I$43,5,FALSE))*VLOOKUP(GL$7,'PONDERADORES-GBD'!$A$3:$I$43,8,FALSE)*VLOOKUP(GL$7,'PONDERADORES-GBD'!$A$3:$I$43,3,FALSE)</f>
        <v>0</v>
      </c>
      <c r="GM18" s="28">
        <f>DI18*VLOOKUP(GM$7,'PONDERADORES-GBD'!$A$3:$I$43,5,FALSE)*VLOOKUP(GM$7,'PONDERADORES-GBD'!$A$3:$I$43,6,FALSE)*VLOOKUP(GM$7,'PONDERADORES-GBD'!$A$3:$I$43,3,FALSE)+DI18*(1-VLOOKUP(GM$7,'PONDERADORES-GBD'!$A$3:$I$43,5,FALSE))*VLOOKUP(GM$7,'PONDERADORES-GBD'!$A$3:$I$43,8,FALSE)*VLOOKUP(GM$7,'PONDERADORES-GBD'!$A$3:$I$43,3,FALSE)</f>
        <v>0</v>
      </c>
      <c r="GN18" s="28">
        <f>DJ18*VLOOKUP(GN$7,'PONDERADORES-GBD'!$A$3:$I$43,5,FALSE)*VLOOKUP(GN$7,'PONDERADORES-GBD'!$A$3:$I$43,6,FALSE)*VLOOKUP(GN$7,'PONDERADORES-GBD'!$A$3:$I$43,3,FALSE)+DJ18*(1-VLOOKUP(GN$7,'PONDERADORES-GBD'!$A$3:$I$43,5,FALSE))*VLOOKUP(GN$7,'PONDERADORES-GBD'!$A$3:$I$43,8,FALSE)*VLOOKUP(GN$7,'PONDERADORES-GBD'!$A$3:$I$43,3,FALSE)</f>
        <v>0</v>
      </c>
      <c r="GO18" s="28">
        <f>DK18*VLOOKUP(GO$7,'PONDERADORES-GBD'!$A$3:$I$43,5,FALSE)*VLOOKUP(GO$7,'PONDERADORES-GBD'!$A$3:$I$43,6,FALSE)*VLOOKUP(GO$7,'PONDERADORES-GBD'!$A$3:$I$43,3,FALSE)+DK18*(1-VLOOKUP(GO$7,'PONDERADORES-GBD'!$A$3:$I$43,5,FALSE))*VLOOKUP(GO$7,'PONDERADORES-GBD'!$A$3:$I$43,8,FALSE)*VLOOKUP(GO$7,'PONDERADORES-GBD'!$A$3:$I$43,3,FALSE)</f>
        <v>0</v>
      </c>
      <c r="GP18" s="28">
        <f>DL18*VLOOKUP(GP$7,'PONDERADORES-GBD'!$A$3:$I$43,5,FALSE)*VLOOKUP(GP$7,'PONDERADORES-GBD'!$A$3:$I$43,6,FALSE)*VLOOKUP(GP$7,'PONDERADORES-GBD'!$A$3:$I$43,3,FALSE)+DL18*(1-VLOOKUP(GP$7,'PONDERADORES-GBD'!$A$3:$I$43,5,FALSE))*VLOOKUP(GP$7,'PONDERADORES-GBD'!$A$3:$I$43,8,FALSE)*VLOOKUP(GP$7,'PONDERADORES-GBD'!$A$3:$I$43,3,FALSE)</f>
        <v>0</v>
      </c>
      <c r="GQ18" s="28">
        <f>DM18*VLOOKUP(GQ$7,'PONDERADORES-GBD'!$A$3:$I$43,5,FALSE)*VLOOKUP(GQ$7,'PONDERADORES-GBD'!$A$3:$I$43,6,FALSE)*VLOOKUP(GQ$7,'PONDERADORES-GBD'!$A$3:$I$43,3,FALSE)+DM18*(1-VLOOKUP(GQ$7,'PONDERADORES-GBD'!$A$3:$I$43,5,FALSE))*VLOOKUP(GQ$7,'PONDERADORES-GBD'!$A$3:$I$43,8,FALSE)*VLOOKUP(GQ$7,'PONDERADORES-GBD'!$A$3:$I$43,3,FALSE)</f>
        <v>8.3780599589322376E-7</v>
      </c>
      <c r="GR18" s="28">
        <f>DN18*VLOOKUP(GR$7,'PONDERADORES-GBD'!$A$3:$I$43,5,FALSE)*VLOOKUP(GR$7,'PONDERADORES-GBD'!$A$3:$I$43,6,FALSE)*VLOOKUP(GR$7,'PONDERADORES-GBD'!$A$3:$I$43,3,FALSE)+DN18*(1-VLOOKUP(GR$7,'PONDERADORES-GBD'!$A$3:$I$43,5,FALSE))*VLOOKUP(GR$7,'PONDERADORES-GBD'!$A$3:$I$43,8,FALSE)*VLOOKUP(GR$7,'PONDERADORES-GBD'!$A$3:$I$43,3,FALSE)</f>
        <v>0</v>
      </c>
      <c r="GS18" s="28">
        <f>DO18*VLOOKUP(GS$7,'PONDERADORES-GBD'!$A$3:$I$43,5,FALSE)*VLOOKUP(GS$7,'PONDERADORES-GBD'!$A$3:$I$43,6,FALSE)*VLOOKUP(GS$7,'PONDERADORES-GBD'!$A$3:$I$43,3,FALSE)+DO18*(1-VLOOKUP(GS$7,'PONDERADORES-GBD'!$A$3:$I$43,5,FALSE))*VLOOKUP(GS$7,'PONDERADORES-GBD'!$A$3:$I$43,8,FALSE)*VLOOKUP(GS$7,'PONDERADORES-GBD'!$A$3:$I$43,3,FALSE)</f>
        <v>0</v>
      </c>
      <c r="GT18" s="28">
        <f>DP18*VLOOKUP(GT$7,'PONDERADORES-GBD'!$A$3:$I$43,5,FALSE)*VLOOKUP(GT$7,'PONDERADORES-GBD'!$A$3:$I$43,6,FALSE)*VLOOKUP(GT$7,'PONDERADORES-GBD'!$A$3:$I$43,3,FALSE)+DP18*(1-VLOOKUP(GT$7,'PONDERADORES-GBD'!$A$3:$I$43,5,FALSE))*VLOOKUP(GT$7,'PONDERADORES-GBD'!$A$3:$I$43,8,FALSE)*VLOOKUP(GT$7,'PONDERADORES-GBD'!$A$3:$I$43,3,FALSE)</f>
        <v>3.8504388774811773E-6</v>
      </c>
      <c r="GU18" s="28">
        <f>DQ18*VLOOKUP(GU$7,'PONDERADORES-GBD'!$A$3:$I$43,5,FALSE)*VLOOKUP(GU$7,'PONDERADORES-GBD'!$A$3:$I$43,6,FALSE)*VLOOKUP(GU$7,'PONDERADORES-GBD'!$A$3:$I$43,3,FALSE)+DQ18*(1-VLOOKUP(GU$7,'PONDERADORES-GBD'!$A$3:$I$43,5,FALSE))*VLOOKUP(GU$7,'PONDERADORES-GBD'!$A$3:$I$43,8,FALSE)*VLOOKUP(GU$7,'PONDERADORES-GBD'!$A$3:$I$43,3,FALSE)</f>
        <v>9.5837963039014356E-6</v>
      </c>
      <c r="GV18" s="28">
        <f>DR18*VLOOKUP(GV$7,'PONDERADORES-GBD'!$A$3:$I$43,5,FALSE)*VLOOKUP(GV$7,'PONDERADORES-GBD'!$A$3:$I$43,6,FALSE)*VLOOKUP(GV$7,'PONDERADORES-GBD'!$A$3:$I$43,3,FALSE)+DR18*(1-VLOOKUP(GV$7,'PONDERADORES-GBD'!$A$3:$I$43,5,FALSE))*VLOOKUP(GV$7,'PONDERADORES-GBD'!$A$3:$I$43,8,FALSE)*VLOOKUP(GV$7,'PONDERADORES-GBD'!$A$3:$I$43,3,FALSE)</f>
        <v>1.8431356057494869E-5</v>
      </c>
      <c r="GW18" s="28">
        <f>DS18*VLOOKUP(GW$7,'PONDERADORES-GBD'!$A$3:$I$43,5,FALSE)*VLOOKUP(GW$7,'PONDERADORES-GBD'!$A$3:$I$43,6,FALSE)*VLOOKUP(GW$7,'PONDERADORES-GBD'!$A$3:$I$43,3,FALSE)+DS18*(1-VLOOKUP(GW$7,'PONDERADORES-GBD'!$A$3:$I$43,5,FALSE))*VLOOKUP(GW$7,'PONDERADORES-GBD'!$A$3:$I$43,8,FALSE)*VLOOKUP(GW$7,'PONDERADORES-GBD'!$A$3:$I$43,3,FALSE)</f>
        <v>2.1122198247775494E-5</v>
      </c>
      <c r="GX18" s="28">
        <f>DT18*VLOOKUP(GX$7,'PONDERADORES-GBD'!$A$3:$I$43,5,FALSE)*VLOOKUP(GX$7,'PONDERADORES-GBD'!$A$3:$I$43,6,FALSE)*VLOOKUP(GX$7,'PONDERADORES-GBD'!$A$3:$I$43,3,FALSE)+DT18*(1-VLOOKUP(GX$7,'PONDERADORES-GBD'!$A$3:$I$43,5,FALSE))*VLOOKUP(GX$7,'PONDERADORES-GBD'!$A$3:$I$43,8,FALSE)*VLOOKUP(GX$7,'PONDERADORES-GBD'!$A$3:$I$43,3,FALSE)</f>
        <v>0</v>
      </c>
      <c r="GY18" s="28">
        <f>DU18*VLOOKUP(GY$7,'PONDERADORES-GBD'!$A$3:$I$43,5,FALSE)*VLOOKUP(GY$7,'PONDERADORES-GBD'!$A$3:$I$43,6,FALSE)*VLOOKUP(GY$7,'PONDERADORES-GBD'!$A$3:$I$43,3,FALSE)+DU18*(1-VLOOKUP(GY$7,'PONDERADORES-GBD'!$A$3:$I$43,5,FALSE))*VLOOKUP(GY$7,'PONDERADORES-GBD'!$A$3:$I$43,8,FALSE)*VLOOKUP(GY$7,'PONDERADORES-GBD'!$A$3:$I$43,3,FALSE)</f>
        <v>0</v>
      </c>
      <c r="GZ18" s="29">
        <f t="shared" si="2"/>
        <v>9.0623336499999988E-3</v>
      </c>
      <c r="HA18" s="29">
        <f t="shared" si="3"/>
        <v>1.0408384197494869E-2</v>
      </c>
      <c r="HC18" s="39">
        <f t="shared" si="4"/>
        <v>0</v>
      </c>
      <c r="HD18" s="39" t="e">
        <f t="shared" si="5"/>
        <v>#DIV/0!</v>
      </c>
      <c r="HE18" s="39" t="e">
        <f t="shared" si="0"/>
        <v>#DIV/0!</v>
      </c>
    </row>
    <row r="19" spans="1:213" ht="15.75" x14ac:dyDescent="0.25">
      <c r="A19" s="36" t="s">
        <v>104</v>
      </c>
      <c r="B19" s="37" t="s">
        <v>52</v>
      </c>
      <c r="C19" s="31">
        <f>DATOS!B59</f>
        <v>0</v>
      </c>
      <c r="D19" s="1">
        <v>9.9310000000000006E-3</v>
      </c>
      <c r="E19" s="1">
        <v>5.5545999999999998E-3</v>
      </c>
      <c r="F19" s="1">
        <v>0.19228990000000001</v>
      </c>
      <c r="G19" s="1">
        <v>0</v>
      </c>
      <c r="H19" s="1">
        <v>0</v>
      </c>
      <c r="I19" s="1">
        <v>0</v>
      </c>
      <c r="J19" s="1">
        <v>6.0595900000000001E-2</v>
      </c>
      <c r="K19" s="1">
        <v>2.6426499999999999E-2</v>
      </c>
      <c r="L19" s="1">
        <v>0.1083993</v>
      </c>
      <c r="M19" s="1">
        <v>1.9525299999999999E-2</v>
      </c>
      <c r="N19" s="1">
        <v>2.3901700000000001E-2</v>
      </c>
      <c r="O19" s="1">
        <v>1.3466000000000001E-3</v>
      </c>
      <c r="P19" s="1">
        <v>5.64898E-2</v>
      </c>
      <c r="Q19" s="1">
        <v>3.5347999999999998E-3</v>
      </c>
      <c r="R19" s="1">
        <v>1.0099E-3</v>
      </c>
      <c r="S19" s="1">
        <v>2.44067E-2</v>
      </c>
      <c r="T19" s="1">
        <v>2.72681E-2</v>
      </c>
      <c r="U19" s="1">
        <v>4.2417099999999999E-2</v>
      </c>
      <c r="V19" s="1">
        <v>2.84464E-2</v>
      </c>
      <c r="W19" s="1">
        <v>5.1506499999999997E-2</v>
      </c>
      <c r="X19" s="1">
        <v>4.1238799999999999E-2</v>
      </c>
      <c r="Y19" s="1">
        <v>1.8515400000000001E-2</v>
      </c>
      <c r="Z19" s="1">
        <v>0.15569769999999999</v>
      </c>
      <c r="AA19" s="1">
        <v>1.21192E-2</v>
      </c>
      <c r="AB19" s="1">
        <v>4.0397000000000002E-3</v>
      </c>
      <c r="AC19" s="1">
        <v>8.4159999999999997E-4</v>
      </c>
      <c r="AD19" s="1">
        <v>0</v>
      </c>
      <c r="AE19" s="1">
        <v>1.683E-4</v>
      </c>
      <c r="AF19" s="1">
        <v>1.0099E-3</v>
      </c>
      <c r="AG19" s="1">
        <v>1.3466000000000001E-3</v>
      </c>
      <c r="AH19" s="1">
        <v>0</v>
      </c>
      <c r="AI19" s="1">
        <v>2.8614999999999999E-3</v>
      </c>
      <c r="AJ19" s="1">
        <v>1.75055E-2</v>
      </c>
      <c r="AK19" s="1">
        <v>5.2180000000000004E-3</v>
      </c>
      <c r="AL19" s="1">
        <v>1.0604300000000001E-2</v>
      </c>
      <c r="AM19" s="1">
        <v>3.8209100000000003E-2</v>
      </c>
      <c r="AN19" s="1">
        <v>6.9011999999999997E-3</v>
      </c>
      <c r="AO19" s="1">
        <v>5.0500000000000002E-4</v>
      </c>
      <c r="AP19" s="1">
        <v>1.683E-4</v>
      </c>
      <c r="AQ19" s="1">
        <v>0</v>
      </c>
      <c r="AR19" s="1">
        <v>1.0000001999999999</v>
      </c>
      <c r="AT19" s="41">
        <f>D19*VLOOKUP(AT$7,'PONDERADORES-GBD'!$A$3:$I$43,4,FALSE)</f>
        <v>9.9310000000000006E-3</v>
      </c>
      <c r="AU19" s="41">
        <f>E19*VLOOKUP(AU$7,'PONDERADORES-GBD'!$A$3:$I$43,4,FALSE)</f>
        <v>5.5545999999999998E-3</v>
      </c>
      <c r="AV19" s="41">
        <f>F19*VLOOKUP(AV$7,'PONDERADORES-GBD'!$A$3:$I$43,4,FALSE)</f>
        <v>9.6144950000000007E-3</v>
      </c>
      <c r="AW19" s="41">
        <f>G19*VLOOKUP(AW$7,'PONDERADORES-GBD'!$A$3:$I$43,4,FALSE)</f>
        <v>0</v>
      </c>
      <c r="AX19" s="41">
        <f>H19*VLOOKUP(AX$7,'PONDERADORES-GBD'!$A$3:$I$43,4,FALSE)</f>
        <v>0</v>
      </c>
      <c r="AY19" s="41">
        <f>I19*VLOOKUP(AY$7,'PONDERADORES-GBD'!$A$3:$I$43,4,FALSE)</f>
        <v>0</v>
      </c>
      <c r="AZ19" s="41">
        <f>J19*VLOOKUP(AZ$7,'PONDERADORES-GBD'!$A$3:$I$43,4,FALSE)</f>
        <v>3.0297950000000001E-3</v>
      </c>
      <c r="BA19" s="41">
        <f>K19*VLOOKUP(BA$7,'PONDERADORES-GBD'!$A$3:$I$43,4,FALSE)</f>
        <v>1.3213249999999999E-3</v>
      </c>
      <c r="BB19" s="41">
        <f>L19*VLOOKUP(BB$7,'PONDERADORES-GBD'!$A$3:$I$43,4,FALSE)</f>
        <v>0</v>
      </c>
      <c r="BC19" s="41">
        <f>M19*VLOOKUP(BC$7,'PONDERADORES-GBD'!$A$3:$I$43,4,FALSE)</f>
        <v>0</v>
      </c>
      <c r="BD19" s="41">
        <f>N19*VLOOKUP(BD$7,'PONDERADORES-GBD'!$A$3:$I$43,4,FALSE)</f>
        <v>0</v>
      </c>
      <c r="BE19" s="41">
        <f>O19*VLOOKUP(BE$7,'PONDERADORES-GBD'!$A$3:$I$43,4,FALSE)</f>
        <v>1.3466000000000001E-3</v>
      </c>
      <c r="BF19" s="41">
        <f>P19*VLOOKUP(BF$7,'PONDERADORES-GBD'!$A$3:$I$43,4,FALSE)</f>
        <v>2.8244900000000002E-3</v>
      </c>
      <c r="BG19" s="41">
        <f>Q19*VLOOKUP(BG$7,'PONDERADORES-GBD'!$A$3:$I$43,4,FALSE)</f>
        <v>3.5347999999999998E-4</v>
      </c>
      <c r="BH19" s="41">
        <f>R19*VLOOKUP(BH$7,'PONDERADORES-GBD'!$A$3:$I$43,4,FALSE)</f>
        <v>2.0198000000000001E-4</v>
      </c>
      <c r="BI19" s="41">
        <f>S19*VLOOKUP(BI$7,'PONDERADORES-GBD'!$A$3:$I$43,4,FALSE)</f>
        <v>3.6610049999999997E-3</v>
      </c>
      <c r="BJ19" s="41">
        <f>T19*VLOOKUP(BJ$7,'PONDERADORES-GBD'!$A$3:$I$43,4,FALSE)</f>
        <v>0</v>
      </c>
      <c r="BK19" s="41">
        <f>U19*VLOOKUP(BK$7,'PONDERADORES-GBD'!$A$3:$I$43,4,FALSE)</f>
        <v>0</v>
      </c>
      <c r="BL19" s="41">
        <f>V19*VLOOKUP(BL$7,'PONDERADORES-GBD'!$A$3:$I$43,4,FALSE)</f>
        <v>0</v>
      </c>
      <c r="BM19" s="41">
        <f>W19*VLOOKUP(BM$7,'PONDERADORES-GBD'!$A$3:$I$43,4,FALSE)</f>
        <v>0</v>
      </c>
      <c r="BN19" s="41">
        <f>X19*VLOOKUP(BN$7,'PONDERADORES-GBD'!$A$3:$I$43,4,FALSE)</f>
        <v>0</v>
      </c>
      <c r="BO19" s="41">
        <f>Y19*VLOOKUP(BO$7,'PONDERADORES-GBD'!$A$3:$I$43,4,FALSE)</f>
        <v>0</v>
      </c>
      <c r="BP19" s="41">
        <f>Z19*VLOOKUP(BP$7,'PONDERADORES-GBD'!$A$3:$I$43,4,FALSE)</f>
        <v>0</v>
      </c>
      <c r="BQ19" s="41">
        <f>AA19*VLOOKUP(BQ$7,'PONDERADORES-GBD'!$A$3:$I$43,4,FALSE)</f>
        <v>0</v>
      </c>
      <c r="BR19" s="41">
        <f>AB19*VLOOKUP(BR$7,'PONDERADORES-GBD'!$A$3:$I$43,4,FALSE)</f>
        <v>0</v>
      </c>
      <c r="BS19" s="41">
        <f>AC19*VLOOKUP(BS$7,'PONDERADORES-GBD'!$A$3:$I$43,4,FALSE)</f>
        <v>8.4159999999999997E-4</v>
      </c>
      <c r="BT19" s="41">
        <f>AD19*VLOOKUP(BT$7,'PONDERADORES-GBD'!$A$3:$I$43,4,FALSE)</f>
        <v>0</v>
      </c>
      <c r="BU19" s="41">
        <f>AE19*VLOOKUP(BU$7,'PONDERADORES-GBD'!$A$3:$I$43,4,FALSE)</f>
        <v>1.683E-4</v>
      </c>
      <c r="BV19" s="41">
        <f>AF19*VLOOKUP(BV$7,'PONDERADORES-GBD'!$A$3:$I$43,4,FALSE)</f>
        <v>1.0099E-3</v>
      </c>
      <c r="BW19" s="41">
        <f>AG19*VLOOKUP(BW$7,'PONDERADORES-GBD'!$A$3:$I$43,4,FALSE)</f>
        <v>1.3466000000000001E-3</v>
      </c>
      <c r="BX19" s="41">
        <f>AH19*VLOOKUP(BX$7,'PONDERADORES-GBD'!$A$3:$I$43,4,FALSE)</f>
        <v>0</v>
      </c>
      <c r="BY19" s="41">
        <f>AI19*VLOOKUP(BY$7,'PONDERADORES-GBD'!$A$3:$I$43,4,FALSE)</f>
        <v>0</v>
      </c>
      <c r="BZ19" s="41">
        <f>AJ19*VLOOKUP(BZ$7,'PONDERADORES-GBD'!$A$3:$I$43,4,FALSE)</f>
        <v>0</v>
      </c>
      <c r="CA19" s="41">
        <f>AK19*VLOOKUP(CA$7,'PONDERADORES-GBD'!$A$3:$I$43,4,FALSE)</f>
        <v>0</v>
      </c>
      <c r="CB19" s="41">
        <f>AL19*VLOOKUP(CB$7,'PONDERADORES-GBD'!$A$3:$I$43,4,FALSE)</f>
        <v>0</v>
      </c>
      <c r="CC19" s="41">
        <f>AM19*VLOOKUP(CC$7,'PONDERADORES-GBD'!$A$3:$I$43,4,FALSE)</f>
        <v>0</v>
      </c>
      <c r="CD19" s="41">
        <f>AN19*VLOOKUP(CD$7,'PONDERADORES-GBD'!$A$3:$I$43,4,FALSE)</f>
        <v>0</v>
      </c>
      <c r="CE19" s="41">
        <f>AO19*VLOOKUP(CE$7,'PONDERADORES-GBD'!$A$3:$I$43,4,FALSE)</f>
        <v>0</v>
      </c>
      <c r="CF19" s="41">
        <f>AP19*VLOOKUP(CF$7,'PONDERADORES-GBD'!$A$3:$I$43,4,FALSE)</f>
        <v>0</v>
      </c>
      <c r="CG19" s="41">
        <f>AQ19*VLOOKUP(CG$7,'PONDERADORES-GBD'!$A$3:$I$43,4,FALSE)</f>
        <v>0</v>
      </c>
      <c r="CH19" s="41">
        <f>D19*(1-VLOOKUP(CH$7,'PONDERADORES-GBD'!$A$3:$I$43,4,FALSE))</f>
        <v>0</v>
      </c>
      <c r="CI19" s="41">
        <f>E19*(1-VLOOKUP(CI$7,'PONDERADORES-GBD'!$A$3:$I$43,4,FALSE))</f>
        <v>0</v>
      </c>
      <c r="CJ19" s="41">
        <f>F19*(1-VLOOKUP(CJ$7,'PONDERADORES-GBD'!$A$3:$I$43,4,FALSE))</f>
        <v>0.18267540500000001</v>
      </c>
      <c r="CK19" s="41">
        <f>G19*(1-VLOOKUP(CK$7,'PONDERADORES-GBD'!$A$3:$I$43,4,FALSE))</f>
        <v>0</v>
      </c>
      <c r="CL19" s="41">
        <f>H19*(1-VLOOKUP(CL$7,'PONDERADORES-GBD'!$A$3:$I$43,4,FALSE))</f>
        <v>0</v>
      </c>
      <c r="CM19" s="41">
        <f>I19*(1-VLOOKUP(CM$7,'PONDERADORES-GBD'!$A$3:$I$43,4,FALSE))</f>
        <v>0</v>
      </c>
      <c r="CN19" s="41">
        <f>J19*(1-VLOOKUP(CN$7,'PONDERADORES-GBD'!$A$3:$I$43,4,FALSE))</f>
        <v>5.7566104999999999E-2</v>
      </c>
      <c r="CO19" s="41">
        <f>K19*(1-VLOOKUP(CO$7,'PONDERADORES-GBD'!$A$3:$I$43,4,FALSE))</f>
        <v>2.5105174999999997E-2</v>
      </c>
      <c r="CP19" s="41">
        <f>L19*(1-VLOOKUP(CP$7,'PONDERADORES-GBD'!$A$3:$I$43,4,FALSE))</f>
        <v>0.1083993</v>
      </c>
      <c r="CQ19" s="41">
        <f>M19*(1-VLOOKUP(CQ$7,'PONDERADORES-GBD'!$A$3:$I$43,4,FALSE))</f>
        <v>1.9525299999999999E-2</v>
      </c>
      <c r="CR19" s="41">
        <f>N19*(1-VLOOKUP(CR$7,'PONDERADORES-GBD'!$A$3:$I$43,4,FALSE))</f>
        <v>2.3901700000000001E-2</v>
      </c>
      <c r="CS19" s="41">
        <f>O19*(1-VLOOKUP(CS$7,'PONDERADORES-GBD'!$A$3:$I$43,4,FALSE))</f>
        <v>0</v>
      </c>
      <c r="CT19" s="41">
        <f>P19*(1-VLOOKUP(CT$7,'PONDERADORES-GBD'!$A$3:$I$43,4,FALSE))</f>
        <v>5.3665309999999994E-2</v>
      </c>
      <c r="CU19" s="41">
        <f>Q19*(1-VLOOKUP(CU$7,'PONDERADORES-GBD'!$A$3:$I$43,4,FALSE))</f>
        <v>3.1813200000000001E-3</v>
      </c>
      <c r="CV19" s="41">
        <f>R19*(1-VLOOKUP(CV$7,'PONDERADORES-GBD'!$A$3:$I$43,4,FALSE))</f>
        <v>8.0792000000000006E-4</v>
      </c>
      <c r="CW19" s="41">
        <f>S19*(1-VLOOKUP(CW$7,'PONDERADORES-GBD'!$A$3:$I$43,4,FALSE))</f>
        <v>2.0745694999999998E-2</v>
      </c>
      <c r="CX19" s="41">
        <f>T19*(1-VLOOKUP(CX$7,'PONDERADORES-GBD'!$A$3:$I$43,4,FALSE))</f>
        <v>2.72681E-2</v>
      </c>
      <c r="CY19" s="41">
        <f>U19*(1-VLOOKUP(CY$7,'PONDERADORES-GBD'!$A$3:$I$43,4,FALSE))</f>
        <v>4.2417099999999999E-2</v>
      </c>
      <c r="CZ19" s="41">
        <f>V19*(1-VLOOKUP(CZ$7,'PONDERADORES-GBD'!$A$3:$I$43,4,FALSE))</f>
        <v>2.84464E-2</v>
      </c>
      <c r="DA19" s="41">
        <f>W19*(1-VLOOKUP(DA$7,'PONDERADORES-GBD'!$A$3:$I$43,4,FALSE))</f>
        <v>5.1506499999999997E-2</v>
      </c>
      <c r="DB19" s="41">
        <f>X19*(1-VLOOKUP(DB$7,'PONDERADORES-GBD'!$A$3:$I$43,4,FALSE))</f>
        <v>4.1238799999999999E-2</v>
      </c>
      <c r="DC19" s="41">
        <f>Y19*(1-VLOOKUP(DC$7,'PONDERADORES-GBD'!$A$3:$I$43,4,FALSE))</f>
        <v>1.8515400000000001E-2</v>
      </c>
      <c r="DD19" s="41">
        <f>Z19*(1-VLOOKUP(DD$7,'PONDERADORES-GBD'!$A$3:$I$43,4,FALSE))</f>
        <v>0.15569769999999999</v>
      </c>
      <c r="DE19" s="41">
        <f>AA19*(1-VLOOKUP(DE$7,'PONDERADORES-GBD'!$A$3:$I$43,4,FALSE))</f>
        <v>1.21192E-2</v>
      </c>
      <c r="DF19" s="41">
        <f>AB19*(1-VLOOKUP(DF$7,'PONDERADORES-GBD'!$A$3:$I$43,4,FALSE))</f>
        <v>4.0397000000000002E-3</v>
      </c>
      <c r="DG19" s="41">
        <f>AC19*(1-VLOOKUP(DG$7,'PONDERADORES-GBD'!$A$3:$I$43,4,FALSE))</f>
        <v>0</v>
      </c>
      <c r="DH19" s="41">
        <f>AD19*(1-VLOOKUP(DH$7,'PONDERADORES-GBD'!$A$3:$I$43,4,FALSE))</f>
        <v>0</v>
      </c>
      <c r="DI19" s="41">
        <f>AE19*(1-VLOOKUP(DI$7,'PONDERADORES-GBD'!$A$3:$I$43,4,FALSE))</f>
        <v>0</v>
      </c>
      <c r="DJ19" s="41">
        <f>AF19*(1-VLOOKUP(DJ$7,'PONDERADORES-GBD'!$A$3:$I$43,4,FALSE))</f>
        <v>0</v>
      </c>
      <c r="DK19" s="41">
        <f>AG19*(1-VLOOKUP(DK$7,'PONDERADORES-GBD'!$A$3:$I$43,4,FALSE))</f>
        <v>0</v>
      </c>
      <c r="DL19" s="41">
        <f>AH19*(1-VLOOKUP(DL$7,'PONDERADORES-GBD'!$A$3:$I$43,4,FALSE))</f>
        <v>0</v>
      </c>
      <c r="DM19" s="41">
        <f>AI19*(1-VLOOKUP(DM$7,'PONDERADORES-GBD'!$A$3:$I$43,4,FALSE))</f>
        <v>2.8614999999999999E-3</v>
      </c>
      <c r="DN19" s="41">
        <f>AJ19*(1-VLOOKUP(DN$7,'PONDERADORES-GBD'!$A$3:$I$43,4,FALSE))</f>
        <v>1.75055E-2</v>
      </c>
      <c r="DO19" s="41">
        <f>AK19*(1-VLOOKUP(DO$7,'PONDERADORES-GBD'!$A$3:$I$43,4,FALSE))</f>
        <v>5.2180000000000004E-3</v>
      </c>
      <c r="DP19" s="41">
        <f>AL19*(1-VLOOKUP(DP$7,'PONDERADORES-GBD'!$A$3:$I$43,4,FALSE))</f>
        <v>1.0604300000000001E-2</v>
      </c>
      <c r="DQ19" s="41">
        <f>AM19*(1-VLOOKUP(DQ$7,'PONDERADORES-GBD'!$A$3:$I$43,4,FALSE))</f>
        <v>3.8209100000000003E-2</v>
      </c>
      <c r="DR19" s="41">
        <f>AN19*(1-VLOOKUP(DR$7,'PONDERADORES-GBD'!$A$3:$I$43,4,FALSE))</f>
        <v>6.9011999999999997E-3</v>
      </c>
      <c r="DS19" s="41">
        <f>AO19*(1-VLOOKUP(DS$7,'PONDERADORES-GBD'!$A$3:$I$43,4,FALSE))</f>
        <v>5.0500000000000002E-4</v>
      </c>
      <c r="DT19" s="41">
        <f>AP19*(1-VLOOKUP(DT$7,'PONDERADORES-GBD'!$A$3:$I$43,4,FALSE))</f>
        <v>1.683E-4</v>
      </c>
      <c r="DU19" s="41">
        <f>AQ19*(1-VLOOKUP(DU$7,'PONDERADORES-GBD'!$A$3:$I$43,4,FALSE))</f>
        <v>0</v>
      </c>
      <c r="DV19" s="31">
        <f t="shared" si="1"/>
        <v>1.0000002000000001</v>
      </c>
      <c r="DW19" s="45"/>
      <c r="DX19" s="28">
        <f>AT19*VLOOKUP(DX$7,'PONDERADORES-GBD'!$A$3:$I$43,5,FALSE)*VLOOKUP(DX$7,'PONDERADORES-GBD'!$A$3:$I$43,7,FALSE)+AT19*(1-VLOOKUP(DX$7,'PONDERADORES-GBD'!$A$3:$I$43,5,FALSE))*VLOOKUP(DX$7,'PONDERADORES-GBD'!$A$3:$I$43,9,FALSE)</f>
        <v>5.8493590000000002E-3</v>
      </c>
      <c r="DY19" s="28">
        <f>AU19*VLOOKUP(DY$7,'PONDERADORES-GBD'!$A$3:$I$43,5,FALSE)*VLOOKUP(DY$7,'PONDERADORES-GBD'!$A$3:$I$43,7,FALSE)+AU19*(1-VLOOKUP(DY$7,'PONDERADORES-GBD'!$A$3:$I$43,5,FALSE))*VLOOKUP(DY$7,'PONDERADORES-GBD'!$A$3:$I$43,9,FALSE)</f>
        <v>1.6441615999999999E-3</v>
      </c>
      <c r="DZ19" s="28">
        <f>AV19*VLOOKUP(DZ$7,'PONDERADORES-GBD'!$A$3:$I$43,5,FALSE)*VLOOKUP(DZ$7,'PONDERADORES-GBD'!$A$3:$I$43,7,FALSE)+AV19*(1-VLOOKUP(DZ$7,'PONDERADORES-GBD'!$A$3:$I$43,5,FALSE))*VLOOKUP(DZ$7,'PONDERADORES-GBD'!$A$3:$I$43,9,FALSE)</f>
        <v>2.2209483450000003E-3</v>
      </c>
      <c r="EA19" s="28">
        <f>AW19*VLOOKUP(EA$7,'PONDERADORES-GBD'!$A$3:$I$43,5,FALSE)*VLOOKUP(EA$7,'PONDERADORES-GBD'!$A$3:$I$43,7,FALSE)+AW19*(1-VLOOKUP(EA$7,'PONDERADORES-GBD'!$A$3:$I$43,5,FALSE))*VLOOKUP(EA$7,'PONDERADORES-GBD'!$A$3:$I$43,9,FALSE)</f>
        <v>0</v>
      </c>
      <c r="EB19" s="28">
        <f>AX19*VLOOKUP(EB$7,'PONDERADORES-GBD'!$A$3:$I$43,5,FALSE)*VLOOKUP(EB$7,'PONDERADORES-GBD'!$A$3:$I$43,7,FALSE)+AX19*(1-VLOOKUP(EB$7,'PONDERADORES-GBD'!$A$3:$I$43,5,FALSE))*VLOOKUP(EB$7,'PONDERADORES-GBD'!$A$3:$I$43,9,FALSE)</f>
        <v>0</v>
      </c>
      <c r="EC19" s="28">
        <f>AY19*VLOOKUP(EC$7,'PONDERADORES-GBD'!$A$3:$I$43,5,FALSE)*VLOOKUP(EC$7,'PONDERADORES-GBD'!$A$3:$I$43,7,FALSE)+AY19*(1-VLOOKUP(EC$7,'PONDERADORES-GBD'!$A$3:$I$43,5,FALSE))*VLOOKUP(EC$7,'PONDERADORES-GBD'!$A$3:$I$43,9,FALSE)</f>
        <v>0</v>
      </c>
      <c r="ED19" s="28">
        <f>AZ19*VLOOKUP(ED$7,'PONDERADORES-GBD'!$A$3:$I$43,5,FALSE)*VLOOKUP(ED$7,'PONDERADORES-GBD'!$A$3:$I$43,7,FALSE)+AZ19*(1-VLOOKUP(ED$7,'PONDERADORES-GBD'!$A$3:$I$43,5,FALSE))*VLOOKUP(ED$7,'PONDERADORES-GBD'!$A$3:$I$43,9,FALSE)</f>
        <v>1.7572811000000002E-4</v>
      </c>
      <c r="EE19" s="28">
        <f>BA19*VLOOKUP(EE$7,'PONDERADORES-GBD'!$A$3:$I$43,5,FALSE)*VLOOKUP(EE$7,'PONDERADORES-GBD'!$A$3:$I$43,7,FALSE)+BA19*(1-VLOOKUP(EE$7,'PONDERADORES-GBD'!$A$3:$I$43,5,FALSE))*VLOOKUP(EE$7,'PONDERADORES-GBD'!$A$3:$I$43,9,FALSE)</f>
        <v>6.6066249999999996E-6</v>
      </c>
      <c r="EF19" s="28">
        <f>BB19*VLOOKUP(EF$7,'PONDERADORES-GBD'!$A$3:$I$43,5,FALSE)*VLOOKUP(EF$7,'PONDERADORES-GBD'!$A$3:$I$43,7,FALSE)+BB19*(1-VLOOKUP(EF$7,'PONDERADORES-GBD'!$A$3:$I$43,5,FALSE))*VLOOKUP(EF$7,'PONDERADORES-GBD'!$A$3:$I$43,9,FALSE)</f>
        <v>0</v>
      </c>
      <c r="EG19" s="28">
        <f>BC19*VLOOKUP(EG$7,'PONDERADORES-GBD'!$A$3:$I$43,5,FALSE)*VLOOKUP(EG$7,'PONDERADORES-GBD'!$A$3:$I$43,7,FALSE)+BC19*(1-VLOOKUP(EG$7,'PONDERADORES-GBD'!$A$3:$I$43,5,FALSE))*VLOOKUP(EG$7,'PONDERADORES-GBD'!$A$3:$I$43,9,FALSE)</f>
        <v>0</v>
      </c>
      <c r="EH19" s="28">
        <f>BD19*VLOOKUP(EH$7,'PONDERADORES-GBD'!$A$3:$I$43,5,FALSE)*VLOOKUP(EH$7,'PONDERADORES-GBD'!$A$3:$I$43,7,FALSE)+BD19*(1-VLOOKUP(EH$7,'PONDERADORES-GBD'!$A$3:$I$43,5,FALSE))*VLOOKUP(EH$7,'PONDERADORES-GBD'!$A$3:$I$43,9,FALSE)</f>
        <v>0</v>
      </c>
      <c r="EI19" s="28">
        <f>BE19*VLOOKUP(EI$7,'PONDERADORES-GBD'!$A$3:$I$43,5,FALSE)*VLOOKUP(EI$7,'PONDERADORES-GBD'!$A$3:$I$43,7,FALSE)+BE19*(1-VLOOKUP(EI$7,'PONDERADORES-GBD'!$A$3:$I$43,5,FALSE))*VLOOKUP(EI$7,'PONDERADORES-GBD'!$A$3:$I$43,9,FALSE)</f>
        <v>2.1545600000000003E-5</v>
      </c>
      <c r="EJ19" s="28">
        <f>BF19*VLOOKUP(EJ$7,'PONDERADORES-GBD'!$A$3:$I$43,5,FALSE)*VLOOKUP(EJ$7,'PONDERADORES-GBD'!$A$3:$I$43,7,FALSE)+BF19*(1-VLOOKUP(EJ$7,'PONDERADORES-GBD'!$A$3:$I$43,5,FALSE))*VLOOKUP(EJ$7,'PONDERADORES-GBD'!$A$3:$I$43,9,FALSE)</f>
        <v>2.6550206000000001E-4</v>
      </c>
      <c r="EK19" s="28">
        <f>BG19*VLOOKUP(EK$7,'PONDERADORES-GBD'!$A$3:$I$43,5,FALSE)*VLOOKUP(EK$7,'PONDERADORES-GBD'!$A$3:$I$43,7,FALSE)+BG19*(1-VLOOKUP(EK$7,'PONDERADORES-GBD'!$A$3:$I$43,5,FALSE))*VLOOKUP(EK$7,'PONDERADORES-GBD'!$A$3:$I$43,9,FALSE)</f>
        <v>1.0604399999999999E-4</v>
      </c>
      <c r="EL19" s="28">
        <f>BH19*VLOOKUP(EL$7,'PONDERADORES-GBD'!$A$3:$I$43,5,FALSE)*VLOOKUP(EL$7,'PONDERADORES-GBD'!$A$3:$I$43,7,FALSE)+BH19*(1-VLOOKUP(EL$7,'PONDERADORES-GBD'!$A$3:$I$43,5,FALSE))*VLOOKUP(EL$7,'PONDERADORES-GBD'!$A$3:$I$43,9,FALSE)</f>
        <v>2.2823740000000002E-5</v>
      </c>
      <c r="EM19" s="28">
        <f>BI19*VLOOKUP(EM$7,'PONDERADORES-GBD'!$A$3:$I$43,5,FALSE)*VLOOKUP(EM$7,'PONDERADORES-GBD'!$A$3:$I$43,7,FALSE)+BI19*(1-VLOOKUP(EM$7,'PONDERADORES-GBD'!$A$3:$I$43,5,FALSE))*VLOOKUP(EM$7,'PONDERADORES-GBD'!$A$3:$I$43,9,FALSE)</f>
        <v>2.5993135499999997E-4</v>
      </c>
      <c r="EN19" s="28">
        <f>BJ19*VLOOKUP(EN$7,'PONDERADORES-GBD'!$A$3:$I$43,5,FALSE)*VLOOKUP(EN$7,'PONDERADORES-GBD'!$A$3:$I$43,7,FALSE)+BJ19*(1-VLOOKUP(EN$7,'PONDERADORES-GBD'!$A$3:$I$43,5,FALSE))*VLOOKUP(EN$7,'PONDERADORES-GBD'!$A$3:$I$43,9,FALSE)</f>
        <v>0</v>
      </c>
      <c r="EO19" s="28">
        <f>BK19*VLOOKUP(EO$7,'PONDERADORES-GBD'!$A$3:$I$43,5,FALSE)*VLOOKUP(EO$7,'PONDERADORES-GBD'!$A$3:$I$43,7,FALSE)+BK19*(1-VLOOKUP(EO$7,'PONDERADORES-GBD'!$A$3:$I$43,5,FALSE))*VLOOKUP(EO$7,'PONDERADORES-GBD'!$A$3:$I$43,9,FALSE)</f>
        <v>0</v>
      </c>
      <c r="EP19" s="28">
        <f>BL19*VLOOKUP(EP$7,'PONDERADORES-GBD'!$A$3:$I$43,5,FALSE)*VLOOKUP(EP$7,'PONDERADORES-GBD'!$A$3:$I$43,7,FALSE)+BL19*(1-VLOOKUP(EP$7,'PONDERADORES-GBD'!$A$3:$I$43,5,FALSE))*VLOOKUP(EP$7,'PONDERADORES-GBD'!$A$3:$I$43,9,FALSE)</f>
        <v>0</v>
      </c>
      <c r="EQ19" s="28">
        <f>BM19*VLOOKUP(EQ$7,'PONDERADORES-GBD'!$A$3:$I$43,5,FALSE)*VLOOKUP(EQ$7,'PONDERADORES-GBD'!$A$3:$I$43,7,FALSE)+BM19*(1-VLOOKUP(EQ$7,'PONDERADORES-GBD'!$A$3:$I$43,5,FALSE))*VLOOKUP(EQ$7,'PONDERADORES-GBD'!$A$3:$I$43,9,FALSE)</f>
        <v>0</v>
      </c>
      <c r="ER19" s="28">
        <f>BN19*VLOOKUP(ER$7,'PONDERADORES-GBD'!$A$3:$I$43,5,FALSE)*VLOOKUP(ER$7,'PONDERADORES-GBD'!$A$3:$I$43,7,FALSE)+BN19*(1-VLOOKUP(ER$7,'PONDERADORES-GBD'!$A$3:$I$43,5,FALSE))*VLOOKUP(ER$7,'PONDERADORES-GBD'!$A$3:$I$43,9,FALSE)</f>
        <v>0</v>
      </c>
      <c r="ES19" s="28">
        <f>BO19*VLOOKUP(ES$7,'PONDERADORES-GBD'!$A$3:$I$43,5,FALSE)*VLOOKUP(ES$7,'PONDERADORES-GBD'!$A$3:$I$43,7,FALSE)+BO19*(1-VLOOKUP(ES$7,'PONDERADORES-GBD'!$A$3:$I$43,5,FALSE))*VLOOKUP(ES$7,'PONDERADORES-GBD'!$A$3:$I$43,9,FALSE)</f>
        <v>0</v>
      </c>
      <c r="ET19" s="28">
        <f>BP19*VLOOKUP(ET$7,'PONDERADORES-GBD'!$A$3:$I$43,5,FALSE)*VLOOKUP(ET$7,'PONDERADORES-GBD'!$A$3:$I$43,7,FALSE)+BP19*(1-VLOOKUP(ET$7,'PONDERADORES-GBD'!$A$3:$I$43,5,FALSE))*VLOOKUP(ET$7,'PONDERADORES-GBD'!$A$3:$I$43,9,FALSE)</f>
        <v>0</v>
      </c>
      <c r="EU19" s="28">
        <f>BQ19*VLOOKUP(EU$7,'PONDERADORES-GBD'!$A$3:$I$43,5,FALSE)*VLOOKUP(EU$7,'PONDERADORES-GBD'!$A$3:$I$43,7,FALSE)+BQ19*(1-VLOOKUP(EU$7,'PONDERADORES-GBD'!$A$3:$I$43,5,FALSE))*VLOOKUP(EU$7,'PONDERADORES-GBD'!$A$3:$I$43,9,FALSE)</f>
        <v>0</v>
      </c>
      <c r="EV19" s="28">
        <f>BR19*VLOOKUP(EV$7,'PONDERADORES-GBD'!$A$3:$I$43,5,FALSE)*VLOOKUP(EV$7,'PONDERADORES-GBD'!$A$3:$I$43,7,FALSE)+BR19*(1-VLOOKUP(EV$7,'PONDERADORES-GBD'!$A$3:$I$43,5,FALSE))*VLOOKUP(EV$7,'PONDERADORES-GBD'!$A$3:$I$43,9,FALSE)</f>
        <v>0</v>
      </c>
      <c r="EW19" s="28">
        <f>BS19*VLOOKUP(EW$7,'PONDERADORES-GBD'!$A$3:$I$43,5,FALSE)*VLOOKUP(EW$7,'PONDERADORES-GBD'!$A$3:$I$43,7,FALSE)+BS19*(1-VLOOKUP(EW$7,'PONDERADORES-GBD'!$A$3:$I$43,5,FALSE))*VLOOKUP(EW$7,'PONDERADORES-GBD'!$A$3:$I$43,9,FALSE)</f>
        <v>3.2822399999999999E-5</v>
      </c>
      <c r="EX19" s="28">
        <f>BT19*VLOOKUP(EX$7,'PONDERADORES-GBD'!$A$3:$I$43,5,FALSE)*VLOOKUP(EX$7,'PONDERADORES-GBD'!$A$3:$I$43,7,FALSE)+BT19*(1-VLOOKUP(EX$7,'PONDERADORES-GBD'!$A$3:$I$43,5,FALSE))*VLOOKUP(EX$7,'PONDERADORES-GBD'!$A$3:$I$43,9,FALSE)</f>
        <v>0</v>
      </c>
      <c r="EY19" s="28">
        <f>BU19*VLOOKUP(EY$7,'PONDERADORES-GBD'!$A$3:$I$43,5,FALSE)*VLOOKUP(EY$7,'PONDERADORES-GBD'!$A$3:$I$43,7,FALSE)+BU19*(1-VLOOKUP(EY$7,'PONDERADORES-GBD'!$A$3:$I$43,5,FALSE))*VLOOKUP(EY$7,'PONDERADORES-GBD'!$A$3:$I$43,9,FALSE)</f>
        <v>1.8513E-6</v>
      </c>
      <c r="EZ19" s="28">
        <f>BV19*VLOOKUP(EZ$7,'PONDERADORES-GBD'!$A$3:$I$43,5,FALSE)*VLOOKUP(EZ$7,'PONDERADORES-GBD'!$A$3:$I$43,7,FALSE)+BV19*(1-VLOOKUP(EZ$7,'PONDERADORES-GBD'!$A$3:$I$43,5,FALSE))*VLOOKUP(EZ$7,'PONDERADORES-GBD'!$A$3:$I$43,9,FALSE)</f>
        <v>5.0494999999999997E-6</v>
      </c>
      <c r="FA19" s="28">
        <f>BW19*VLOOKUP(FA$7,'PONDERADORES-GBD'!$A$3:$I$43,5,FALSE)*VLOOKUP(FA$7,'PONDERADORES-GBD'!$A$3:$I$43,7,FALSE)+BW19*(1-VLOOKUP(FA$7,'PONDERADORES-GBD'!$A$3:$I$43,5,FALSE))*VLOOKUP(FA$7,'PONDERADORES-GBD'!$A$3:$I$43,9,FALSE)</f>
        <v>5.2517400000000006E-5</v>
      </c>
      <c r="FB19" s="28">
        <f>BX19*VLOOKUP(FB$7,'PONDERADORES-GBD'!$A$3:$I$43,5,FALSE)*VLOOKUP(FB$7,'PONDERADORES-GBD'!$A$3:$I$43,7,FALSE)+BX19*(1-VLOOKUP(FB$7,'PONDERADORES-GBD'!$A$3:$I$43,5,FALSE))*VLOOKUP(FB$7,'PONDERADORES-GBD'!$A$3:$I$43,9,FALSE)</f>
        <v>0</v>
      </c>
      <c r="FC19" s="28">
        <f>BY19*VLOOKUP(FC$7,'PONDERADORES-GBD'!$A$3:$I$43,5,FALSE)*VLOOKUP(FC$7,'PONDERADORES-GBD'!$A$3:$I$43,7,FALSE)+BY19*(1-VLOOKUP(FC$7,'PONDERADORES-GBD'!$A$3:$I$43,5,FALSE))*VLOOKUP(FC$7,'PONDERADORES-GBD'!$A$3:$I$43,9,FALSE)</f>
        <v>0</v>
      </c>
      <c r="FD19" s="28">
        <f>BZ19*VLOOKUP(FD$7,'PONDERADORES-GBD'!$A$3:$I$43,5,FALSE)*VLOOKUP(FD$7,'PONDERADORES-GBD'!$A$3:$I$43,7,FALSE)+BZ19*(1-VLOOKUP(FD$7,'PONDERADORES-GBD'!$A$3:$I$43,5,FALSE))*VLOOKUP(FD$7,'PONDERADORES-GBD'!$A$3:$I$43,9,FALSE)</f>
        <v>0</v>
      </c>
      <c r="FE19" s="28">
        <f>CA19*VLOOKUP(FE$7,'PONDERADORES-GBD'!$A$3:$I$43,5,FALSE)*VLOOKUP(FE$7,'PONDERADORES-GBD'!$A$3:$I$43,7,FALSE)+CA19*(1-VLOOKUP(FE$7,'PONDERADORES-GBD'!$A$3:$I$43,5,FALSE))*VLOOKUP(FE$7,'PONDERADORES-GBD'!$A$3:$I$43,9,FALSE)</f>
        <v>0</v>
      </c>
      <c r="FF19" s="28">
        <f>CB19*VLOOKUP(FF$7,'PONDERADORES-GBD'!$A$3:$I$43,5,FALSE)*VLOOKUP(FF$7,'PONDERADORES-GBD'!$A$3:$I$43,7,FALSE)+CB19*(1-VLOOKUP(FF$7,'PONDERADORES-GBD'!$A$3:$I$43,5,FALSE))*VLOOKUP(FF$7,'PONDERADORES-GBD'!$A$3:$I$43,9,FALSE)</f>
        <v>0</v>
      </c>
      <c r="FG19" s="28">
        <f>CC19*VLOOKUP(FG$7,'PONDERADORES-GBD'!$A$3:$I$43,5,FALSE)*VLOOKUP(FG$7,'PONDERADORES-GBD'!$A$3:$I$43,7,FALSE)+CC19*(1-VLOOKUP(FG$7,'PONDERADORES-GBD'!$A$3:$I$43,5,FALSE))*VLOOKUP(FG$7,'PONDERADORES-GBD'!$A$3:$I$43,9,FALSE)</f>
        <v>0</v>
      </c>
      <c r="FH19" s="28">
        <f>CD19*VLOOKUP(FH$7,'PONDERADORES-GBD'!$A$3:$I$43,5,FALSE)*VLOOKUP(FH$7,'PONDERADORES-GBD'!$A$3:$I$43,7,FALSE)+CD19*(1-VLOOKUP(FH$7,'PONDERADORES-GBD'!$A$3:$I$43,5,FALSE))*VLOOKUP(FH$7,'PONDERADORES-GBD'!$A$3:$I$43,9,FALSE)</f>
        <v>0</v>
      </c>
      <c r="FI19" s="28">
        <f>CE19*VLOOKUP(FI$7,'PONDERADORES-GBD'!$A$3:$I$43,5,FALSE)*VLOOKUP(FI$7,'PONDERADORES-GBD'!$A$3:$I$43,7,FALSE)+CE19*(1-VLOOKUP(FI$7,'PONDERADORES-GBD'!$A$3:$I$43,5,FALSE))*VLOOKUP(FI$7,'PONDERADORES-GBD'!$A$3:$I$43,9,FALSE)</f>
        <v>0</v>
      </c>
      <c r="FJ19" s="28">
        <f>CF19*VLOOKUP(FJ$7,'PONDERADORES-GBD'!$A$3:$I$43,5,FALSE)*VLOOKUP(FJ$7,'PONDERADORES-GBD'!$A$3:$I$43,7,FALSE)+CF19*(1-VLOOKUP(FJ$7,'PONDERADORES-GBD'!$A$3:$I$43,5,FALSE))*VLOOKUP(FJ$7,'PONDERADORES-GBD'!$A$3:$I$43,9,FALSE)</f>
        <v>0</v>
      </c>
      <c r="FK19" s="28">
        <f>CG19*VLOOKUP(FK$7,'PONDERADORES-GBD'!$A$3:$I$43,5,FALSE)*VLOOKUP(FK$7,'PONDERADORES-GBD'!$A$3:$I$43,7,FALSE)+CG19*(1-VLOOKUP(FK$7,'PONDERADORES-GBD'!$A$3:$I$43,5,FALSE))*VLOOKUP(FK$7,'PONDERADORES-GBD'!$A$3:$I$43,9,FALSE)</f>
        <v>0</v>
      </c>
      <c r="FL19" s="28">
        <f>CH19*VLOOKUP(FL$7,'PONDERADORES-GBD'!$A$3:$I$43,5,FALSE)*VLOOKUP(FL$7,'PONDERADORES-GBD'!$A$3:$I$43,6,FALSE)*VLOOKUP(FL$7,'PONDERADORES-GBD'!$A$3:$I$43,3,FALSE)+CH19*(1-VLOOKUP(FL$7,'PONDERADORES-GBD'!$A$3:$I$43,5,FALSE))*VLOOKUP(FL$7,'PONDERADORES-GBD'!$A$3:$I$43,8,FALSE)*VLOOKUP(FL$7,'PONDERADORES-GBD'!$A$3:$I$43,3,FALSE)</f>
        <v>0</v>
      </c>
      <c r="FM19" s="28">
        <f>CI19*VLOOKUP(FM$7,'PONDERADORES-GBD'!$A$3:$I$43,5,FALSE)*VLOOKUP(FM$7,'PONDERADORES-GBD'!$A$3:$I$43,6,FALSE)*VLOOKUP(FM$7,'PONDERADORES-GBD'!$A$3:$I$43,3,FALSE)+CI19*(1-VLOOKUP(FM$7,'PONDERADORES-GBD'!$A$3:$I$43,5,FALSE))*VLOOKUP(FM$7,'PONDERADORES-GBD'!$A$3:$I$43,8,FALSE)*VLOOKUP(FM$7,'PONDERADORES-GBD'!$A$3:$I$43,3,FALSE)</f>
        <v>0</v>
      </c>
      <c r="FN19" s="28">
        <f>CJ19*VLOOKUP(FN$7,'PONDERADORES-GBD'!$A$3:$I$43,5,FALSE)*VLOOKUP(FN$7,'PONDERADORES-GBD'!$A$3:$I$43,6,FALSE)*VLOOKUP(FN$7,'PONDERADORES-GBD'!$A$3:$I$43,3,FALSE)+CJ19*(1-VLOOKUP(FN$7,'PONDERADORES-GBD'!$A$3:$I$43,5,FALSE))*VLOOKUP(FN$7,'PONDERADORES-GBD'!$A$3:$I$43,8,FALSE)*VLOOKUP(FN$7,'PONDERADORES-GBD'!$A$3:$I$43,3,FALSE)</f>
        <v>2.6222235411772761E-3</v>
      </c>
      <c r="FO19" s="28">
        <f>CK19*VLOOKUP(FO$7,'PONDERADORES-GBD'!$A$3:$I$43,5,FALSE)*VLOOKUP(FO$7,'PONDERADORES-GBD'!$A$3:$I$43,6,FALSE)*VLOOKUP(FO$7,'PONDERADORES-GBD'!$A$3:$I$43,3,FALSE)+CK19*(1-VLOOKUP(FO$7,'PONDERADORES-GBD'!$A$3:$I$43,5,FALSE))*VLOOKUP(FO$7,'PONDERADORES-GBD'!$A$3:$I$43,8,FALSE)*VLOOKUP(FO$7,'PONDERADORES-GBD'!$A$3:$I$43,3,FALSE)</f>
        <v>0</v>
      </c>
      <c r="FP19" s="28">
        <f>CL19*VLOOKUP(FP$7,'PONDERADORES-GBD'!$A$3:$I$43,5,FALSE)*VLOOKUP(FP$7,'PONDERADORES-GBD'!$A$3:$I$43,6,FALSE)*VLOOKUP(FP$7,'PONDERADORES-GBD'!$A$3:$I$43,3,FALSE)+CL19*(1-VLOOKUP(FP$7,'PONDERADORES-GBD'!$A$3:$I$43,5,FALSE))*VLOOKUP(FP$7,'PONDERADORES-GBD'!$A$3:$I$43,8,FALSE)*VLOOKUP(FP$7,'PONDERADORES-GBD'!$A$3:$I$43,3,FALSE)</f>
        <v>0</v>
      </c>
      <c r="FQ19" s="28">
        <f>CM19*VLOOKUP(FQ$7,'PONDERADORES-GBD'!$A$3:$I$43,5,FALSE)*VLOOKUP(FQ$7,'PONDERADORES-GBD'!$A$3:$I$43,6,FALSE)*VLOOKUP(FQ$7,'PONDERADORES-GBD'!$A$3:$I$43,3,FALSE)+CM19*(1-VLOOKUP(FQ$7,'PONDERADORES-GBD'!$A$3:$I$43,5,FALSE))*VLOOKUP(FQ$7,'PONDERADORES-GBD'!$A$3:$I$43,8,FALSE)*VLOOKUP(FQ$7,'PONDERADORES-GBD'!$A$3:$I$43,3,FALSE)</f>
        <v>0</v>
      </c>
      <c r="FR19" s="28">
        <f>CN19*VLOOKUP(FR$7,'PONDERADORES-GBD'!$A$3:$I$43,5,FALSE)*VLOOKUP(FR$7,'PONDERADORES-GBD'!$A$3:$I$43,6,FALSE)*VLOOKUP(FR$7,'PONDERADORES-GBD'!$A$3:$I$43,3,FALSE)+CN19*(1-VLOOKUP(FR$7,'PONDERADORES-GBD'!$A$3:$I$43,5,FALSE))*VLOOKUP(FR$7,'PONDERADORES-GBD'!$A$3:$I$43,8,FALSE)*VLOOKUP(FR$7,'PONDERADORES-GBD'!$A$3:$I$43,3,FALSE)</f>
        <v>2.0737982466529771E-3</v>
      </c>
      <c r="FS19" s="28">
        <f>CO19*VLOOKUP(FS$7,'PONDERADORES-GBD'!$A$3:$I$43,5,FALSE)*VLOOKUP(FS$7,'PONDERADORES-GBD'!$A$3:$I$43,6,FALSE)*VLOOKUP(FS$7,'PONDERADORES-GBD'!$A$3:$I$43,3,FALSE)+CO19*(1-VLOOKUP(FS$7,'PONDERADORES-GBD'!$A$3:$I$43,5,FALSE))*VLOOKUP(FS$7,'PONDERADORES-GBD'!$A$3:$I$43,8,FALSE)*VLOOKUP(FS$7,'PONDERADORES-GBD'!$A$3:$I$43,3,FALSE)</f>
        <v>3.8910443716632439E-4</v>
      </c>
      <c r="FT19" s="28">
        <f>CP19*VLOOKUP(FT$7,'PONDERADORES-GBD'!$A$3:$I$43,5,FALSE)*VLOOKUP(FT$7,'PONDERADORES-GBD'!$A$3:$I$43,6,FALSE)*VLOOKUP(FT$7,'PONDERADORES-GBD'!$A$3:$I$43,3,FALSE)+CP19*(1-VLOOKUP(FT$7,'PONDERADORES-GBD'!$A$3:$I$43,5,FALSE))*VLOOKUP(FT$7,'PONDERADORES-GBD'!$A$3:$I$43,8,FALSE)*VLOOKUP(FT$7,'PONDERADORES-GBD'!$A$3:$I$43,3,FALSE)</f>
        <v>1.6974395519507189E-3</v>
      </c>
      <c r="FU19" s="28">
        <f>CQ19*VLOOKUP(FU$7,'PONDERADORES-GBD'!$A$3:$I$43,5,FALSE)*VLOOKUP(FU$7,'PONDERADORES-GBD'!$A$3:$I$43,6,FALSE)*VLOOKUP(FU$7,'PONDERADORES-GBD'!$A$3:$I$43,3,FALSE)+CQ19*(1-VLOOKUP(FU$7,'PONDERADORES-GBD'!$A$3:$I$43,5,FALSE))*VLOOKUP(FU$7,'PONDERADORES-GBD'!$A$3:$I$43,8,FALSE)*VLOOKUP(FU$7,'PONDERADORES-GBD'!$A$3:$I$43,3,FALSE)</f>
        <v>3.0574935893223817E-4</v>
      </c>
      <c r="FV19" s="28">
        <f>CR19*VLOOKUP(FV$7,'PONDERADORES-GBD'!$A$3:$I$43,5,FALSE)*VLOOKUP(FV$7,'PONDERADORES-GBD'!$A$3:$I$43,6,FALSE)*VLOOKUP(FV$7,'PONDERADORES-GBD'!$A$3:$I$43,3,FALSE)+CR19*(1-VLOOKUP(FV$7,'PONDERADORES-GBD'!$A$3:$I$43,5,FALSE))*VLOOKUP(FV$7,'PONDERADORES-GBD'!$A$3:$I$43,8,FALSE)*VLOOKUP(FV$7,'PONDERADORES-GBD'!$A$3:$I$43,3,FALSE)</f>
        <v>8.3984782422997953E-4</v>
      </c>
      <c r="FW19" s="28">
        <f>CS19*VLOOKUP(FW$7,'PONDERADORES-GBD'!$A$3:$I$43,5,FALSE)*VLOOKUP(FW$7,'PONDERADORES-GBD'!$A$3:$I$43,6,FALSE)*VLOOKUP(FW$7,'PONDERADORES-GBD'!$A$3:$I$43,3,FALSE)+CS19*(1-VLOOKUP(FW$7,'PONDERADORES-GBD'!$A$3:$I$43,5,FALSE))*VLOOKUP(FW$7,'PONDERADORES-GBD'!$A$3:$I$43,8,FALSE)*VLOOKUP(FW$7,'PONDERADORES-GBD'!$A$3:$I$43,3,FALSE)</f>
        <v>0</v>
      </c>
      <c r="FX19" s="28">
        <f>CT19*VLOOKUP(FX$7,'PONDERADORES-GBD'!$A$3:$I$43,5,FALSE)*VLOOKUP(FX$7,'PONDERADORES-GBD'!$A$3:$I$43,6,FALSE)*VLOOKUP(FX$7,'PONDERADORES-GBD'!$A$3:$I$43,3,FALSE)+CT19*(1-VLOOKUP(FX$7,'PONDERADORES-GBD'!$A$3:$I$43,5,FALSE))*VLOOKUP(FX$7,'PONDERADORES-GBD'!$A$3:$I$43,8,FALSE)*VLOOKUP(FX$7,'PONDERADORES-GBD'!$A$3:$I$43,3,FALSE)</f>
        <v>3.9596991225188225E-4</v>
      </c>
      <c r="FY19" s="28">
        <f>CU19*VLOOKUP(FY$7,'PONDERADORES-GBD'!$A$3:$I$43,5,FALSE)*VLOOKUP(FY$7,'PONDERADORES-GBD'!$A$3:$I$43,6,FALSE)*VLOOKUP(FY$7,'PONDERADORES-GBD'!$A$3:$I$43,3,FALSE)+CU19*(1-VLOOKUP(FY$7,'PONDERADORES-GBD'!$A$3:$I$43,5,FALSE))*VLOOKUP(FY$7,'PONDERADORES-GBD'!$A$3:$I$43,8,FALSE)*VLOOKUP(FY$7,'PONDERADORES-GBD'!$A$3:$I$43,3,FALSE)</f>
        <v>3.2923722381930184E-6</v>
      </c>
      <c r="FZ19" s="28">
        <f>CV19*VLOOKUP(FZ$7,'PONDERADORES-GBD'!$A$3:$I$43,5,FALSE)*VLOOKUP(FZ$7,'PONDERADORES-GBD'!$A$3:$I$43,6,FALSE)*VLOOKUP(FZ$7,'PONDERADORES-GBD'!$A$3:$I$43,3,FALSE)+CV19*(1-VLOOKUP(FZ$7,'PONDERADORES-GBD'!$A$3:$I$43,5,FALSE))*VLOOKUP(FZ$7,'PONDERADORES-GBD'!$A$3:$I$43,8,FALSE)*VLOOKUP(FZ$7,'PONDERADORES-GBD'!$A$3:$I$43,3,FALSE)</f>
        <v>0</v>
      </c>
      <c r="GA19" s="28">
        <f>CW19*VLOOKUP(GA$7,'PONDERADORES-GBD'!$A$3:$I$43,5,FALSE)*VLOOKUP(GA$7,'PONDERADORES-GBD'!$A$3:$I$43,6,FALSE)*VLOOKUP(GA$7,'PONDERADORES-GBD'!$A$3:$I$43,3,FALSE)+CW19*(1-VLOOKUP(GA$7,'PONDERADORES-GBD'!$A$3:$I$43,5,FALSE))*VLOOKUP(GA$7,'PONDERADORES-GBD'!$A$3:$I$43,8,FALSE)*VLOOKUP(GA$7,'PONDERADORES-GBD'!$A$3:$I$43,3,FALSE)</f>
        <v>1.5727537154004104E-4</v>
      </c>
      <c r="GB19" s="28">
        <f>CX19*VLOOKUP(GB$7,'PONDERADORES-GBD'!$A$3:$I$43,5,FALSE)*VLOOKUP(GB$7,'PONDERADORES-GBD'!$A$3:$I$43,6,FALSE)*VLOOKUP(GB$7,'PONDERADORES-GBD'!$A$3:$I$43,3,FALSE)+CX19*(1-VLOOKUP(GB$7,'PONDERADORES-GBD'!$A$3:$I$43,5,FALSE))*VLOOKUP(GB$7,'PONDERADORES-GBD'!$A$3:$I$43,8,FALSE)*VLOOKUP(GB$7,'PONDERADORES-GBD'!$A$3:$I$43,3,FALSE)</f>
        <v>2.1508390444900755E-4</v>
      </c>
      <c r="GC19" s="28">
        <f>CY19*VLOOKUP(GC$7,'PONDERADORES-GBD'!$A$3:$I$43,5,FALSE)*VLOOKUP(GC$7,'PONDERADORES-GBD'!$A$3:$I$43,6,FALSE)*VLOOKUP(GC$7,'PONDERADORES-GBD'!$A$3:$I$43,3,FALSE)+CY19*(1-VLOOKUP(GC$7,'PONDERADORES-GBD'!$A$3:$I$43,5,FALSE))*VLOOKUP(GC$7,'PONDERADORES-GBD'!$A$3:$I$43,8,FALSE)*VLOOKUP(GC$7,'PONDERADORES-GBD'!$A$3:$I$43,3,FALSE)</f>
        <v>6.5742150061601635E-4</v>
      </c>
      <c r="GD19" s="28">
        <f>CZ19*VLOOKUP(GD$7,'PONDERADORES-GBD'!$A$3:$I$43,5,FALSE)*VLOOKUP(GD$7,'PONDERADORES-GBD'!$A$3:$I$43,6,FALSE)*VLOOKUP(GD$7,'PONDERADORES-GBD'!$A$3:$I$43,3,FALSE)+CZ19*(1-VLOOKUP(GD$7,'PONDERADORES-GBD'!$A$3:$I$43,5,FALSE))*VLOOKUP(GD$7,'PONDERADORES-GBD'!$A$3:$I$43,8,FALSE)*VLOOKUP(GD$7,'PONDERADORES-GBD'!$A$3:$I$43,3,FALSE)</f>
        <v>3.3691752607802869E-4</v>
      </c>
      <c r="GE19" s="28">
        <f>DA19*VLOOKUP(GE$7,'PONDERADORES-GBD'!$A$3:$I$43,5,FALSE)*VLOOKUP(GE$7,'PONDERADORES-GBD'!$A$3:$I$43,6,FALSE)*VLOOKUP(GE$7,'PONDERADORES-GBD'!$A$3:$I$43,3,FALSE)+DA19*(1-VLOOKUP(GE$7,'PONDERADORES-GBD'!$A$3:$I$43,5,FALSE))*VLOOKUP(GE$7,'PONDERADORES-GBD'!$A$3:$I$43,8,FALSE)*VLOOKUP(GE$7,'PONDERADORES-GBD'!$A$3:$I$43,3,FALSE)</f>
        <v>2.023595550992471E-4</v>
      </c>
      <c r="GF19" s="28">
        <f>DB19*VLOOKUP(GF$7,'PONDERADORES-GBD'!$A$3:$I$43,5,FALSE)*VLOOKUP(GF$7,'PONDERADORES-GBD'!$A$3:$I$43,6,FALSE)*VLOOKUP(GF$7,'PONDERADORES-GBD'!$A$3:$I$43,3,FALSE)+DB19*(1-VLOOKUP(GF$7,'PONDERADORES-GBD'!$A$3:$I$43,5,FALSE))*VLOOKUP(GF$7,'PONDERADORES-GBD'!$A$3:$I$43,8,FALSE)*VLOOKUP(GF$7,'PONDERADORES-GBD'!$A$3:$I$43,3,FALSE)</f>
        <v>1.2961572183436002E-4</v>
      </c>
      <c r="GG19" s="28">
        <f>DC19*VLOOKUP(GG$7,'PONDERADORES-GBD'!$A$3:$I$43,5,FALSE)*VLOOKUP(GG$7,'PONDERADORES-GBD'!$A$3:$I$43,6,FALSE)*VLOOKUP(GG$7,'PONDERADORES-GBD'!$A$3:$I$43,3,FALSE)+DC19*(1-VLOOKUP(GG$7,'PONDERADORES-GBD'!$A$3:$I$43,5,FALSE))*VLOOKUP(GG$7,'PONDERADORES-GBD'!$A$3:$I$43,8,FALSE)*VLOOKUP(GG$7,'PONDERADORES-GBD'!$A$3:$I$43,3,FALSE)</f>
        <v>1.2926562628336755E-5</v>
      </c>
      <c r="GH19" s="28">
        <f>DD19*VLOOKUP(GH$7,'PONDERADORES-GBD'!$A$3:$I$43,5,FALSE)*VLOOKUP(GH$7,'PONDERADORES-GBD'!$A$3:$I$43,6,FALSE)*VLOOKUP(GH$7,'PONDERADORES-GBD'!$A$3:$I$43,3,FALSE)+DD19*(1-VLOOKUP(GH$7,'PONDERADORES-GBD'!$A$3:$I$43,5,FALSE))*VLOOKUP(GH$7,'PONDERADORES-GBD'!$A$3:$I$43,8,FALSE)*VLOOKUP(GH$7,'PONDERADORES-GBD'!$A$3:$I$43,3,FALSE)</f>
        <v>7.0335716632443539E-4</v>
      </c>
      <c r="GI19" s="28">
        <f>DE19*VLOOKUP(GI$7,'PONDERADORES-GBD'!$A$3:$I$43,5,FALSE)*VLOOKUP(GI$7,'PONDERADORES-GBD'!$A$3:$I$43,6,FALSE)*VLOOKUP(GI$7,'PONDERADORES-GBD'!$A$3:$I$43,3,FALSE)+DE19*(1-VLOOKUP(GI$7,'PONDERADORES-GBD'!$A$3:$I$43,5,FALSE))*VLOOKUP(GI$7,'PONDERADORES-GBD'!$A$3:$I$43,8,FALSE)*VLOOKUP(GI$7,'PONDERADORES-GBD'!$A$3:$I$43,3,FALSE)</f>
        <v>2.2861406707734429E-5</v>
      </c>
      <c r="GJ19" s="28">
        <f>DF19*VLOOKUP(GJ$7,'PONDERADORES-GBD'!$A$3:$I$43,5,FALSE)*VLOOKUP(GJ$7,'PONDERADORES-GBD'!$A$3:$I$43,6,FALSE)*VLOOKUP(GJ$7,'PONDERADORES-GBD'!$A$3:$I$43,3,FALSE)+DF19*(1-VLOOKUP(GJ$7,'PONDERADORES-GBD'!$A$3:$I$43,5,FALSE))*VLOOKUP(GJ$7,'PONDERADORES-GBD'!$A$3:$I$43,8,FALSE)*VLOOKUP(GJ$7,'PONDERADORES-GBD'!$A$3:$I$43,3,FALSE)</f>
        <v>2.2673196440793979E-6</v>
      </c>
      <c r="GK19" s="28">
        <f>DG19*VLOOKUP(GK$7,'PONDERADORES-GBD'!$A$3:$I$43,5,FALSE)*VLOOKUP(GK$7,'PONDERADORES-GBD'!$A$3:$I$43,6,FALSE)*VLOOKUP(GK$7,'PONDERADORES-GBD'!$A$3:$I$43,3,FALSE)+DG19*(1-VLOOKUP(GK$7,'PONDERADORES-GBD'!$A$3:$I$43,5,FALSE))*VLOOKUP(GK$7,'PONDERADORES-GBD'!$A$3:$I$43,8,FALSE)*VLOOKUP(GK$7,'PONDERADORES-GBD'!$A$3:$I$43,3,FALSE)</f>
        <v>0</v>
      </c>
      <c r="GL19" s="28">
        <f>DH19*VLOOKUP(GL$7,'PONDERADORES-GBD'!$A$3:$I$43,5,FALSE)*VLOOKUP(GL$7,'PONDERADORES-GBD'!$A$3:$I$43,6,FALSE)*VLOOKUP(GL$7,'PONDERADORES-GBD'!$A$3:$I$43,3,FALSE)+DH19*(1-VLOOKUP(GL$7,'PONDERADORES-GBD'!$A$3:$I$43,5,FALSE))*VLOOKUP(GL$7,'PONDERADORES-GBD'!$A$3:$I$43,8,FALSE)*VLOOKUP(GL$7,'PONDERADORES-GBD'!$A$3:$I$43,3,FALSE)</f>
        <v>0</v>
      </c>
      <c r="GM19" s="28">
        <f>DI19*VLOOKUP(GM$7,'PONDERADORES-GBD'!$A$3:$I$43,5,FALSE)*VLOOKUP(GM$7,'PONDERADORES-GBD'!$A$3:$I$43,6,FALSE)*VLOOKUP(GM$7,'PONDERADORES-GBD'!$A$3:$I$43,3,FALSE)+DI19*(1-VLOOKUP(GM$7,'PONDERADORES-GBD'!$A$3:$I$43,5,FALSE))*VLOOKUP(GM$7,'PONDERADORES-GBD'!$A$3:$I$43,8,FALSE)*VLOOKUP(GM$7,'PONDERADORES-GBD'!$A$3:$I$43,3,FALSE)</f>
        <v>0</v>
      </c>
      <c r="GN19" s="28">
        <f>DJ19*VLOOKUP(GN$7,'PONDERADORES-GBD'!$A$3:$I$43,5,FALSE)*VLOOKUP(GN$7,'PONDERADORES-GBD'!$A$3:$I$43,6,FALSE)*VLOOKUP(GN$7,'PONDERADORES-GBD'!$A$3:$I$43,3,FALSE)+DJ19*(1-VLOOKUP(GN$7,'PONDERADORES-GBD'!$A$3:$I$43,5,FALSE))*VLOOKUP(GN$7,'PONDERADORES-GBD'!$A$3:$I$43,8,FALSE)*VLOOKUP(GN$7,'PONDERADORES-GBD'!$A$3:$I$43,3,FALSE)</f>
        <v>0</v>
      </c>
      <c r="GO19" s="28">
        <f>DK19*VLOOKUP(GO$7,'PONDERADORES-GBD'!$A$3:$I$43,5,FALSE)*VLOOKUP(GO$7,'PONDERADORES-GBD'!$A$3:$I$43,6,FALSE)*VLOOKUP(GO$7,'PONDERADORES-GBD'!$A$3:$I$43,3,FALSE)+DK19*(1-VLOOKUP(GO$7,'PONDERADORES-GBD'!$A$3:$I$43,5,FALSE))*VLOOKUP(GO$7,'PONDERADORES-GBD'!$A$3:$I$43,8,FALSE)*VLOOKUP(GO$7,'PONDERADORES-GBD'!$A$3:$I$43,3,FALSE)</f>
        <v>0</v>
      </c>
      <c r="GP19" s="28">
        <f>DL19*VLOOKUP(GP$7,'PONDERADORES-GBD'!$A$3:$I$43,5,FALSE)*VLOOKUP(GP$7,'PONDERADORES-GBD'!$A$3:$I$43,6,FALSE)*VLOOKUP(GP$7,'PONDERADORES-GBD'!$A$3:$I$43,3,FALSE)+DL19*(1-VLOOKUP(GP$7,'PONDERADORES-GBD'!$A$3:$I$43,5,FALSE))*VLOOKUP(GP$7,'PONDERADORES-GBD'!$A$3:$I$43,8,FALSE)*VLOOKUP(GP$7,'PONDERADORES-GBD'!$A$3:$I$43,3,FALSE)</f>
        <v>0</v>
      </c>
      <c r="GQ19" s="28">
        <f>DM19*VLOOKUP(GQ$7,'PONDERADORES-GBD'!$A$3:$I$43,5,FALSE)*VLOOKUP(GQ$7,'PONDERADORES-GBD'!$A$3:$I$43,6,FALSE)*VLOOKUP(GQ$7,'PONDERADORES-GBD'!$A$3:$I$43,3,FALSE)+DM19*(1-VLOOKUP(GQ$7,'PONDERADORES-GBD'!$A$3:$I$43,5,FALSE))*VLOOKUP(GQ$7,'PONDERADORES-GBD'!$A$3:$I$43,8,FALSE)*VLOOKUP(GQ$7,'PONDERADORES-GBD'!$A$3:$I$43,3,FALSE)</f>
        <v>1.579406981519507E-6</v>
      </c>
      <c r="GR19" s="28">
        <f>DN19*VLOOKUP(GR$7,'PONDERADORES-GBD'!$A$3:$I$43,5,FALSE)*VLOOKUP(GR$7,'PONDERADORES-GBD'!$A$3:$I$43,6,FALSE)*VLOOKUP(GR$7,'PONDERADORES-GBD'!$A$3:$I$43,3,FALSE)+DN19*(1-VLOOKUP(GR$7,'PONDERADORES-GBD'!$A$3:$I$43,5,FALSE))*VLOOKUP(GR$7,'PONDERADORES-GBD'!$A$3:$I$43,8,FALSE)*VLOOKUP(GR$7,'PONDERADORES-GBD'!$A$3:$I$43,3,FALSE)</f>
        <v>0</v>
      </c>
      <c r="GS19" s="28">
        <f>DO19*VLOOKUP(GS$7,'PONDERADORES-GBD'!$A$3:$I$43,5,FALSE)*VLOOKUP(GS$7,'PONDERADORES-GBD'!$A$3:$I$43,6,FALSE)*VLOOKUP(GS$7,'PONDERADORES-GBD'!$A$3:$I$43,3,FALSE)+DO19*(1-VLOOKUP(GS$7,'PONDERADORES-GBD'!$A$3:$I$43,5,FALSE))*VLOOKUP(GS$7,'PONDERADORES-GBD'!$A$3:$I$43,8,FALSE)*VLOOKUP(GS$7,'PONDERADORES-GBD'!$A$3:$I$43,3,FALSE)</f>
        <v>0</v>
      </c>
      <c r="GT19" s="28">
        <f>DP19*VLOOKUP(GT$7,'PONDERADORES-GBD'!$A$3:$I$43,5,FALSE)*VLOOKUP(GT$7,'PONDERADORES-GBD'!$A$3:$I$43,6,FALSE)*VLOOKUP(GT$7,'PONDERADORES-GBD'!$A$3:$I$43,3,FALSE)+DP19*(1-VLOOKUP(GT$7,'PONDERADORES-GBD'!$A$3:$I$43,5,FALSE))*VLOOKUP(GT$7,'PONDERADORES-GBD'!$A$3:$I$43,8,FALSE)*VLOOKUP(GT$7,'PONDERADORES-GBD'!$A$3:$I$43,3,FALSE)</f>
        <v>3.2516950034223136E-6</v>
      </c>
      <c r="GU19" s="28">
        <f>DQ19*VLOOKUP(GU$7,'PONDERADORES-GBD'!$A$3:$I$43,5,FALSE)*VLOOKUP(GU$7,'PONDERADORES-GBD'!$A$3:$I$43,6,FALSE)*VLOOKUP(GU$7,'PONDERADORES-GBD'!$A$3:$I$43,3,FALSE)+DQ19*(1-VLOOKUP(GU$7,'PONDERADORES-GBD'!$A$3:$I$43,5,FALSE))*VLOOKUP(GU$7,'PONDERADORES-GBD'!$A$3:$I$43,8,FALSE)*VLOOKUP(GU$7,'PONDERADORES-GBD'!$A$3:$I$43,3,FALSE)</f>
        <v>8.7873084188911705E-6</v>
      </c>
      <c r="GV19" s="28">
        <f>DR19*VLOOKUP(GV$7,'PONDERADORES-GBD'!$A$3:$I$43,5,FALSE)*VLOOKUP(GV$7,'PONDERADORES-GBD'!$A$3:$I$43,6,FALSE)*VLOOKUP(GV$7,'PONDERADORES-GBD'!$A$3:$I$43,3,FALSE)+DR19*(1-VLOOKUP(GV$7,'PONDERADORES-GBD'!$A$3:$I$43,5,FALSE))*VLOOKUP(GV$7,'PONDERADORES-GBD'!$A$3:$I$43,8,FALSE)*VLOOKUP(GV$7,'PONDERADORES-GBD'!$A$3:$I$43,3,FALSE)</f>
        <v>2.1947799917864479E-5</v>
      </c>
      <c r="GW19" s="28">
        <f>DS19*VLOOKUP(GW$7,'PONDERADORES-GBD'!$A$3:$I$43,5,FALSE)*VLOOKUP(GW$7,'PONDERADORES-GBD'!$A$3:$I$43,6,FALSE)*VLOOKUP(GW$7,'PONDERADORES-GBD'!$A$3:$I$43,3,FALSE)+DS19*(1-VLOOKUP(GW$7,'PONDERADORES-GBD'!$A$3:$I$43,5,FALSE))*VLOOKUP(GW$7,'PONDERADORES-GBD'!$A$3:$I$43,8,FALSE)*VLOOKUP(GW$7,'PONDERADORES-GBD'!$A$3:$I$43,3,FALSE)</f>
        <v>7.7300602327173163E-6</v>
      </c>
      <c r="GX19" s="28">
        <f>DT19*VLOOKUP(GX$7,'PONDERADORES-GBD'!$A$3:$I$43,5,FALSE)*VLOOKUP(GX$7,'PONDERADORES-GBD'!$A$3:$I$43,6,FALSE)*VLOOKUP(GX$7,'PONDERADORES-GBD'!$A$3:$I$43,3,FALSE)+DT19*(1-VLOOKUP(GX$7,'PONDERADORES-GBD'!$A$3:$I$43,5,FALSE))*VLOOKUP(GX$7,'PONDERADORES-GBD'!$A$3:$I$43,8,FALSE)*VLOOKUP(GX$7,'PONDERADORES-GBD'!$A$3:$I$43,3,FALSE)</f>
        <v>3.4143819301848049E-7</v>
      </c>
      <c r="GY19" s="28">
        <f>DU19*VLOOKUP(GY$7,'PONDERADORES-GBD'!$A$3:$I$43,5,FALSE)*VLOOKUP(GY$7,'PONDERADORES-GBD'!$A$3:$I$43,6,FALSE)*VLOOKUP(GY$7,'PONDERADORES-GBD'!$A$3:$I$43,3,FALSE)+DU19*(1-VLOOKUP(GY$7,'PONDERADORES-GBD'!$A$3:$I$43,5,FALSE))*VLOOKUP(GY$7,'PONDERADORES-GBD'!$A$3:$I$43,8,FALSE)*VLOOKUP(GY$7,'PONDERADORES-GBD'!$A$3:$I$43,3,FALSE)</f>
        <v>0</v>
      </c>
      <c r="GZ19" s="29">
        <f t="shared" si="2"/>
        <v>1.0664891035000002E-2</v>
      </c>
      <c r="HA19" s="29">
        <f t="shared" si="3"/>
        <v>1.0811148988268307E-2</v>
      </c>
      <c r="HC19" s="39">
        <f t="shared" si="4"/>
        <v>0</v>
      </c>
      <c r="HD19" s="39" t="e">
        <f t="shared" si="5"/>
        <v>#DIV/0!</v>
      </c>
      <c r="HE19" s="39" t="e">
        <f t="shared" si="0"/>
        <v>#DIV/0!</v>
      </c>
    </row>
    <row r="20" spans="1:213" ht="15.75" x14ac:dyDescent="0.25">
      <c r="A20" s="36" t="s">
        <v>104</v>
      </c>
      <c r="B20" s="37" t="s">
        <v>53</v>
      </c>
      <c r="C20" s="31">
        <f>DATOS!B60</f>
        <v>0</v>
      </c>
      <c r="D20" s="1">
        <v>9.3275000000000007E-3</v>
      </c>
      <c r="E20" s="1">
        <v>6.2906999999999998E-3</v>
      </c>
      <c r="F20" s="1">
        <v>0.20747850000000001</v>
      </c>
      <c r="G20" s="1">
        <v>0</v>
      </c>
      <c r="H20" s="1">
        <v>2.1689999999999999E-4</v>
      </c>
      <c r="I20" s="1">
        <v>0</v>
      </c>
      <c r="J20" s="1">
        <v>7.6355699999999999E-2</v>
      </c>
      <c r="K20" s="1">
        <v>2.14751E-2</v>
      </c>
      <c r="L20" s="1">
        <v>0.1114967</v>
      </c>
      <c r="M20" s="1">
        <v>1.8872E-2</v>
      </c>
      <c r="N20" s="1">
        <v>2.8416500000000001E-2</v>
      </c>
      <c r="O20" s="1">
        <v>4.3379999999999997E-4</v>
      </c>
      <c r="P20" s="1">
        <v>5.9549699999999997E-2</v>
      </c>
      <c r="Q20" s="1">
        <v>3.0368999999999999E-3</v>
      </c>
      <c r="R20" s="1">
        <v>2.6029999999999998E-3</v>
      </c>
      <c r="S20" s="1">
        <v>3.5140999999999999E-2</v>
      </c>
      <c r="T20" s="1">
        <v>2.6681099999999999E-2</v>
      </c>
      <c r="U20" s="1">
        <v>3.4707200000000001E-2</v>
      </c>
      <c r="V20" s="1">
        <v>3.1236400000000001E-2</v>
      </c>
      <c r="W20" s="1">
        <v>4.1214800000000003E-2</v>
      </c>
      <c r="X20" s="1">
        <v>2.9067200000000001E-2</v>
      </c>
      <c r="Y20" s="1">
        <v>1.8438199999999998E-2</v>
      </c>
      <c r="Z20" s="1">
        <v>0.1470716</v>
      </c>
      <c r="AA20" s="1">
        <v>7.8091000000000002E-3</v>
      </c>
      <c r="AB20" s="1">
        <v>4.9892000000000001E-3</v>
      </c>
      <c r="AC20" s="1">
        <v>4.3379999999999997E-4</v>
      </c>
      <c r="AD20" s="1">
        <v>0</v>
      </c>
      <c r="AE20" s="1">
        <v>0</v>
      </c>
      <c r="AF20" s="1">
        <v>1.9522999999999999E-3</v>
      </c>
      <c r="AG20" s="1">
        <v>1.0846E-3</v>
      </c>
      <c r="AH20" s="1">
        <v>0</v>
      </c>
      <c r="AI20" s="1">
        <v>3.2537999999999998E-3</v>
      </c>
      <c r="AJ20" s="1">
        <v>1.3448999999999999E-2</v>
      </c>
      <c r="AK20" s="1">
        <v>3.6876000000000001E-3</v>
      </c>
      <c r="AL20" s="1">
        <v>1.0412100000000001E-2</v>
      </c>
      <c r="AM20" s="1">
        <v>3.8828599999999998E-2</v>
      </c>
      <c r="AN20" s="1">
        <v>4.9892000000000001E-3</v>
      </c>
      <c r="AO20" s="1">
        <v>0</v>
      </c>
      <c r="AP20" s="1">
        <v>0</v>
      </c>
      <c r="AQ20" s="1">
        <v>0</v>
      </c>
      <c r="AR20" s="1">
        <v>0.99999980000000022</v>
      </c>
      <c r="AT20" s="41">
        <f>D20*VLOOKUP(AT$7,'PONDERADORES-GBD'!$A$3:$I$43,4,FALSE)</f>
        <v>9.3275000000000007E-3</v>
      </c>
      <c r="AU20" s="41">
        <f>E20*VLOOKUP(AU$7,'PONDERADORES-GBD'!$A$3:$I$43,4,FALSE)</f>
        <v>6.2906999999999998E-3</v>
      </c>
      <c r="AV20" s="41">
        <f>F20*VLOOKUP(AV$7,'PONDERADORES-GBD'!$A$3:$I$43,4,FALSE)</f>
        <v>1.0373925000000001E-2</v>
      </c>
      <c r="AW20" s="41">
        <f>G20*VLOOKUP(AW$7,'PONDERADORES-GBD'!$A$3:$I$43,4,FALSE)</f>
        <v>0</v>
      </c>
      <c r="AX20" s="41">
        <f>H20*VLOOKUP(AX$7,'PONDERADORES-GBD'!$A$3:$I$43,4,FALSE)</f>
        <v>2.1689999999999999E-4</v>
      </c>
      <c r="AY20" s="41">
        <f>I20*VLOOKUP(AY$7,'PONDERADORES-GBD'!$A$3:$I$43,4,FALSE)</f>
        <v>0</v>
      </c>
      <c r="AZ20" s="41">
        <f>J20*VLOOKUP(AZ$7,'PONDERADORES-GBD'!$A$3:$I$43,4,FALSE)</f>
        <v>3.8177850000000002E-3</v>
      </c>
      <c r="BA20" s="41">
        <f>K20*VLOOKUP(BA$7,'PONDERADORES-GBD'!$A$3:$I$43,4,FALSE)</f>
        <v>1.073755E-3</v>
      </c>
      <c r="BB20" s="41">
        <f>L20*VLOOKUP(BB$7,'PONDERADORES-GBD'!$A$3:$I$43,4,FALSE)</f>
        <v>0</v>
      </c>
      <c r="BC20" s="41">
        <f>M20*VLOOKUP(BC$7,'PONDERADORES-GBD'!$A$3:$I$43,4,FALSE)</f>
        <v>0</v>
      </c>
      <c r="BD20" s="41">
        <f>N20*VLOOKUP(BD$7,'PONDERADORES-GBD'!$A$3:$I$43,4,FALSE)</f>
        <v>0</v>
      </c>
      <c r="BE20" s="41">
        <f>O20*VLOOKUP(BE$7,'PONDERADORES-GBD'!$A$3:$I$43,4,FALSE)</f>
        <v>4.3379999999999997E-4</v>
      </c>
      <c r="BF20" s="41">
        <f>P20*VLOOKUP(BF$7,'PONDERADORES-GBD'!$A$3:$I$43,4,FALSE)</f>
        <v>2.9774850000000002E-3</v>
      </c>
      <c r="BG20" s="41">
        <f>Q20*VLOOKUP(BG$7,'PONDERADORES-GBD'!$A$3:$I$43,4,FALSE)</f>
        <v>3.0369000000000001E-4</v>
      </c>
      <c r="BH20" s="41">
        <f>R20*VLOOKUP(BH$7,'PONDERADORES-GBD'!$A$3:$I$43,4,FALSE)</f>
        <v>5.2059999999999997E-4</v>
      </c>
      <c r="BI20" s="41">
        <f>S20*VLOOKUP(BI$7,'PONDERADORES-GBD'!$A$3:$I$43,4,FALSE)</f>
        <v>5.2711499999999996E-3</v>
      </c>
      <c r="BJ20" s="41">
        <f>T20*VLOOKUP(BJ$7,'PONDERADORES-GBD'!$A$3:$I$43,4,FALSE)</f>
        <v>0</v>
      </c>
      <c r="BK20" s="41">
        <f>U20*VLOOKUP(BK$7,'PONDERADORES-GBD'!$A$3:$I$43,4,FALSE)</f>
        <v>0</v>
      </c>
      <c r="BL20" s="41">
        <f>V20*VLOOKUP(BL$7,'PONDERADORES-GBD'!$A$3:$I$43,4,FALSE)</f>
        <v>0</v>
      </c>
      <c r="BM20" s="41">
        <f>W20*VLOOKUP(BM$7,'PONDERADORES-GBD'!$A$3:$I$43,4,FALSE)</f>
        <v>0</v>
      </c>
      <c r="BN20" s="41">
        <f>X20*VLOOKUP(BN$7,'PONDERADORES-GBD'!$A$3:$I$43,4,FALSE)</f>
        <v>0</v>
      </c>
      <c r="BO20" s="41">
        <f>Y20*VLOOKUP(BO$7,'PONDERADORES-GBD'!$A$3:$I$43,4,FALSE)</f>
        <v>0</v>
      </c>
      <c r="BP20" s="41">
        <f>Z20*VLOOKUP(BP$7,'PONDERADORES-GBD'!$A$3:$I$43,4,FALSE)</f>
        <v>0</v>
      </c>
      <c r="BQ20" s="41">
        <f>AA20*VLOOKUP(BQ$7,'PONDERADORES-GBD'!$A$3:$I$43,4,FALSE)</f>
        <v>0</v>
      </c>
      <c r="BR20" s="41">
        <f>AB20*VLOOKUP(BR$7,'PONDERADORES-GBD'!$A$3:$I$43,4,FALSE)</f>
        <v>0</v>
      </c>
      <c r="BS20" s="41">
        <f>AC20*VLOOKUP(BS$7,'PONDERADORES-GBD'!$A$3:$I$43,4,FALSE)</f>
        <v>4.3379999999999997E-4</v>
      </c>
      <c r="BT20" s="41">
        <f>AD20*VLOOKUP(BT$7,'PONDERADORES-GBD'!$A$3:$I$43,4,FALSE)</f>
        <v>0</v>
      </c>
      <c r="BU20" s="41">
        <f>AE20*VLOOKUP(BU$7,'PONDERADORES-GBD'!$A$3:$I$43,4,FALSE)</f>
        <v>0</v>
      </c>
      <c r="BV20" s="41">
        <f>AF20*VLOOKUP(BV$7,'PONDERADORES-GBD'!$A$3:$I$43,4,FALSE)</f>
        <v>1.9522999999999999E-3</v>
      </c>
      <c r="BW20" s="41">
        <f>AG20*VLOOKUP(BW$7,'PONDERADORES-GBD'!$A$3:$I$43,4,FALSE)</f>
        <v>1.0846E-3</v>
      </c>
      <c r="BX20" s="41">
        <f>AH20*VLOOKUP(BX$7,'PONDERADORES-GBD'!$A$3:$I$43,4,FALSE)</f>
        <v>0</v>
      </c>
      <c r="BY20" s="41">
        <f>AI20*VLOOKUP(BY$7,'PONDERADORES-GBD'!$A$3:$I$43,4,FALSE)</f>
        <v>0</v>
      </c>
      <c r="BZ20" s="41">
        <f>AJ20*VLOOKUP(BZ$7,'PONDERADORES-GBD'!$A$3:$I$43,4,FALSE)</f>
        <v>0</v>
      </c>
      <c r="CA20" s="41">
        <f>AK20*VLOOKUP(CA$7,'PONDERADORES-GBD'!$A$3:$I$43,4,FALSE)</f>
        <v>0</v>
      </c>
      <c r="CB20" s="41">
        <f>AL20*VLOOKUP(CB$7,'PONDERADORES-GBD'!$A$3:$I$43,4,FALSE)</f>
        <v>0</v>
      </c>
      <c r="CC20" s="41">
        <f>AM20*VLOOKUP(CC$7,'PONDERADORES-GBD'!$A$3:$I$43,4,FALSE)</f>
        <v>0</v>
      </c>
      <c r="CD20" s="41">
        <f>AN20*VLOOKUP(CD$7,'PONDERADORES-GBD'!$A$3:$I$43,4,FALSE)</f>
        <v>0</v>
      </c>
      <c r="CE20" s="41">
        <f>AO20*VLOOKUP(CE$7,'PONDERADORES-GBD'!$A$3:$I$43,4,FALSE)</f>
        <v>0</v>
      </c>
      <c r="CF20" s="41">
        <f>AP20*VLOOKUP(CF$7,'PONDERADORES-GBD'!$A$3:$I$43,4,FALSE)</f>
        <v>0</v>
      </c>
      <c r="CG20" s="41">
        <f>AQ20*VLOOKUP(CG$7,'PONDERADORES-GBD'!$A$3:$I$43,4,FALSE)</f>
        <v>0</v>
      </c>
      <c r="CH20" s="41">
        <f>D20*(1-VLOOKUP(CH$7,'PONDERADORES-GBD'!$A$3:$I$43,4,FALSE))</f>
        <v>0</v>
      </c>
      <c r="CI20" s="41">
        <f>E20*(1-VLOOKUP(CI$7,'PONDERADORES-GBD'!$A$3:$I$43,4,FALSE))</f>
        <v>0</v>
      </c>
      <c r="CJ20" s="41">
        <f>F20*(1-VLOOKUP(CJ$7,'PONDERADORES-GBD'!$A$3:$I$43,4,FALSE))</f>
        <v>0.197104575</v>
      </c>
      <c r="CK20" s="41">
        <f>G20*(1-VLOOKUP(CK$7,'PONDERADORES-GBD'!$A$3:$I$43,4,FALSE))</f>
        <v>0</v>
      </c>
      <c r="CL20" s="41">
        <f>H20*(1-VLOOKUP(CL$7,'PONDERADORES-GBD'!$A$3:$I$43,4,FALSE))</f>
        <v>0</v>
      </c>
      <c r="CM20" s="41">
        <f>I20*(1-VLOOKUP(CM$7,'PONDERADORES-GBD'!$A$3:$I$43,4,FALSE))</f>
        <v>0</v>
      </c>
      <c r="CN20" s="41">
        <f>J20*(1-VLOOKUP(CN$7,'PONDERADORES-GBD'!$A$3:$I$43,4,FALSE))</f>
        <v>7.2537914999999994E-2</v>
      </c>
      <c r="CO20" s="41">
        <f>K20*(1-VLOOKUP(CO$7,'PONDERADORES-GBD'!$A$3:$I$43,4,FALSE))</f>
        <v>2.0401344999999998E-2</v>
      </c>
      <c r="CP20" s="41">
        <f>L20*(1-VLOOKUP(CP$7,'PONDERADORES-GBD'!$A$3:$I$43,4,FALSE))</f>
        <v>0.1114967</v>
      </c>
      <c r="CQ20" s="41">
        <f>M20*(1-VLOOKUP(CQ$7,'PONDERADORES-GBD'!$A$3:$I$43,4,FALSE))</f>
        <v>1.8872E-2</v>
      </c>
      <c r="CR20" s="41">
        <f>N20*(1-VLOOKUP(CR$7,'PONDERADORES-GBD'!$A$3:$I$43,4,FALSE))</f>
        <v>2.8416500000000001E-2</v>
      </c>
      <c r="CS20" s="41">
        <f>O20*(1-VLOOKUP(CS$7,'PONDERADORES-GBD'!$A$3:$I$43,4,FALSE))</f>
        <v>0</v>
      </c>
      <c r="CT20" s="41">
        <f>P20*(1-VLOOKUP(CT$7,'PONDERADORES-GBD'!$A$3:$I$43,4,FALSE))</f>
        <v>5.6572214999999995E-2</v>
      </c>
      <c r="CU20" s="41">
        <f>Q20*(1-VLOOKUP(CU$7,'PONDERADORES-GBD'!$A$3:$I$43,4,FALSE))</f>
        <v>2.7332099999999998E-3</v>
      </c>
      <c r="CV20" s="41">
        <f>R20*(1-VLOOKUP(CV$7,'PONDERADORES-GBD'!$A$3:$I$43,4,FALSE))</f>
        <v>2.0823999999999999E-3</v>
      </c>
      <c r="CW20" s="41">
        <f>S20*(1-VLOOKUP(CW$7,'PONDERADORES-GBD'!$A$3:$I$43,4,FALSE))</f>
        <v>2.9869849999999996E-2</v>
      </c>
      <c r="CX20" s="41">
        <f>T20*(1-VLOOKUP(CX$7,'PONDERADORES-GBD'!$A$3:$I$43,4,FALSE))</f>
        <v>2.6681099999999999E-2</v>
      </c>
      <c r="CY20" s="41">
        <f>U20*(1-VLOOKUP(CY$7,'PONDERADORES-GBD'!$A$3:$I$43,4,FALSE))</f>
        <v>3.4707200000000001E-2</v>
      </c>
      <c r="CZ20" s="41">
        <f>V20*(1-VLOOKUP(CZ$7,'PONDERADORES-GBD'!$A$3:$I$43,4,FALSE))</f>
        <v>3.1236400000000001E-2</v>
      </c>
      <c r="DA20" s="41">
        <f>W20*(1-VLOOKUP(DA$7,'PONDERADORES-GBD'!$A$3:$I$43,4,FALSE))</f>
        <v>4.1214800000000003E-2</v>
      </c>
      <c r="DB20" s="41">
        <f>X20*(1-VLOOKUP(DB$7,'PONDERADORES-GBD'!$A$3:$I$43,4,FALSE))</f>
        <v>2.9067200000000001E-2</v>
      </c>
      <c r="DC20" s="41">
        <f>Y20*(1-VLOOKUP(DC$7,'PONDERADORES-GBD'!$A$3:$I$43,4,FALSE))</f>
        <v>1.8438199999999998E-2</v>
      </c>
      <c r="DD20" s="41">
        <f>Z20*(1-VLOOKUP(DD$7,'PONDERADORES-GBD'!$A$3:$I$43,4,FALSE))</f>
        <v>0.1470716</v>
      </c>
      <c r="DE20" s="41">
        <f>AA20*(1-VLOOKUP(DE$7,'PONDERADORES-GBD'!$A$3:$I$43,4,FALSE))</f>
        <v>7.8091000000000002E-3</v>
      </c>
      <c r="DF20" s="41">
        <f>AB20*(1-VLOOKUP(DF$7,'PONDERADORES-GBD'!$A$3:$I$43,4,FALSE))</f>
        <v>4.9892000000000001E-3</v>
      </c>
      <c r="DG20" s="41">
        <f>AC20*(1-VLOOKUP(DG$7,'PONDERADORES-GBD'!$A$3:$I$43,4,FALSE))</f>
        <v>0</v>
      </c>
      <c r="DH20" s="41">
        <f>AD20*(1-VLOOKUP(DH$7,'PONDERADORES-GBD'!$A$3:$I$43,4,FALSE))</f>
        <v>0</v>
      </c>
      <c r="DI20" s="41">
        <f>AE20*(1-VLOOKUP(DI$7,'PONDERADORES-GBD'!$A$3:$I$43,4,FALSE))</f>
        <v>0</v>
      </c>
      <c r="DJ20" s="41">
        <f>AF20*(1-VLOOKUP(DJ$7,'PONDERADORES-GBD'!$A$3:$I$43,4,FALSE))</f>
        <v>0</v>
      </c>
      <c r="DK20" s="41">
        <f>AG20*(1-VLOOKUP(DK$7,'PONDERADORES-GBD'!$A$3:$I$43,4,FALSE))</f>
        <v>0</v>
      </c>
      <c r="DL20" s="41">
        <f>AH20*(1-VLOOKUP(DL$7,'PONDERADORES-GBD'!$A$3:$I$43,4,FALSE))</f>
        <v>0</v>
      </c>
      <c r="DM20" s="41">
        <f>AI20*(1-VLOOKUP(DM$7,'PONDERADORES-GBD'!$A$3:$I$43,4,FALSE))</f>
        <v>3.2537999999999998E-3</v>
      </c>
      <c r="DN20" s="41">
        <f>AJ20*(1-VLOOKUP(DN$7,'PONDERADORES-GBD'!$A$3:$I$43,4,FALSE))</f>
        <v>1.3448999999999999E-2</v>
      </c>
      <c r="DO20" s="41">
        <f>AK20*(1-VLOOKUP(DO$7,'PONDERADORES-GBD'!$A$3:$I$43,4,FALSE))</f>
        <v>3.6876000000000001E-3</v>
      </c>
      <c r="DP20" s="41">
        <f>AL20*(1-VLOOKUP(DP$7,'PONDERADORES-GBD'!$A$3:$I$43,4,FALSE))</f>
        <v>1.0412100000000001E-2</v>
      </c>
      <c r="DQ20" s="41">
        <f>AM20*(1-VLOOKUP(DQ$7,'PONDERADORES-GBD'!$A$3:$I$43,4,FALSE))</f>
        <v>3.8828599999999998E-2</v>
      </c>
      <c r="DR20" s="41">
        <f>AN20*(1-VLOOKUP(DR$7,'PONDERADORES-GBD'!$A$3:$I$43,4,FALSE))</f>
        <v>4.9892000000000001E-3</v>
      </c>
      <c r="DS20" s="41">
        <f>AO20*(1-VLOOKUP(DS$7,'PONDERADORES-GBD'!$A$3:$I$43,4,FALSE))</f>
        <v>0</v>
      </c>
      <c r="DT20" s="41">
        <f>AP20*(1-VLOOKUP(DT$7,'PONDERADORES-GBD'!$A$3:$I$43,4,FALSE))</f>
        <v>0</v>
      </c>
      <c r="DU20" s="41">
        <f>AQ20*(1-VLOOKUP(DU$7,'PONDERADORES-GBD'!$A$3:$I$43,4,FALSE))</f>
        <v>0</v>
      </c>
      <c r="DV20" s="31">
        <f t="shared" si="1"/>
        <v>0.99999980000000022</v>
      </c>
      <c r="DW20" s="45"/>
      <c r="DX20" s="28">
        <f>AT20*VLOOKUP(DX$7,'PONDERADORES-GBD'!$A$3:$I$43,5,FALSE)*VLOOKUP(DX$7,'PONDERADORES-GBD'!$A$3:$I$43,7,FALSE)+AT20*(1-VLOOKUP(DX$7,'PONDERADORES-GBD'!$A$3:$I$43,5,FALSE))*VLOOKUP(DX$7,'PONDERADORES-GBD'!$A$3:$I$43,9,FALSE)</f>
        <v>5.4938974999999999E-3</v>
      </c>
      <c r="DY20" s="28">
        <f>AU20*VLOOKUP(DY$7,'PONDERADORES-GBD'!$A$3:$I$43,5,FALSE)*VLOOKUP(DY$7,'PONDERADORES-GBD'!$A$3:$I$43,7,FALSE)+AU20*(1-VLOOKUP(DY$7,'PONDERADORES-GBD'!$A$3:$I$43,5,FALSE))*VLOOKUP(DY$7,'PONDERADORES-GBD'!$A$3:$I$43,9,FALSE)</f>
        <v>1.8620471999999998E-3</v>
      </c>
      <c r="DZ20" s="28">
        <f>AV20*VLOOKUP(DZ$7,'PONDERADORES-GBD'!$A$3:$I$43,5,FALSE)*VLOOKUP(DZ$7,'PONDERADORES-GBD'!$A$3:$I$43,7,FALSE)+AV20*(1-VLOOKUP(DZ$7,'PONDERADORES-GBD'!$A$3:$I$43,5,FALSE))*VLOOKUP(DZ$7,'PONDERADORES-GBD'!$A$3:$I$43,9,FALSE)</f>
        <v>2.3963766750000003E-3</v>
      </c>
      <c r="EA20" s="28">
        <f>AW20*VLOOKUP(EA$7,'PONDERADORES-GBD'!$A$3:$I$43,5,FALSE)*VLOOKUP(EA$7,'PONDERADORES-GBD'!$A$3:$I$43,7,FALSE)+AW20*(1-VLOOKUP(EA$7,'PONDERADORES-GBD'!$A$3:$I$43,5,FALSE))*VLOOKUP(EA$7,'PONDERADORES-GBD'!$A$3:$I$43,9,FALSE)</f>
        <v>0</v>
      </c>
      <c r="EB20" s="28">
        <f>AX20*VLOOKUP(EB$7,'PONDERADORES-GBD'!$A$3:$I$43,5,FALSE)*VLOOKUP(EB$7,'PONDERADORES-GBD'!$A$3:$I$43,7,FALSE)+AX20*(1-VLOOKUP(EB$7,'PONDERADORES-GBD'!$A$3:$I$43,5,FALSE))*VLOOKUP(EB$7,'PONDERADORES-GBD'!$A$3:$I$43,9,FALSE)</f>
        <v>2.9281500000000001E-5</v>
      </c>
      <c r="EC20" s="28">
        <f>AY20*VLOOKUP(EC$7,'PONDERADORES-GBD'!$A$3:$I$43,5,FALSE)*VLOOKUP(EC$7,'PONDERADORES-GBD'!$A$3:$I$43,7,FALSE)+AY20*(1-VLOOKUP(EC$7,'PONDERADORES-GBD'!$A$3:$I$43,5,FALSE))*VLOOKUP(EC$7,'PONDERADORES-GBD'!$A$3:$I$43,9,FALSE)</f>
        <v>0</v>
      </c>
      <c r="ED20" s="28">
        <f>AZ20*VLOOKUP(ED$7,'PONDERADORES-GBD'!$A$3:$I$43,5,FALSE)*VLOOKUP(ED$7,'PONDERADORES-GBD'!$A$3:$I$43,7,FALSE)+AZ20*(1-VLOOKUP(ED$7,'PONDERADORES-GBD'!$A$3:$I$43,5,FALSE))*VLOOKUP(ED$7,'PONDERADORES-GBD'!$A$3:$I$43,9,FALSE)</f>
        <v>2.2143153000000001E-4</v>
      </c>
      <c r="EE20" s="28">
        <f>BA20*VLOOKUP(EE$7,'PONDERADORES-GBD'!$A$3:$I$43,5,FALSE)*VLOOKUP(EE$7,'PONDERADORES-GBD'!$A$3:$I$43,7,FALSE)+BA20*(1-VLOOKUP(EE$7,'PONDERADORES-GBD'!$A$3:$I$43,5,FALSE))*VLOOKUP(EE$7,'PONDERADORES-GBD'!$A$3:$I$43,9,FALSE)</f>
        <v>5.3687750000000001E-6</v>
      </c>
      <c r="EF20" s="28">
        <f>BB20*VLOOKUP(EF$7,'PONDERADORES-GBD'!$A$3:$I$43,5,FALSE)*VLOOKUP(EF$7,'PONDERADORES-GBD'!$A$3:$I$43,7,FALSE)+BB20*(1-VLOOKUP(EF$7,'PONDERADORES-GBD'!$A$3:$I$43,5,FALSE))*VLOOKUP(EF$7,'PONDERADORES-GBD'!$A$3:$I$43,9,FALSE)</f>
        <v>0</v>
      </c>
      <c r="EG20" s="28">
        <f>BC20*VLOOKUP(EG$7,'PONDERADORES-GBD'!$A$3:$I$43,5,FALSE)*VLOOKUP(EG$7,'PONDERADORES-GBD'!$A$3:$I$43,7,FALSE)+BC20*(1-VLOOKUP(EG$7,'PONDERADORES-GBD'!$A$3:$I$43,5,FALSE))*VLOOKUP(EG$7,'PONDERADORES-GBD'!$A$3:$I$43,9,FALSE)</f>
        <v>0</v>
      </c>
      <c r="EH20" s="28">
        <f>BD20*VLOOKUP(EH$7,'PONDERADORES-GBD'!$A$3:$I$43,5,FALSE)*VLOOKUP(EH$7,'PONDERADORES-GBD'!$A$3:$I$43,7,FALSE)+BD20*(1-VLOOKUP(EH$7,'PONDERADORES-GBD'!$A$3:$I$43,5,FALSE))*VLOOKUP(EH$7,'PONDERADORES-GBD'!$A$3:$I$43,9,FALSE)</f>
        <v>0</v>
      </c>
      <c r="EI20" s="28">
        <f>BE20*VLOOKUP(EI$7,'PONDERADORES-GBD'!$A$3:$I$43,5,FALSE)*VLOOKUP(EI$7,'PONDERADORES-GBD'!$A$3:$I$43,7,FALSE)+BE20*(1-VLOOKUP(EI$7,'PONDERADORES-GBD'!$A$3:$I$43,5,FALSE))*VLOOKUP(EI$7,'PONDERADORES-GBD'!$A$3:$I$43,9,FALSE)</f>
        <v>6.9407999999999997E-6</v>
      </c>
      <c r="EJ20" s="28">
        <f>BF20*VLOOKUP(EJ$7,'PONDERADORES-GBD'!$A$3:$I$43,5,FALSE)*VLOOKUP(EJ$7,'PONDERADORES-GBD'!$A$3:$I$43,7,FALSE)+BF20*(1-VLOOKUP(EJ$7,'PONDERADORES-GBD'!$A$3:$I$43,5,FALSE))*VLOOKUP(EJ$7,'PONDERADORES-GBD'!$A$3:$I$43,9,FALSE)</f>
        <v>2.7988359E-4</v>
      </c>
      <c r="EK20" s="28">
        <f>BG20*VLOOKUP(EK$7,'PONDERADORES-GBD'!$A$3:$I$43,5,FALSE)*VLOOKUP(EK$7,'PONDERADORES-GBD'!$A$3:$I$43,7,FALSE)+BG20*(1-VLOOKUP(EK$7,'PONDERADORES-GBD'!$A$3:$I$43,5,FALSE))*VLOOKUP(EK$7,'PONDERADORES-GBD'!$A$3:$I$43,9,FALSE)</f>
        <v>9.1107000000000007E-5</v>
      </c>
      <c r="EL20" s="28">
        <f>BH20*VLOOKUP(EL$7,'PONDERADORES-GBD'!$A$3:$I$43,5,FALSE)*VLOOKUP(EL$7,'PONDERADORES-GBD'!$A$3:$I$43,7,FALSE)+BH20*(1-VLOOKUP(EL$7,'PONDERADORES-GBD'!$A$3:$I$43,5,FALSE))*VLOOKUP(EL$7,'PONDERADORES-GBD'!$A$3:$I$43,9,FALSE)</f>
        <v>5.8827799999999999E-5</v>
      </c>
      <c r="EM20" s="28">
        <f>BI20*VLOOKUP(EM$7,'PONDERADORES-GBD'!$A$3:$I$43,5,FALSE)*VLOOKUP(EM$7,'PONDERADORES-GBD'!$A$3:$I$43,7,FALSE)+BI20*(1-VLOOKUP(EM$7,'PONDERADORES-GBD'!$A$3:$I$43,5,FALSE))*VLOOKUP(EM$7,'PONDERADORES-GBD'!$A$3:$I$43,9,FALSE)</f>
        <v>3.7425164999999993E-4</v>
      </c>
      <c r="EN20" s="28">
        <f>BJ20*VLOOKUP(EN$7,'PONDERADORES-GBD'!$A$3:$I$43,5,FALSE)*VLOOKUP(EN$7,'PONDERADORES-GBD'!$A$3:$I$43,7,FALSE)+BJ20*(1-VLOOKUP(EN$7,'PONDERADORES-GBD'!$A$3:$I$43,5,FALSE))*VLOOKUP(EN$7,'PONDERADORES-GBD'!$A$3:$I$43,9,FALSE)</f>
        <v>0</v>
      </c>
      <c r="EO20" s="28">
        <f>BK20*VLOOKUP(EO$7,'PONDERADORES-GBD'!$A$3:$I$43,5,FALSE)*VLOOKUP(EO$7,'PONDERADORES-GBD'!$A$3:$I$43,7,FALSE)+BK20*(1-VLOOKUP(EO$7,'PONDERADORES-GBD'!$A$3:$I$43,5,FALSE))*VLOOKUP(EO$7,'PONDERADORES-GBD'!$A$3:$I$43,9,FALSE)</f>
        <v>0</v>
      </c>
      <c r="EP20" s="28">
        <f>BL20*VLOOKUP(EP$7,'PONDERADORES-GBD'!$A$3:$I$43,5,FALSE)*VLOOKUP(EP$7,'PONDERADORES-GBD'!$A$3:$I$43,7,FALSE)+BL20*(1-VLOOKUP(EP$7,'PONDERADORES-GBD'!$A$3:$I$43,5,FALSE))*VLOOKUP(EP$7,'PONDERADORES-GBD'!$A$3:$I$43,9,FALSE)</f>
        <v>0</v>
      </c>
      <c r="EQ20" s="28">
        <f>BM20*VLOOKUP(EQ$7,'PONDERADORES-GBD'!$A$3:$I$43,5,FALSE)*VLOOKUP(EQ$7,'PONDERADORES-GBD'!$A$3:$I$43,7,FALSE)+BM20*(1-VLOOKUP(EQ$7,'PONDERADORES-GBD'!$A$3:$I$43,5,FALSE))*VLOOKUP(EQ$7,'PONDERADORES-GBD'!$A$3:$I$43,9,FALSE)</f>
        <v>0</v>
      </c>
      <c r="ER20" s="28">
        <f>BN20*VLOOKUP(ER$7,'PONDERADORES-GBD'!$A$3:$I$43,5,FALSE)*VLOOKUP(ER$7,'PONDERADORES-GBD'!$A$3:$I$43,7,FALSE)+BN20*(1-VLOOKUP(ER$7,'PONDERADORES-GBD'!$A$3:$I$43,5,FALSE))*VLOOKUP(ER$7,'PONDERADORES-GBD'!$A$3:$I$43,9,FALSE)</f>
        <v>0</v>
      </c>
      <c r="ES20" s="28">
        <f>BO20*VLOOKUP(ES$7,'PONDERADORES-GBD'!$A$3:$I$43,5,FALSE)*VLOOKUP(ES$7,'PONDERADORES-GBD'!$A$3:$I$43,7,FALSE)+BO20*(1-VLOOKUP(ES$7,'PONDERADORES-GBD'!$A$3:$I$43,5,FALSE))*VLOOKUP(ES$7,'PONDERADORES-GBD'!$A$3:$I$43,9,FALSE)</f>
        <v>0</v>
      </c>
      <c r="ET20" s="28">
        <f>BP20*VLOOKUP(ET$7,'PONDERADORES-GBD'!$A$3:$I$43,5,FALSE)*VLOOKUP(ET$7,'PONDERADORES-GBD'!$A$3:$I$43,7,FALSE)+BP20*(1-VLOOKUP(ET$7,'PONDERADORES-GBD'!$A$3:$I$43,5,FALSE))*VLOOKUP(ET$7,'PONDERADORES-GBD'!$A$3:$I$43,9,FALSE)</f>
        <v>0</v>
      </c>
      <c r="EU20" s="28">
        <f>BQ20*VLOOKUP(EU$7,'PONDERADORES-GBD'!$A$3:$I$43,5,FALSE)*VLOOKUP(EU$7,'PONDERADORES-GBD'!$A$3:$I$43,7,FALSE)+BQ20*(1-VLOOKUP(EU$7,'PONDERADORES-GBD'!$A$3:$I$43,5,FALSE))*VLOOKUP(EU$7,'PONDERADORES-GBD'!$A$3:$I$43,9,FALSE)</f>
        <v>0</v>
      </c>
      <c r="EV20" s="28">
        <f>BR20*VLOOKUP(EV$7,'PONDERADORES-GBD'!$A$3:$I$43,5,FALSE)*VLOOKUP(EV$7,'PONDERADORES-GBD'!$A$3:$I$43,7,FALSE)+BR20*(1-VLOOKUP(EV$7,'PONDERADORES-GBD'!$A$3:$I$43,5,FALSE))*VLOOKUP(EV$7,'PONDERADORES-GBD'!$A$3:$I$43,9,FALSE)</f>
        <v>0</v>
      </c>
      <c r="EW20" s="28">
        <f>BS20*VLOOKUP(EW$7,'PONDERADORES-GBD'!$A$3:$I$43,5,FALSE)*VLOOKUP(EW$7,'PONDERADORES-GBD'!$A$3:$I$43,7,FALSE)+BS20*(1-VLOOKUP(EW$7,'PONDERADORES-GBD'!$A$3:$I$43,5,FALSE))*VLOOKUP(EW$7,'PONDERADORES-GBD'!$A$3:$I$43,9,FALSE)</f>
        <v>1.69182E-5</v>
      </c>
      <c r="EX20" s="28">
        <f>BT20*VLOOKUP(EX$7,'PONDERADORES-GBD'!$A$3:$I$43,5,FALSE)*VLOOKUP(EX$7,'PONDERADORES-GBD'!$A$3:$I$43,7,FALSE)+BT20*(1-VLOOKUP(EX$7,'PONDERADORES-GBD'!$A$3:$I$43,5,FALSE))*VLOOKUP(EX$7,'PONDERADORES-GBD'!$A$3:$I$43,9,FALSE)</f>
        <v>0</v>
      </c>
      <c r="EY20" s="28">
        <f>BU20*VLOOKUP(EY$7,'PONDERADORES-GBD'!$A$3:$I$43,5,FALSE)*VLOOKUP(EY$7,'PONDERADORES-GBD'!$A$3:$I$43,7,FALSE)+BU20*(1-VLOOKUP(EY$7,'PONDERADORES-GBD'!$A$3:$I$43,5,FALSE))*VLOOKUP(EY$7,'PONDERADORES-GBD'!$A$3:$I$43,9,FALSE)</f>
        <v>0</v>
      </c>
      <c r="EZ20" s="28">
        <f>BV20*VLOOKUP(EZ$7,'PONDERADORES-GBD'!$A$3:$I$43,5,FALSE)*VLOOKUP(EZ$7,'PONDERADORES-GBD'!$A$3:$I$43,7,FALSE)+BV20*(1-VLOOKUP(EZ$7,'PONDERADORES-GBD'!$A$3:$I$43,5,FALSE))*VLOOKUP(EZ$7,'PONDERADORES-GBD'!$A$3:$I$43,9,FALSE)</f>
        <v>9.7614999999999996E-6</v>
      </c>
      <c r="FA20" s="28">
        <f>BW20*VLOOKUP(FA$7,'PONDERADORES-GBD'!$A$3:$I$43,5,FALSE)*VLOOKUP(FA$7,'PONDERADORES-GBD'!$A$3:$I$43,7,FALSE)+BW20*(1-VLOOKUP(FA$7,'PONDERADORES-GBD'!$A$3:$I$43,5,FALSE))*VLOOKUP(FA$7,'PONDERADORES-GBD'!$A$3:$I$43,9,FALSE)</f>
        <v>4.2299400000000004E-5</v>
      </c>
      <c r="FB20" s="28">
        <f>BX20*VLOOKUP(FB$7,'PONDERADORES-GBD'!$A$3:$I$43,5,FALSE)*VLOOKUP(FB$7,'PONDERADORES-GBD'!$A$3:$I$43,7,FALSE)+BX20*(1-VLOOKUP(FB$7,'PONDERADORES-GBD'!$A$3:$I$43,5,FALSE))*VLOOKUP(FB$7,'PONDERADORES-GBD'!$A$3:$I$43,9,FALSE)</f>
        <v>0</v>
      </c>
      <c r="FC20" s="28">
        <f>BY20*VLOOKUP(FC$7,'PONDERADORES-GBD'!$A$3:$I$43,5,FALSE)*VLOOKUP(FC$7,'PONDERADORES-GBD'!$A$3:$I$43,7,FALSE)+BY20*(1-VLOOKUP(FC$7,'PONDERADORES-GBD'!$A$3:$I$43,5,FALSE))*VLOOKUP(FC$7,'PONDERADORES-GBD'!$A$3:$I$43,9,FALSE)</f>
        <v>0</v>
      </c>
      <c r="FD20" s="28">
        <f>BZ20*VLOOKUP(FD$7,'PONDERADORES-GBD'!$A$3:$I$43,5,FALSE)*VLOOKUP(FD$7,'PONDERADORES-GBD'!$A$3:$I$43,7,FALSE)+BZ20*(1-VLOOKUP(FD$7,'PONDERADORES-GBD'!$A$3:$I$43,5,FALSE))*VLOOKUP(FD$7,'PONDERADORES-GBD'!$A$3:$I$43,9,FALSE)</f>
        <v>0</v>
      </c>
      <c r="FE20" s="28">
        <f>CA20*VLOOKUP(FE$7,'PONDERADORES-GBD'!$A$3:$I$43,5,FALSE)*VLOOKUP(FE$7,'PONDERADORES-GBD'!$A$3:$I$43,7,FALSE)+CA20*(1-VLOOKUP(FE$7,'PONDERADORES-GBD'!$A$3:$I$43,5,FALSE))*VLOOKUP(FE$7,'PONDERADORES-GBD'!$A$3:$I$43,9,FALSE)</f>
        <v>0</v>
      </c>
      <c r="FF20" s="28">
        <f>CB20*VLOOKUP(FF$7,'PONDERADORES-GBD'!$A$3:$I$43,5,FALSE)*VLOOKUP(FF$7,'PONDERADORES-GBD'!$A$3:$I$43,7,FALSE)+CB20*(1-VLOOKUP(FF$7,'PONDERADORES-GBD'!$A$3:$I$43,5,FALSE))*VLOOKUP(FF$7,'PONDERADORES-GBD'!$A$3:$I$43,9,FALSE)</f>
        <v>0</v>
      </c>
      <c r="FG20" s="28">
        <f>CC20*VLOOKUP(FG$7,'PONDERADORES-GBD'!$A$3:$I$43,5,FALSE)*VLOOKUP(FG$7,'PONDERADORES-GBD'!$A$3:$I$43,7,FALSE)+CC20*(1-VLOOKUP(FG$7,'PONDERADORES-GBD'!$A$3:$I$43,5,FALSE))*VLOOKUP(FG$7,'PONDERADORES-GBD'!$A$3:$I$43,9,FALSE)</f>
        <v>0</v>
      </c>
      <c r="FH20" s="28">
        <f>CD20*VLOOKUP(FH$7,'PONDERADORES-GBD'!$A$3:$I$43,5,FALSE)*VLOOKUP(FH$7,'PONDERADORES-GBD'!$A$3:$I$43,7,FALSE)+CD20*(1-VLOOKUP(FH$7,'PONDERADORES-GBD'!$A$3:$I$43,5,FALSE))*VLOOKUP(FH$7,'PONDERADORES-GBD'!$A$3:$I$43,9,FALSE)</f>
        <v>0</v>
      </c>
      <c r="FI20" s="28">
        <f>CE20*VLOOKUP(FI$7,'PONDERADORES-GBD'!$A$3:$I$43,5,FALSE)*VLOOKUP(FI$7,'PONDERADORES-GBD'!$A$3:$I$43,7,FALSE)+CE20*(1-VLOOKUP(FI$7,'PONDERADORES-GBD'!$A$3:$I$43,5,FALSE))*VLOOKUP(FI$7,'PONDERADORES-GBD'!$A$3:$I$43,9,FALSE)</f>
        <v>0</v>
      </c>
      <c r="FJ20" s="28">
        <f>CF20*VLOOKUP(FJ$7,'PONDERADORES-GBD'!$A$3:$I$43,5,FALSE)*VLOOKUP(FJ$7,'PONDERADORES-GBD'!$A$3:$I$43,7,FALSE)+CF20*(1-VLOOKUP(FJ$7,'PONDERADORES-GBD'!$A$3:$I$43,5,FALSE))*VLOOKUP(FJ$7,'PONDERADORES-GBD'!$A$3:$I$43,9,FALSE)</f>
        <v>0</v>
      </c>
      <c r="FK20" s="28">
        <f>CG20*VLOOKUP(FK$7,'PONDERADORES-GBD'!$A$3:$I$43,5,FALSE)*VLOOKUP(FK$7,'PONDERADORES-GBD'!$A$3:$I$43,7,FALSE)+CG20*(1-VLOOKUP(FK$7,'PONDERADORES-GBD'!$A$3:$I$43,5,FALSE))*VLOOKUP(FK$7,'PONDERADORES-GBD'!$A$3:$I$43,9,FALSE)</f>
        <v>0</v>
      </c>
      <c r="FL20" s="28">
        <f>CH20*VLOOKUP(FL$7,'PONDERADORES-GBD'!$A$3:$I$43,5,FALSE)*VLOOKUP(FL$7,'PONDERADORES-GBD'!$A$3:$I$43,6,FALSE)*VLOOKUP(FL$7,'PONDERADORES-GBD'!$A$3:$I$43,3,FALSE)+CH20*(1-VLOOKUP(FL$7,'PONDERADORES-GBD'!$A$3:$I$43,5,FALSE))*VLOOKUP(FL$7,'PONDERADORES-GBD'!$A$3:$I$43,8,FALSE)*VLOOKUP(FL$7,'PONDERADORES-GBD'!$A$3:$I$43,3,FALSE)</f>
        <v>0</v>
      </c>
      <c r="FM20" s="28">
        <f>CI20*VLOOKUP(FM$7,'PONDERADORES-GBD'!$A$3:$I$43,5,FALSE)*VLOOKUP(FM$7,'PONDERADORES-GBD'!$A$3:$I$43,6,FALSE)*VLOOKUP(FM$7,'PONDERADORES-GBD'!$A$3:$I$43,3,FALSE)+CI20*(1-VLOOKUP(FM$7,'PONDERADORES-GBD'!$A$3:$I$43,5,FALSE))*VLOOKUP(FM$7,'PONDERADORES-GBD'!$A$3:$I$43,8,FALSE)*VLOOKUP(FM$7,'PONDERADORES-GBD'!$A$3:$I$43,3,FALSE)</f>
        <v>0</v>
      </c>
      <c r="FN20" s="28">
        <f>CJ20*VLOOKUP(FN$7,'PONDERADORES-GBD'!$A$3:$I$43,5,FALSE)*VLOOKUP(FN$7,'PONDERADORES-GBD'!$A$3:$I$43,6,FALSE)*VLOOKUP(FN$7,'PONDERADORES-GBD'!$A$3:$I$43,3,FALSE)+CJ20*(1-VLOOKUP(FN$7,'PONDERADORES-GBD'!$A$3:$I$43,5,FALSE))*VLOOKUP(FN$7,'PONDERADORES-GBD'!$A$3:$I$43,8,FALSE)*VLOOKUP(FN$7,'PONDERADORES-GBD'!$A$3:$I$43,3,FALSE)</f>
        <v>2.829347807597536E-3</v>
      </c>
      <c r="FO20" s="28">
        <f>CK20*VLOOKUP(FO$7,'PONDERADORES-GBD'!$A$3:$I$43,5,FALSE)*VLOOKUP(FO$7,'PONDERADORES-GBD'!$A$3:$I$43,6,FALSE)*VLOOKUP(FO$7,'PONDERADORES-GBD'!$A$3:$I$43,3,FALSE)+CK20*(1-VLOOKUP(FO$7,'PONDERADORES-GBD'!$A$3:$I$43,5,FALSE))*VLOOKUP(FO$7,'PONDERADORES-GBD'!$A$3:$I$43,8,FALSE)*VLOOKUP(FO$7,'PONDERADORES-GBD'!$A$3:$I$43,3,FALSE)</f>
        <v>0</v>
      </c>
      <c r="FP20" s="28">
        <f>CL20*VLOOKUP(FP$7,'PONDERADORES-GBD'!$A$3:$I$43,5,FALSE)*VLOOKUP(FP$7,'PONDERADORES-GBD'!$A$3:$I$43,6,FALSE)*VLOOKUP(FP$7,'PONDERADORES-GBD'!$A$3:$I$43,3,FALSE)+CL20*(1-VLOOKUP(FP$7,'PONDERADORES-GBD'!$A$3:$I$43,5,FALSE))*VLOOKUP(FP$7,'PONDERADORES-GBD'!$A$3:$I$43,8,FALSE)*VLOOKUP(FP$7,'PONDERADORES-GBD'!$A$3:$I$43,3,FALSE)</f>
        <v>0</v>
      </c>
      <c r="FQ20" s="28">
        <f>CM20*VLOOKUP(FQ$7,'PONDERADORES-GBD'!$A$3:$I$43,5,FALSE)*VLOOKUP(FQ$7,'PONDERADORES-GBD'!$A$3:$I$43,6,FALSE)*VLOOKUP(FQ$7,'PONDERADORES-GBD'!$A$3:$I$43,3,FALSE)+CM20*(1-VLOOKUP(FQ$7,'PONDERADORES-GBD'!$A$3:$I$43,5,FALSE))*VLOOKUP(FQ$7,'PONDERADORES-GBD'!$A$3:$I$43,8,FALSE)*VLOOKUP(FQ$7,'PONDERADORES-GBD'!$A$3:$I$43,3,FALSE)</f>
        <v>0</v>
      </c>
      <c r="FR20" s="28">
        <f>CN20*VLOOKUP(FR$7,'PONDERADORES-GBD'!$A$3:$I$43,5,FALSE)*VLOOKUP(FR$7,'PONDERADORES-GBD'!$A$3:$I$43,6,FALSE)*VLOOKUP(FR$7,'PONDERADORES-GBD'!$A$3:$I$43,3,FALSE)+CN20*(1-VLOOKUP(FR$7,'PONDERADORES-GBD'!$A$3:$I$43,5,FALSE))*VLOOKUP(FR$7,'PONDERADORES-GBD'!$A$3:$I$43,8,FALSE)*VLOOKUP(FR$7,'PONDERADORES-GBD'!$A$3:$I$43,3,FALSE)</f>
        <v>2.6131523218891166E-3</v>
      </c>
      <c r="FS20" s="28">
        <f>CO20*VLOOKUP(FS$7,'PONDERADORES-GBD'!$A$3:$I$43,5,FALSE)*VLOOKUP(FS$7,'PONDERADORES-GBD'!$A$3:$I$43,6,FALSE)*VLOOKUP(FS$7,'PONDERADORES-GBD'!$A$3:$I$43,3,FALSE)+CO20*(1-VLOOKUP(FS$7,'PONDERADORES-GBD'!$A$3:$I$43,5,FALSE))*VLOOKUP(FS$7,'PONDERADORES-GBD'!$A$3:$I$43,8,FALSE)*VLOOKUP(FS$7,'PONDERADORES-GBD'!$A$3:$I$43,3,FALSE)</f>
        <v>3.1619990156057492E-4</v>
      </c>
      <c r="FT20" s="28">
        <f>CP20*VLOOKUP(FT$7,'PONDERADORES-GBD'!$A$3:$I$43,5,FALSE)*VLOOKUP(FT$7,'PONDERADORES-GBD'!$A$3:$I$43,6,FALSE)*VLOOKUP(FT$7,'PONDERADORES-GBD'!$A$3:$I$43,3,FALSE)+CP20*(1-VLOOKUP(FT$7,'PONDERADORES-GBD'!$A$3:$I$43,5,FALSE))*VLOOKUP(FT$7,'PONDERADORES-GBD'!$A$3:$I$43,8,FALSE)*VLOOKUP(FT$7,'PONDERADORES-GBD'!$A$3:$I$43,3,FALSE)</f>
        <v>1.745942164681725E-3</v>
      </c>
      <c r="FU20" s="28">
        <f>CQ20*VLOOKUP(FU$7,'PONDERADORES-GBD'!$A$3:$I$43,5,FALSE)*VLOOKUP(FU$7,'PONDERADORES-GBD'!$A$3:$I$43,6,FALSE)*VLOOKUP(FU$7,'PONDERADORES-GBD'!$A$3:$I$43,3,FALSE)+CQ20*(1-VLOOKUP(FU$7,'PONDERADORES-GBD'!$A$3:$I$43,5,FALSE))*VLOOKUP(FU$7,'PONDERADORES-GBD'!$A$3:$I$43,8,FALSE)*VLOOKUP(FU$7,'PONDERADORES-GBD'!$A$3:$I$43,3,FALSE)</f>
        <v>2.9551924435318276E-4</v>
      </c>
      <c r="FV20" s="28">
        <f>CR20*VLOOKUP(FV$7,'PONDERADORES-GBD'!$A$3:$I$43,5,FALSE)*VLOOKUP(FV$7,'PONDERADORES-GBD'!$A$3:$I$43,6,FALSE)*VLOOKUP(FV$7,'PONDERADORES-GBD'!$A$3:$I$43,3,FALSE)+CR20*(1-VLOOKUP(FV$7,'PONDERADORES-GBD'!$A$3:$I$43,5,FALSE))*VLOOKUP(FV$7,'PONDERADORES-GBD'!$A$3:$I$43,8,FALSE)*VLOOKUP(FV$7,'PONDERADORES-GBD'!$A$3:$I$43,3,FALSE)</f>
        <v>9.9848695687885028E-4</v>
      </c>
      <c r="FW20" s="28">
        <f>CS20*VLOOKUP(FW$7,'PONDERADORES-GBD'!$A$3:$I$43,5,FALSE)*VLOOKUP(FW$7,'PONDERADORES-GBD'!$A$3:$I$43,6,FALSE)*VLOOKUP(FW$7,'PONDERADORES-GBD'!$A$3:$I$43,3,FALSE)+CS20*(1-VLOOKUP(FW$7,'PONDERADORES-GBD'!$A$3:$I$43,5,FALSE))*VLOOKUP(FW$7,'PONDERADORES-GBD'!$A$3:$I$43,8,FALSE)*VLOOKUP(FW$7,'PONDERADORES-GBD'!$A$3:$I$43,3,FALSE)</f>
        <v>0</v>
      </c>
      <c r="FX20" s="28">
        <f>CT20*VLOOKUP(FX$7,'PONDERADORES-GBD'!$A$3:$I$43,5,FALSE)*VLOOKUP(FX$7,'PONDERADORES-GBD'!$A$3:$I$43,6,FALSE)*VLOOKUP(FX$7,'PONDERADORES-GBD'!$A$3:$I$43,3,FALSE)+CT20*(1-VLOOKUP(FX$7,'PONDERADORES-GBD'!$A$3:$I$43,5,FALSE))*VLOOKUP(FX$7,'PONDERADORES-GBD'!$A$3:$I$43,8,FALSE)*VLOOKUP(FX$7,'PONDERADORES-GBD'!$A$3:$I$43,3,FALSE)</f>
        <v>4.174185336755647E-4</v>
      </c>
      <c r="FY20" s="28">
        <f>CU20*VLOOKUP(FY$7,'PONDERADORES-GBD'!$A$3:$I$43,5,FALSE)*VLOOKUP(FY$7,'PONDERADORES-GBD'!$A$3:$I$43,6,FALSE)*VLOOKUP(FY$7,'PONDERADORES-GBD'!$A$3:$I$43,3,FALSE)+CU20*(1-VLOOKUP(FY$7,'PONDERADORES-GBD'!$A$3:$I$43,5,FALSE))*VLOOKUP(FY$7,'PONDERADORES-GBD'!$A$3:$I$43,8,FALSE)*VLOOKUP(FY$7,'PONDERADORES-GBD'!$A$3:$I$43,3,FALSE)</f>
        <v>2.8286197946611905E-6</v>
      </c>
      <c r="FZ20" s="28">
        <f>CV20*VLOOKUP(FZ$7,'PONDERADORES-GBD'!$A$3:$I$43,5,FALSE)*VLOOKUP(FZ$7,'PONDERADORES-GBD'!$A$3:$I$43,6,FALSE)*VLOOKUP(FZ$7,'PONDERADORES-GBD'!$A$3:$I$43,3,FALSE)+CV20*(1-VLOOKUP(FZ$7,'PONDERADORES-GBD'!$A$3:$I$43,5,FALSE))*VLOOKUP(FZ$7,'PONDERADORES-GBD'!$A$3:$I$43,8,FALSE)*VLOOKUP(FZ$7,'PONDERADORES-GBD'!$A$3:$I$43,3,FALSE)</f>
        <v>0</v>
      </c>
      <c r="GA20" s="28">
        <f>CW20*VLOOKUP(GA$7,'PONDERADORES-GBD'!$A$3:$I$43,5,FALSE)*VLOOKUP(GA$7,'PONDERADORES-GBD'!$A$3:$I$43,6,FALSE)*VLOOKUP(GA$7,'PONDERADORES-GBD'!$A$3:$I$43,3,FALSE)+CW20*(1-VLOOKUP(GA$7,'PONDERADORES-GBD'!$A$3:$I$43,5,FALSE))*VLOOKUP(GA$7,'PONDERADORES-GBD'!$A$3:$I$43,8,FALSE)*VLOOKUP(GA$7,'PONDERADORES-GBD'!$A$3:$I$43,3,FALSE)</f>
        <v>2.2644658357289524E-4</v>
      </c>
      <c r="GB20" s="28">
        <f>CX20*VLOOKUP(GB$7,'PONDERADORES-GBD'!$A$3:$I$43,5,FALSE)*VLOOKUP(GB$7,'PONDERADORES-GBD'!$A$3:$I$43,6,FALSE)*VLOOKUP(GB$7,'PONDERADORES-GBD'!$A$3:$I$43,3,FALSE)+CX20*(1-VLOOKUP(GB$7,'PONDERADORES-GBD'!$A$3:$I$43,5,FALSE))*VLOOKUP(GB$7,'PONDERADORES-GBD'!$A$3:$I$43,8,FALSE)*VLOOKUP(GB$7,'PONDERADORES-GBD'!$A$3:$I$43,3,FALSE)</f>
        <v>2.1045379630390147E-4</v>
      </c>
      <c r="GC20" s="28">
        <f>CY20*VLOOKUP(GC$7,'PONDERADORES-GBD'!$A$3:$I$43,5,FALSE)*VLOOKUP(GC$7,'PONDERADORES-GBD'!$A$3:$I$43,6,FALSE)*VLOOKUP(GC$7,'PONDERADORES-GBD'!$A$3:$I$43,3,FALSE)+CY20*(1-VLOOKUP(GC$7,'PONDERADORES-GBD'!$A$3:$I$43,5,FALSE))*VLOOKUP(GC$7,'PONDERADORES-GBD'!$A$3:$I$43,8,FALSE)*VLOOKUP(GC$7,'PONDERADORES-GBD'!$A$3:$I$43,3,FALSE)</f>
        <v>5.3792596632443526E-4</v>
      </c>
      <c r="GD20" s="28">
        <f>CZ20*VLOOKUP(GD$7,'PONDERADORES-GBD'!$A$3:$I$43,5,FALSE)*VLOOKUP(GD$7,'PONDERADORES-GBD'!$A$3:$I$43,6,FALSE)*VLOOKUP(GD$7,'PONDERADORES-GBD'!$A$3:$I$43,3,FALSE)+CZ20*(1-VLOOKUP(GD$7,'PONDERADORES-GBD'!$A$3:$I$43,5,FALSE))*VLOOKUP(GD$7,'PONDERADORES-GBD'!$A$3:$I$43,8,FALSE)*VLOOKUP(GD$7,'PONDERADORES-GBD'!$A$3:$I$43,3,FALSE)</f>
        <v>3.6996212566735114E-4</v>
      </c>
      <c r="GE20" s="28">
        <f>DA20*VLOOKUP(GE$7,'PONDERADORES-GBD'!$A$3:$I$43,5,FALSE)*VLOOKUP(GE$7,'PONDERADORES-GBD'!$A$3:$I$43,6,FALSE)*VLOOKUP(GE$7,'PONDERADORES-GBD'!$A$3:$I$43,3,FALSE)+DA20*(1-VLOOKUP(GE$7,'PONDERADORES-GBD'!$A$3:$I$43,5,FALSE))*VLOOKUP(GE$7,'PONDERADORES-GBD'!$A$3:$I$43,8,FALSE)*VLOOKUP(GE$7,'PONDERADORES-GBD'!$A$3:$I$43,3,FALSE)</f>
        <v>1.6192536071184125E-4</v>
      </c>
      <c r="GF20" s="28">
        <f>DB20*VLOOKUP(GF$7,'PONDERADORES-GBD'!$A$3:$I$43,5,FALSE)*VLOOKUP(GF$7,'PONDERADORES-GBD'!$A$3:$I$43,6,FALSE)*VLOOKUP(GF$7,'PONDERADORES-GBD'!$A$3:$I$43,3,FALSE)+DB20*(1-VLOOKUP(GF$7,'PONDERADORES-GBD'!$A$3:$I$43,5,FALSE))*VLOOKUP(GF$7,'PONDERADORES-GBD'!$A$3:$I$43,8,FALSE)*VLOOKUP(GF$7,'PONDERADORES-GBD'!$A$3:$I$43,3,FALSE)</f>
        <v>9.1359741546885695E-5</v>
      </c>
      <c r="GG20" s="28">
        <f>DC20*VLOOKUP(GG$7,'PONDERADORES-GBD'!$A$3:$I$43,5,FALSE)*VLOOKUP(GG$7,'PONDERADORES-GBD'!$A$3:$I$43,6,FALSE)*VLOOKUP(GG$7,'PONDERADORES-GBD'!$A$3:$I$43,3,FALSE)+DC20*(1-VLOOKUP(GG$7,'PONDERADORES-GBD'!$A$3:$I$43,5,FALSE))*VLOOKUP(GG$7,'PONDERADORES-GBD'!$A$3:$I$43,8,FALSE)*VLOOKUP(GG$7,'PONDERADORES-GBD'!$A$3:$I$43,3,FALSE)</f>
        <v>1.2872665297741272E-5</v>
      </c>
      <c r="GH20" s="28">
        <f>DD20*VLOOKUP(GH$7,'PONDERADORES-GBD'!$A$3:$I$43,5,FALSE)*VLOOKUP(GH$7,'PONDERADORES-GBD'!$A$3:$I$43,6,FALSE)*VLOOKUP(GH$7,'PONDERADORES-GBD'!$A$3:$I$43,3,FALSE)+DD20*(1-VLOOKUP(GH$7,'PONDERADORES-GBD'!$A$3:$I$43,5,FALSE))*VLOOKUP(GH$7,'PONDERADORES-GBD'!$A$3:$I$43,8,FALSE)*VLOOKUP(GH$7,'PONDERADORES-GBD'!$A$3:$I$43,3,FALSE)</f>
        <v>6.6438915811088304E-4</v>
      </c>
      <c r="GI20" s="28">
        <f>DE20*VLOOKUP(GI$7,'PONDERADORES-GBD'!$A$3:$I$43,5,FALSE)*VLOOKUP(GI$7,'PONDERADORES-GBD'!$A$3:$I$43,6,FALSE)*VLOOKUP(GI$7,'PONDERADORES-GBD'!$A$3:$I$43,3,FALSE)+DE20*(1-VLOOKUP(GI$7,'PONDERADORES-GBD'!$A$3:$I$43,5,FALSE))*VLOOKUP(GI$7,'PONDERADORES-GBD'!$A$3:$I$43,8,FALSE)*VLOOKUP(GI$7,'PONDERADORES-GBD'!$A$3:$I$43,3,FALSE)</f>
        <v>1.4730923750855578E-5</v>
      </c>
      <c r="GJ20" s="28">
        <f>DF20*VLOOKUP(GJ$7,'PONDERADORES-GBD'!$A$3:$I$43,5,FALSE)*VLOOKUP(GJ$7,'PONDERADORES-GBD'!$A$3:$I$43,6,FALSE)*VLOOKUP(GJ$7,'PONDERADORES-GBD'!$A$3:$I$43,3,FALSE)+DF20*(1-VLOOKUP(GJ$7,'PONDERADORES-GBD'!$A$3:$I$43,5,FALSE))*VLOOKUP(GJ$7,'PONDERADORES-GBD'!$A$3:$I$43,8,FALSE)*VLOOKUP(GJ$7,'PONDERADORES-GBD'!$A$3:$I$43,3,FALSE)</f>
        <v>2.8002354551676937E-6</v>
      </c>
      <c r="GK20" s="28">
        <f>DG20*VLOOKUP(GK$7,'PONDERADORES-GBD'!$A$3:$I$43,5,FALSE)*VLOOKUP(GK$7,'PONDERADORES-GBD'!$A$3:$I$43,6,FALSE)*VLOOKUP(GK$7,'PONDERADORES-GBD'!$A$3:$I$43,3,FALSE)+DG20*(1-VLOOKUP(GK$7,'PONDERADORES-GBD'!$A$3:$I$43,5,FALSE))*VLOOKUP(GK$7,'PONDERADORES-GBD'!$A$3:$I$43,8,FALSE)*VLOOKUP(GK$7,'PONDERADORES-GBD'!$A$3:$I$43,3,FALSE)</f>
        <v>0</v>
      </c>
      <c r="GL20" s="28">
        <f>DH20*VLOOKUP(GL$7,'PONDERADORES-GBD'!$A$3:$I$43,5,FALSE)*VLOOKUP(GL$7,'PONDERADORES-GBD'!$A$3:$I$43,6,FALSE)*VLOOKUP(GL$7,'PONDERADORES-GBD'!$A$3:$I$43,3,FALSE)+DH20*(1-VLOOKUP(GL$7,'PONDERADORES-GBD'!$A$3:$I$43,5,FALSE))*VLOOKUP(GL$7,'PONDERADORES-GBD'!$A$3:$I$43,8,FALSE)*VLOOKUP(GL$7,'PONDERADORES-GBD'!$A$3:$I$43,3,FALSE)</f>
        <v>0</v>
      </c>
      <c r="GM20" s="28">
        <f>DI20*VLOOKUP(GM$7,'PONDERADORES-GBD'!$A$3:$I$43,5,FALSE)*VLOOKUP(GM$7,'PONDERADORES-GBD'!$A$3:$I$43,6,FALSE)*VLOOKUP(GM$7,'PONDERADORES-GBD'!$A$3:$I$43,3,FALSE)+DI20*(1-VLOOKUP(GM$7,'PONDERADORES-GBD'!$A$3:$I$43,5,FALSE))*VLOOKUP(GM$7,'PONDERADORES-GBD'!$A$3:$I$43,8,FALSE)*VLOOKUP(GM$7,'PONDERADORES-GBD'!$A$3:$I$43,3,FALSE)</f>
        <v>0</v>
      </c>
      <c r="GN20" s="28">
        <f>DJ20*VLOOKUP(GN$7,'PONDERADORES-GBD'!$A$3:$I$43,5,FALSE)*VLOOKUP(GN$7,'PONDERADORES-GBD'!$A$3:$I$43,6,FALSE)*VLOOKUP(GN$7,'PONDERADORES-GBD'!$A$3:$I$43,3,FALSE)+DJ20*(1-VLOOKUP(GN$7,'PONDERADORES-GBD'!$A$3:$I$43,5,FALSE))*VLOOKUP(GN$7,'PONDERADORES-GBD'!$A$3:$I$43,8,FALSE)*VLOOKUP(GN$7,'PONDERADORES-GBD'!$A$3:$I$43,3,FALSE)</f>
        <v>0</v>
      </c>
      <c r="GO20" s="28">
        <f>DK20*VLOOKUP(GO$7,'PONDERADORES-GBD'!$A$3:$I$43,5,FALSE)*VLOOKUP(GO$7,'PONDERADORES-GBD'!$A$3:$I$43,6,FALSE)*VLOOKUP(GO$7,'PONDERADORES-GBD'!$A$3:$I$43,3,FALSE)+DK20*(1-VLOOKUP(GO$7,'PONDERADORES-GBD'!$A$3:$I$43,5,FALSE))*VLOOKUP(GO$7,'PONDERADORES-GBD'!$A$3:$I$43,8,FALSE)*VLOOKUP(GO$7,'PONDERADORES-GBD'!$A$3:$I$43,3,FALSE)</f>
        <v>0</v>
      </c>
      <c r="GP20" s="28">
        <f>DL20*VLOOKUP(GP$7,'PONDERADORES-GBD'!$A$3:$I$43,5,FALSE)*VLOOKUP(GP$7,'PONDERADORES-GBD'!$A$3:$I$43,6,FALSE)*VLOOKUP(GP$7,'PONDERADORES-GBD'!$A$3:$I$43,3,FALSE)+DL20*(1-VLOOKUP(GP$7,'PONDERADORES-GBD'!$A$3:$I$43,5,FALSE))*VLOOKUP(GP$7,'PONDERADORES-GBD'!$A$3:$I$43,8,FALSE)*VLOOKUP(GP$7,'PONDERADORES-GBD'!$A$3:$I$43,3,FALSE)</f>
        <v>0</v>
      </c>
      <c r="GQ20" s="28">
        <f>DM20*VLOOKUP(GQ$7,'PONDERADORES-GBD'!$A$3:$I$43,5,FALSE)*VLOOKUP(GQ$7,'PONDERADORES-GBD'!$A$3:$I$43,6,FALSE)*VLOOKUP(GQ$7,'PONDERADORES-GBD'!$A$3:$I$43,3,FALSE)+DM20*(1-VLOOKUP(GQ$7,'PONDERADORES-GBD'!$A$3:$I$43,5,FALSE))*VLOOKUP(GQ$7,'PONDERADORES-GBD'!$A$3:$I$43,8,FALSE)*VLOOKUP(GQ$7,'PONDERADORES-GBD'!$A$3:$I$43,3,FALSE)</f>
        <v>1.7959372484599588E-6</v>
      </c>
      <c r="GR20" s="28">
        <f>DN20*VLOOKUP(GR$7,'PONDERADORES-GBD'!$A$3:$I$43,5,FALSE)*VLOOKUP(GR$7,'PONDERADORES-GBD'!$A$3:$I$43,6,FALSE)*VLOOKUP(GR$7,'PONDERADORES-GBD'!$A$3:$I$43,3,FALSE)+DN20*(1-VLOOKUP(GR$7,'PONDERADORES-GBD'!$A$3:$I$43,5,FALSE))*VLOOKUP(GR$7,'PONDERADORES-GBD'!$A$3:$I$43,8,FALSE)*VLOOKUP(GR$7,'PONDERADORES-GBD'!$A$3:$I$43,3,FALSE)</f>
        <v>0</v>
      </c>
      <c r="GS20" s="28">
        <f>DO20*VLOOKUP(GS$7,'PONDERADORES-GBD'!$A$3:$I$43,5,FALSE)*VLOOKUP(GS$7,'PONDERADORES-GBD'!$A$3:$I$43,6,FALSE)*VLOOKUP(GS$7,'PONDERADORES-GBD'!$A$3:$I$43,3,FALSE)+DO20*(1-VLOOKUP(GS$7,'PONDERADORES-GBD'!$A$3:$I$43,5,FALSE))*VLOOKUP(GS$7,'PONDERADORES-GBD'!$A$3:$I$43,8,FALSE)*VLOOKUP(GS$7,'PONDERADORES-GBD'!$A$3:$I$43,3,FALSE)</f>
        <v>0</v>
      </c>
      <c r="GT20" s="28">
        <f>DP20*VLOOKUP(GT$7,'PONDERADORES-GBD'!$A$3:$I$43,5,FALSE)*VLOOKUP(GT$7,'PONDERADORES-GBD'!$A$3:$I$43,6,FALSE)*VLOOKUP(GT$7,'PONDERADORES-GBD'!$A$3:$I$43,3,FALSE)+DP20*(1-VLOOKUP(GT$7,'PONDERADORES-GBD'!$A$3:$I$43,5,FALSE))*VLOOKUP(GT$7,'PONDERADORES-GBD'!$A$3:$I$43,8,FALSE)*VLOOKUP(GT$7,'PONDERADORES-GBD'!$A$3:$I$43,3,FALSE)</f>
        <v>3.1927589322381931E-6</v>
      </c>
      <c r="GU20" s="28">
        <f>DQ20*VLOOKUP(GU$7,'PONDERADORES-GBD'!$A$3:$I$43,5,FALSE)*VLOOKUP(GU$7,'PONDERADORES-GBD'!$A$3:$I$43,6,FALSE)*VLOOKUP(GU$7,'PONDERADORES-GBD'!$A$3:$I$43,3,FALSE)+DQ20*(1-VLOOKUP(GU$7,'PONDERADORES-GBD'!$A$3:$I$43,5,FALSE))*VLOOKUP(GU$7,'PONDERADORES-GBD'!$A$3:$I$43,8,FALSE)*VLOOKUP(GU$7,'PONDERADORES-GBD'!$A$3:$I$43,3,FALSE)</f>
        <v>8.9297806981519489E-6</v>
      </c>
      <c r="GV20" s="28">
        <f>DR20*VLOOKUP(GV$7,'PONDERADORES-GBD'!$A$3:$I$43,5,FALSE)*VLOOKUP(GV$7,'PONDERADORES-GBD'!$A$3:$I$43,6,FALSE)*VLOOKUP(GV$7,'PONDERADORES-GBD'!$A$3:$I$43,3,FALSE)+DR20*(1-VLOOKUP(GV$7,'PONDERADORES-GBD'!$A$3:$I$43,5,FALSE))*VLOOKUP(GV$7,'PONDERADORES-GBD'!$A$3:$I$43,8,FALSE)*VLOOKUP(GV$7,'PONDERADORES-GBD'!$A$3:$I$43,3,FALSE)</f>
        <v>1.5867090266940453E-5</v>
      </c>
      <c r="GW20" s="28">
        <f>DS20*VLOOKUP(GW$7,'PONDERADORES-GBD'!$A$3:$I$43,5,FALSE)*VLOOKUP(GW$7,'PONDERADORES-GBD'!$A$3:$I$43,6,FALSE)*VLOOKUP(GW$7,'PONDERADORES-GBD'!$A$3:$I$43,3,FALSE)+DS20*(1-VLOOKUP(GW$7,'PONDERADORES-GBD'!$A$3:$I$43,5,FALSE))*VLOOKUP(GW$7,'PONDERADORES-GBD'!$A$3:$I$43,8,FALSE)*VLOOKUP(GW$7,'PONDERADORES-GBD'!$A$3:$I$43,3,FALSE)</f>
        <v>0</v>
      </c>
      <c r="GX20" s="28">
        <f>DT20*VLOOKUP(GX$7,'PONDERADORES-GBD'!$A$3:$I$43,5,FALSE)*VLOOKUP(GX$7,'PONDERADORES-GBD'!$A$3:$I$43,6,FALSE)*VLOOKUP(GX$7,'PONDERADORES-GBD'!$A$3:$I$43,3,FALSE)+DT20*(1-VLOOKUP(GX$7,'PONDERADORES-GBD'!$A$3:$I$43,5,FALSE))*VLOOKUP(GX$7,'PONDERADORES-GBD'!$A$3:$I$43,8,FALSE)*VLOOKUP(GX$7,'PONDERADORES-GBD'!$A$3:$I$43,3,FALSE)</f>
        <v>0</v>
      </c>
      <c r="GY20" s="28">
        <f>DU20*VLOOKUP(GY$7,'PONDERADORES-GBD'!$A$3:$I$43,5,FALSE)*VLOOKUP(GY$7,'PONDERADORES-GBD'!$A$3:$I$43,6,FALSE)*VLOOKUP(GY$7,'PONDERADORES-GBD'!$A$3:$I$43,3,FALSE)+DU20*(1-VLOOKUP(GY$7,'PONDERADORES-GBD'!$A$3:$I$43,5,FALSE))*VLOOKUP(GY$7,'PONDERADORES-GBD'!$A$3:$I$43,8,FALSE)*VLOOKUP(GY$7,'PONDERADORES-GBD'!$A$3:$I$43,3,FALSE)</f>
        <v>0</v>
      </c>
      <c r="GZ20" s="29">
        <f t="shared" si="2"/>
        <v>1.0888393120000001E-2</v>
      </c>
      <c r="HA20" s="29">
        <f t="shared" si="3"/>
        <v>1.1541547674318961E-2</v>
      </c>
      <c r="HC20" s="39">
        <f t="shared" si="4"/>
        <v>0</v>
      </c>
      <c r="HD20" s="39" t="e">
        <f t="shared" si="5"/>
        <v>#DIV/0!</v>
      </c>
      <c r="HE20" s="39" t="e">
        <f t="shared" si="0"/>
        <v>#DIV/0!</v>
      </c>
    </row>
    <row r="21" spans="1:213" ht="15.75" x14ac:dyDescent="0.25">
      <c r="A21" s="36" t="s">
        <v>104</v>
      </c>
      <c r="B21" s="37" t="s">
        <v>54</v>
      </c>
      <c r="C21" s="31">
        <f>DATOS!B61</f>
        <v>0</v>
      </c>
      <c r="D21" s="1">
        <v>1.30502E-2</v>
      </c>
      <c r="E21" s="1">
        <v>6.1412000000000003E-3</v>
      </c>
      <c r="F21" s="1">
        <v>0.2080977</v>
      </c>
      <c r="G21" s="1">
        <v>0</v>
      </c>
      <c r="H21" s="1">
        <v>2.5589999999999999E-4</v>
      </c>
      <c r="I21" s="1">
        <v>0</v>
      </c>
      <c r="J21" s="1">
        <v>8.6489300000000005E-2</v>
      </c>
      <c r="K21" s="1">
        <v>2.8659199999999999E-2</v>
      </c>
      <c r="L21" s="1">
        <v>0.1215455</v>
      </c>
      <c r="M21" s="1">
        <v>2.27738E-2</v>
      </c>
      <c r="N21" s="1">
        <v>2.73797E-2</v>
      </c>
      <c r="O21" s="1">
        <v>2.5589999999999999E-4</v>
      </c>
      <c r="P21" s="1">
        <v>5.2137799999999998E-2</v>
      </c>
      <c r="Q21" s="1">
        <v>3.0706000000000002E-3</v>
      </c>
      <c r="R21" s="1">
        <v>1.2794E-3</v>
      </c>
      <c r="S21" s="1">
        <v>2.78915E-2</v>
      </c>
      <c r="T21" s="1">
        <v>2.17503E-2</v>
      </c>
      <c r="U21" s="1">
        <v>4.2221099999999998E-2</v>
      </c>
      <c r="V21" s="1">
        <v>2.8659199999999999E-2</v>
      </c>
      <c r="W21" s="1">
        <v>4.1965200000000001E-2</v>
      </c>
      <c r="X21" s="1">
        <v>2.91709E-2</v>
      </c>
      <c r="Y21" s="1">
        <v>1.04913E-2</v>
      </c>
      <c r="Z21" s="1">
        <v>0.1409928</v>
      </c>
      <c r="AA21" s="1">
        <v>8.1883000000000008E-3</v>
      </c>
      <c r="AB21" s="1">
        <v>3.5823999999999999E-3</v>
      </c>
      <c r="AC21" s="1">
        <v>5.1179999999999997E-4</v>
      </c>
      <c r="AD21" s="1">
        <v>0</v>
      </c>
      <c r="AE21" s="1">
        <v>0</v>
      </c>
      <c r="AF21" s="1">
        <v>1.0235000000000001E-3</v>
      </c>
      <c r="AG21" s="1">
        <v>7.6769999999999996E-4</v>
      </c>
      <c r="AH21" s="1">
        <v>5.1179999999999997E-4</v>
      </c>
      <c r="AI21" s="1">
        <v>1.7912E-3</v>
      </c>
      <c r="AJ21" s="1">
        <v>1.1259E-2</v>
      </c>
      <c r="AK21" s="1">
        <v>1.7912E-3</v>
      </c>
      <c r="AL21" s="1">
        <v>1.1259E-2</v>
      </c>
      <c r="AM21" s="1">
        <v>3.8126899999999998E-2</v>
      </c>
      <c r="AN21" s="1">
        <v>6.3971000000000002E-3</v>
      </c>
      <c r="AO21" s="1">
        <v>2.5589999999999999E-4</v>
      </c>
      <c r="AP21" s="1">
        <v>2.5589999999999999E-4</v>
      </c>
      <c r="AQ21" s="1">
        <v>0</v>
      </c>
      <c r="AR21" s="1">
        <v>1.0000001999999999</v>
      </c>
      <c r="AT21" s="41">
        <f>D21*VLOOKUP(AT$7,'PONDERADORES-GBD'!$A$3:$I$43,4,FALSE)</f>
        <v>1.30502E-2</v>
      </c>
      <c r="AU21" s="41">
        <f>E21*VLOOKUP(AU$7,'PONDERADORES-GBD'!$A$3:$I$43,4,FALSE)</f>
        <v>6.1412000000000003E-3</v>
      </c>
      <c r="AV21" s="41">
        <f>F21*VLOOKUP(AV$7,'PONDERADORES-GBD'!$A$3:$I$43,4,FALSE)</f>
        <v>1.0404885000000001E-2</v>
      </c>
      <c r="AW21" s="41">
        <f>G21*VLOOKUP(AW$7,'PONDERADORES-GBD'!$A$3:$I$43,4,FALSE)</f>
        <v>0</v>
      </c>
      <c r="AX21" s="41">
        <f>H21*VLOOKUP(AX$7,'PONDERADORES-GBD'!$A$3:$I$43,4,FALSE)</f>
        <v>2.5589999999999999E-4</v>
      </c>
      <c r="AY21" s="41">
        <f>I21*VLOOKUP(AY$7,'PONDERADORES-GBD'!$A$3:$I$43,4,FALSE)</f>
        <v>0</v>
      </c>
      <c r="AZ21" s="41">
        <f>J21*VLOOKUP(AZ$7,'PONDERADORES-GBD'!$A$3:$I$43,4,FALSE)</f>
        <v>4.3244650000000004E-3</v>
      </c>
      <c r="BA21" s="41">
        <f>K21*VLOOKUP(BA$7,'PONDERADORES-GBD'!$A$3:$I$43,4,FALSE)</f>
        <v>1.43296E-3</v>
      </c>
      <c r="BB21" s="41">
        <f>L21*VLOOKUP(BB$7,'PONDERADORES-GBD'!$A$3:$I$43,4,FALSE)</f>
        <v>0</v>
      </c>
      <c r="BC21" s="41">
        <f>M21*VLOOKUP(BC$7,'PONDERADORES-GBD'!$A$3:$I$43,4,FALSE)</f>
        <v>0</v>
      </c>
      <c r="BD21" s="41">
        <f>N21*VLOOKUP(BD$7,'PONDERADORES-GBD'!$A$3:$I$43,4,FALSE)</f>
        <v>0</v>
      </c>
      <c r="BE21" s="41">
        <f>O21*VLOOKUP(BE$7,'PONDERADORES-GBD'!$A$3:$I$43,4,FALSE)</f>
        <v>2.5589999999999999E-4</v>
      </c>
      <c r="BF21" s="41">
        <f>P21*VLOOKUP(BF$7,'PONDERADORES-GBD'!$A$3:$I$43,4,FALSE)</f>
        <v>2.6068900000000002E-3</v>
      </c>
      <c r="BG21" s="41">
        <f>Q21*VLOOKUP(BG$7,'PONDERADORES-GBD'!$A$3:$I$43,4,FALSE)</f>
        <v>3.0706000000000006E-4</v>
      </c>
      <c r="BH21" s="41">
        <f>R21*VLOOKUP(BH$7,'PONDERADORES-GBD'!$A$3:$I$43,4,FALSE)</f>
        <v>2.5588E-4</v>
      </c>
      <c r="BI21" s="41">
        <f>S21*VLOOKUP(BI$7,'PONDERADORES-GBD'!$A$3:$I$43,4,FALSE)</f>
        <v>4.1837250000000001E-3</v>
      </c>
      <c r="BJ21" s="41">
        <f>T21*VLOOKUP(BJ$7,'PONDERADORES-GBD'!$A$3:$I$43,4,FALSE)</f>
        <v>0</v>
      </c>
      <c r="BK21" s="41">
        <f>U21*VLOOKUP(BK$7,'PONDERADORES-GBD'!$A$3:$I$43,4,FALSE)</f>
        <v>0</v>
      </c>
      <c r="BL21" s="41">
        <f>V21*VLOOKUP(BL$7,'PONDERADORES-GBD'!$A$3:$I$43,4,FALSE)</f>
        <v>0</v>
      </c>
      <c r="BM21" s="41">
        <f>W21*VLOOKUP(BM$7,'PONDERADORES-GBD'!$A$3:$I$43,4,FALSE)</f>
        <v>0</v>
      </c>
      <c r="BN21" s="41">
        <f>X21*VLOOKUP(BN$7,'PONDERADORES-GBD'!$A$3:$I$43,4,FALSE)</f>
        <v>0</v>
      </c>
      <c r="BO21" s="41">
        <f>Y21*VLOOKUP(BO$7,'PONDERADORES-GBD'!$A$3:$I$43,4,FALSE)</f>
        <v>0</v>
      </c>
      <c r="BP21" s="41">
        <f>Z21*VLOOKUP(BP$7,'PONDERADORES-GBD'!$A$3:$I$43,4,FALSE)</f>
        <v>0</v>
      </c>
      <c r="BQ21" s="41">
        <f>AA21*VLOOKUP(BQ$7,'PONDERADORES-GBD'!$A$3:$I$43,4,FALSE)</f>
        <v>0</v>
      </c>
      <c r="BR21" s="41">
        <f>AB21*VLOOKUP(BR$7,'PONDERADORES-GBD'!$A$3:$I$43,4,FALSE)</f>
        <v>0</v>
      </c>
      <c r="BS21" s="41">
        <f>AC21*VLOOKUP(BS$7,'PONDERADORES-GBD'!$A$3:$I$43,4,FALSE)</f>
        <v>5.1179999999999997E-4</v>
      </c>
      <c r="BT21" s="41">
        <f>AD21*VLOOKUP(BT$7,'PONDERADORES-GBD'!$A$3:$I$43,4,FALSE)</f>
        <v>0</v>
      </c>
      <c r="BU21" s="41">
        <f>AE21*VLOOKUP(BU$7,'PONDERADORES-GBD'!$A$3:$I$43,4,FALSE)</f>
        <v>0</v>
      </c>
      <c r="BV21" s="41">
        <f>AF21*VLOOKUP(BV$7,'PONDERADORES-GBD'!$A$3:$I$43,4,FALSE)</f>
        <v>1.0235000000000001E-3</v>
      </c>
      <c r="BW21" s="41">
        <f>AG21*VLOOKUP(BW$7,'PONDERADORES-GBD'!$A$3:$I$43,4,FALSE)</f>
        <v>7.6769999999999996E-4</v>
      </c>
      <c r="BX21" s="41">
        <f>AH21*VLOOKUP(BX$7,'PONDERADORES-GBD'!$A$3:$I$43,4,FALSE)</f>
        <v>5.1179999999999997E-4</v>
      </c>
      <c r="BY21" s="41">
        <f>AI21*VLOOKUP(BY$7,'PONDERADORES-GBD'!$A$3:$I$43,4,FALSE)</f>
        <v>0</v>
      </c>
      <c r="BZ21" s="41">
        <f>AJ21*VLOOKUP(BZ$7,'PONDERADORES-GBD'!$A$3:$I$43,4,FALSE)</f>
        <v>0</v>
      </c>
      <c r="CA21" s="41">
        <f>AK21*VLOOKUP(CA$7,'PONDERADORES-GBD'!$A$3:$I$43,4,FALSE)</f>
        <v>0</v>
      </c>
      <c r="CB21" s="41">
        <f>AL21*VLOOKUP(CB$7,'PONDERADORES-GBD'!$A$3:$I$43,4,FALSE)</f>
        <v>0</v>
      </c>
      <c r="CC21" s="41">
        <f>AM21*VLOOKUP(CC$7,'PONDERADORES-GBD'!$A$3:$I$43,4,FALSE)</f>
        <v>0</v>
      </c>
      <c r="CD21" s="41">
        <f>AN21*VLOOKUP(CD$7,'PONDERADORES-GBD'!$A$3:$I$43,4,FALSE)</f>
        <v>0</v>
      </c>
      <c r="CE21" s="41">
        <f>AO21*VLOOKUP(CE$7,'PONDERADORES-GBD'!$A$3:$I$43,4,FALSE)</f>
        <v>0</v>
      </c>
      <c r="CF21" s="41">
        <f>AP21*VLOOKUP(CF$7,'PONDERADORES-GBD'!$A$3:$I$43,4,FALSE)</f>
        <v>0</v>
      </c>
      <c r="CG21" s="41">
        <f>AQ21*VLOOKUP(CG$7,'PONDERADORES-GBD'!$A$3:$I$43,4,FALSE)</f>
        <v>0</v>
      </c>
      <c r="CH21" s="41">
        <f>D21*(1-VLOOKUP(CH$7,'PONDERADORES-GBD'!$A$3:$I$43,4,FALSE))</f>
        <v>0</v>
      </c>
      <c r="CI21" s="41">
        <f>E21*(1-VLOOKUP(CI$7,'PONDERADORES-GBD'!$A$3:$I$43,4,FALSE))</f>
        <v>0</v>
      </c>
      <c r="CJ21" s="41">
        <f>F21*(1-VLOOKUP(CJ$7,'PONDERADORES-GBD'!$A$3:$I$43,4,FALSE))</f>
        <v>0.19769281499999999</v>
      </c>
      <c r="CK21" s="41">
        <f>G21*(1-VLOOKUP(CK$7,'PONDERADORES-GBD'!$A$3:$I$43,4,FALSE))</f>
        <v>0</v>
      </c>
      <c r="CL21" s="41">
        <f>H21*(1-VLOOKUP(CL$7,'PONDERADORES-GBD'!$A$3:$I$43,4,FALSE))</f>
        <v>0</v>
      </c>
      <c r="CM21" s="41">
        <f>I21*(1-VLOOKUP(CM$7,'PONDERADORES-GBD'!$A$3:$I$43,4,FALSE))</f>
        <v>0</v>
      </c>
      <c r="CN21" s="41">
        <f>J21*(1-VLOOKUP(CN$7,'PONDERADORES-GBD'!$A$3:$I$43,4,FALSE))</f>
        <v>8.2164835000000006E-2</v>
      </c>
      <c r="CO21" s="41">
        <f>K21*(1-VLOOKUP(CO$7,'PONDERADORES-GBD'!$A$3:$I$43,4,FALSE))</f>
        <v>2.7226239999999999E-2</v>
      </c>
      <c r="CP21" s="41">
        <f>L21*(1-VLOOKUP(CP$7,'PONDERADORES-GBD'!$A$3:$I$43,4,FALSE))</f>
        <v>0.1215455</v>
      </c>
      <c r="CQ21" s="41">
        <f>M21*(1-VLOOKUP(CQ$7,'PONDERADORES-GBD'!$A$3:$I$43,4,FALSE))</f>
        <v>2.27738E-2</v>
      </c>
      <c r="CR21" s="41">
        <f>N21*(1-VLOOKUP(CR$7,'PONDERADORES-GBD'!$A$3:$I$43,4,FALSE))</f>
        <v>2.73797E-2</v>
      </c>
      <c r="CS21" s="41">
        <f>O21*(1-VLOOKUP(CS$7,'PONDERADORES-GBD'!$A$3:$I$43,4,FALSE))</f>
        <v>0</v>
      </c>
      <c r="CT21" s="41">
        <f>P21*(1-VLOOKUP(CT$7,'PONDERADORES-GBD'!$A$3:$I$43,4,FALSE))</f>
        <v>4.9530909999999997E-2</v>
      </c>
      <c r="CU21" s="41">
        <f>Q21*(1-VLOOKUP(CU$7,'PONDERADORES-GBD'!$A$3:$I$43,4,FALSE))</f>
        <v>2.7635400000000001E-3</v>
      </c>
      <c r="CV21" s="41">
        <f>R21*(1-VLOOKUP(CV$7,'PONDERADORES-GBD'!$A$3:$I$43,4,FALSE))</f>
        <v>1.02352E-3</v>
      </c>
      <c r="CW21" s="41">
        <f>S21*(1-VLOOKUP(CW$7,'PONDERADORES-GBD'!$A$3:$I$43,4,FALSE))</f>
        <v>2.3707775E-2</v>
      </c>
      <c r="CX21" s="41">
        <f>T21*(1-VLOOKUP(CX$7,'PONDERADORES-GBD'!$A$3:$I$43,4,FALSE))</f>
        <v>2.17503E-2</v>
      </c>
      <c r="CY21" s="41">
        <f>U21*(1-VLOOKUP(CY$7,'PONDERADORES-GBD'!$A$3:$I$43,4,FALSE))</f>
        <v>4.2221099999999998E-2</v>
      </c>
      <c r="CZ21" s="41">
        <f>V21*(1-VLOOKUP(CZ$7,'PONDERADORES-GBD'!$A$3:$I$43,4,FALSE))</f>
        <v>2.8659199999999999E-2</v>
      </c>
      <c r="DA21" s="41">
        <f>W21*(1-VLOOKUP(DA$7,'PONDERADORES-GBD'!$A$3:$I$43,4,FALSE))</f>
        <v>4.1965200000000001E-2</v>
      </c>
      <c r="DB21" s="41">
        <f>X21*(1-VLOOKUP(DB$7,'PONDERADORES-GBD'!$A$3:$I$43,4,FALSE))</f>
        <v>2.91709E-2</v>
      </c>
      <c r="DC21" s="41">
        <f>Y21*(1-VLOOKUP(DC$7,'PONDERADORES-GBD'!$A$3:$I$43,4,FALSE))</f>
        <v>1.04913E-2</v>
      </c>
      <c r="DD21" s="41">
        <f>Z21*(1-VLOOKUP(DD$7,'PONDERADORES-GBD'!$A$3:$I$43,4,FALSE))</f>
        <v>0.1409928</v>
      </c>
      <c r="DE21" s="41">
        <f>AA21*(1-VLOOKUP(DE$7,'PONDERADORES-GBD'!$A$3:$I$43,4,FALSE))</f>
        <v>8.1883000000000008E-3</v>
      </c>
      <c r="DF21" s="41">
        <f>AB21*(1-VLOOKUP(DF$7,'PONDERADORES-GBD'!$A$3:$I$43,4,FALSE))</f>
        <v>3.5823999999999999E-3</v>
      </c>
      <c r="DG21" s="41">
        <f>AC21*(1-VLOOKUP(DG$7,'PONDERADORES-GBD'!$A$3:$I$43,4,FALSE))</f>
        <v>0</v>
      </c>
      <c r="DH21" s="41">
        <f>AD21*(1-VLOOKUP(DH$7,'PONDERADORES-GBD'!$A$3:$I$43,4,FALSE))</f>
        <v>0</v>
      </c>
      <c r="DI21" s="41">
        <f>AE21*(1-VLOOKUP(DI$7,'PONDERADORES-GBD'!$A$3:$I$43,4,FALSE))</f>
        <v>0</v>
      </c>
      <c r="DJ21" s="41">
        <f>AF21*(1-VLOOKUP(DJ$7,'PONDERADORES-GBD'!$A$3:$I$43,4,FALSE))</f>
        <v>0</v>
      </c>
      <c r="DK21" s="41">
        <f>AG21*(1-VLOOKUP(DK$7,'PONDERADORES-GBD'!$A$3:$I$43,4,FALSE))</f>
        <v>0</v>
      </c>
      <c r="DL21" s="41">
        <f>AH21*(1-VLOOKUP(DL$7,'PONDERADORES-GBD'!$A$3:$I$43,4,FALSE))</f>
        <v>0</v>
      </c>
      <c r="DM21" s="41">
        <f>AI21*(1-VLOOKUP(DM$7,'PONDERADORES-GBD'!$A$3:$I$43,4,FALSE))</f>
        <v>1.7912E-3</v>
      </c>
      <c r="DN21" s="41">
        <f>AJ21*(1-VLOOKUP(DN$7,'PONDERADORES-GBD'!$A$3:$I$43,4,FALSE))</f>
        <v>1.1259E-2</v>
      </c>
      <c r="DO21" s="41">
        <f>AK21*(1-VLOOKUP(DO$7,'PONDERADORES-GBD'!$A$3:$I$43,4,FALSE))</f>
        <v>1.7912E-3</v>
      </c>
      <c r="DP21" s="41">
        <f>AL21*(1-VLOOKUP(DP$7,'PONDERADORES-GBD'!$A$3:$I$43,4,FALSE))</f>
        <v>1.1259E-2</v>
      </c>
      <c r="DQ21" s="41">
        <f>AM21*(1-VLOOKUP(DQ$7,'PONDERADORES-GBD'!$A$3:$I$43,4,FALSE))</f>
        <v>3.8126899999999998E-2</v>
      </c>
      <c r="DR21" s="41">
        <f>AN21*(1-VLOOKUP(DR$7,'PONDERADORES-GBD'!$A$3:$I$43,4,FALSE))</f>
        <v>6.3971000000000002E-3</v>
      </c>
      <c r="DS21" s="41">
        <f>AO21*(1-VLOOKUP(DS$7,'PONDERADORES-GBD'!$A$3:$I$43,4,FALSE))</f>
        <v>2.5589999999999999E-4</v>
      </c>
      <c r="DT21" s="41">
        <f>AP21*(1-VLOOKUP(DT$7,'PONDERADORES-GBD'!$A$3:$I$43,4,FALSE))</f>
        <v>2.5589999999999999E-4</v>
      </c>
      <c r="DU21" s="41">
        <f>AQ21*(1-VLOOKUP(DU$7,'PONDERADORES-GBD'!$A$3:$I$43,4,FALSE))</f>
        <v>0</v>
      </c>
      <c r="DV21" s="31">
        <f t="shared" si="1"/>
        <v>1.0000002000000001</v>
      </c>
      <c r="DW21" s="45"/>
      <c r="DX21" s="28">
        <f>AT21*VLOOKUP(DX$7,'PONDERADORES-GBD'!$A$3:$I$43,5,FALSE)*VLOOKUP(DX$7,'PONDERADORES-GBD'!$A$3:$I$43,7,FALSE)+AT21*(1-VLOOKUP(DX$7,'PONDERADORES-GBD'!$A$3:$I$43,5,FALSE))*VLOOKUP(DX$7,'PONDERADORES-GBD'!$A$3:$I$43,9,FALSE)</f>
        <v>7.6865677999999995E-3</v>
      </c>
      <c r="DY21" s="28">
        <f>AU21*VLOOKUP(DY$7,'PONDERADORES-GBD'!$A$3:$I$43,5,FALSE)*VLOOKUP(DY$7,'PONDERADORES-GBD'!$A$3:$I$43,7,FALSE)+AU21*(1-VLOOKUP(DY$7,'PONDERADORES-GBD'!$A$3:$I$43,5,FALSE))*VLOOKUP(DY$7,'PONDERADORES-GBD'!$A$3:$I$43,9,FALSE)</f>
        <v>1.8177951999999999E-3</v>
      </c>
      <c r="DZ21" s="28">
        <f>AV21*VLOOKUP(DZ$7,'PONDERADORES-GBD'!$A$3:$I$43,5,FALSE)*VLOOKUP(DZ$7,'PONDERADORES-GBD'!$A$3:$I$43,7,FALSE)+AV21*(1-VLOOKUP(DZ$7,'PONDERADORES-GBD'!$A$3:$I$43,5,FALSE))*VLOOKUP(DZ$7,'PONDERADORES-GBD'!$A$3:$I$43,9,FALSE)</f>
        <v>2.4035284350000003E-3</v>
      </c>
      <c r="EA21" s="28">
        <f>AW21*VLOOKUP(EA$7,'PONDERADORES-GBD'!$A$3:$I$43,5,FALSE)*VLOOKUP(EA$7,'PONDERADORES-GBD'!$A$3:$I$43,7,FALSE)+AW21*(1-VLOOKUP(EA$7,'PONDERADORES-GBD'!$A$3:$I$43,5,FALSE))*VLOOKUP(EA$7,'PONDERADORES-GBD'!$A$3:$I$43,9,FALSE)</f>
        <v>0</v>
      </c>
      <c r="EB21" s="28">
        <f>AX21*VLOOKUP(EB$7,'PONDERADORES-GBD'!$A$3:$I$43,5,FALSE)*VLOOKUP(EB$7,'PONDERADORES-GBD'!$A$3:$I$43,7,FALSE)+AX21*(1-VLOOKUP(EB$7,'PONDERADORES-GBD'!$A$3:$I$43,5,FALSE))*VLOOKUP(EB$7,'PONDERADORES-GBD'!$A$3:$I$43,9,FALSE)</f>
        <v>3.4546499999999999E-5</v>
      </c>
      <c r="EC21" s="28">
        <f>AY21*VLOOKUP(EC$7,'PONDERADORES-GBD'!$A$3:$I$43,5,FALSE)*VLOOKUP(EC$7,'PONDERADORES-GBD'!$A$3:$I$43,7,FALSE)+AY21*(1-VLOOKUP(EC$7,'PONDERADORES-GBD'!$A$3:$I$43,5,FALSE))*VLOOKUP(EC$7,'PONDERADORES-GBD'!$A$3:$I$43,9,FALSE)</f>
        <v>0</v>
      </c>
      <c r="ED21" s="28">
        <f>AZ21*VLOOKUP(ED$7,'PONDERADORES-GBD'!$A$3:$I$43,5,FALSE)*VLOOKUP(ED$7,'PONDERADORES-GBD'!$A$3:$I$43,7,FALSE)+AZ21*(1-VLOOKUP(ED$7,'PONDERADORES-GBD'!$A$3:$I$43,5,FALSE))*VLOOKUP(ED$7,'PONDERADORES-GBD'!$A$3:$I$43,9,FALSE)</f>
        <v>2.5081897000000006E-4</v>
      </c>
      <c r="EE21" s="28">
        <f>BA21*VLOOKUP(EE$7,'PONDERADORES-GBD'!$A$3:$I$43,5,FALSE)*VLOOKUP(EE$7,'PONDERADORES-GBD'!$A$3:$I$43,7,FALSE)+BA21*(1-VLOOKUP(EE$7,'PONDERADORES-GBD'!$A$3:$I$43,5,FALSE))*VLOOKUP(EE$7,'PONDERADORES-GBD'!$A$3:$I$43,9,FALSE)</f>
        <v>7.1648000000000004E-6</v>
      </c>
      <c r="EF21" s="28">
        <f>BB21*VLOOKUP(EF$7,'PONDERADORES-GBD'!$A$3:$I$43,5,FALSE)*VLOOKUP(EF$7,'PONDERADORES-GBD'!$A$3:$I$43,7,FALSE)+BB21*(1-VLOOKUP(EF$7,'PONDERADORES-GBD'!$A$3:$I$43,5,FALSE))*VLOOKUP(EF$7,'PONDERADORES-GBD'!$A$3:$I$43,9,FALSE)</f>
        <v>0</v>
      </c>
      <c r="EG21" s="28">
        <f>BC21*VLOOKUP(EG$7,'PONDERADORES-GBD'!$A$3:$I$43,5,FALSE)*VLOOKUP(EG$7,'PONDERADORES-GBD'!$A$3:$I$43,7,FALSE)+BC21*(1-VLOOKUP(EG$7,'PONDERADORES-GBD'!$A$3:$I$43,5,FALSE))*VLOOKUP(EG$7,'PONDERADORES-GBD'!$A$3:$I$43,9,FALSE)</f>
        <v>0</v>
      </c>
      <c r="EH21" s="28">
        <f>BD21*VLOOKUP(EH$7,'PONDERADORES-GBD'!$A$3:$I$43,5,FALSE)*VLOOKUP(EH$7,'PONDERADORES-GBD'!$A$3:$I$43,7,FALSE)+BD21*(1-VLOOKUP(EH$7,'PONDERADORES-GBD'!$A$3:$I$43,5,FALSE))*VLOOKUP(EH$7,'PONDERADORES-GBD'!$A$3:$I$43,9,FALSE)</f>
        <v>0</v>
      </c>
      <c r="EI21" s="28">
        <f>BE21*VLOOKUP(EI$7,'PONDERADORES-GBD'!$A$3:$I$43,5,FALSE)*VLOOKUP(EI$7,'PONDERADORES-GBD'!$A$3:$I$43,7,FALSE)+BE21*(1-VLOOKUP(EI$7,'PONDERADORES-GBD'!$A$3:$I$43,5,FALSE))*VLOOKUP(EI$7,'PONDERADORES-GBD'!$A$3:$I$43,9,FALSE)</f>
        <v>4.0944000000000001E-6</v>
      </c>
      <c r="EJ21" s="28">
        <f>BF21*VLOOKUP(EJ$7,'PONDERADORES-GBD'!$A$3:$I$43,5,FALSE)*VLOOKUP(EJ$7,'PONDERADORES-GBD'!$A$3:$I$43,7,FALSE)+BF21*(1-VLOOKUP(EJ$7,'PONDERADORES-GBD'!$A$3:$I$43,5,FALSE))*VLOOKUP(EJ$7,'PONDERADORES-GBD'!$A$3:$I$43,9,FALSE)</f>
        <v>2.4504765999999999E-4</v>
      </c>
      <c r="EK21" s="28">
        <f>BG21*VLOOKUP(EK$7,'PONDERADORES-GBD'!$A$3:$I$43,5,FALSE)*VLOOKUP(EK$7,'PONDERADORES-GBD'!$A$3:$I$43,7,FALSE)+BG21*(1-VLOOKUP(EK$7,'PONDERADORES-GBD'!$A$3:$I$43,5,FALSE))*VLOOKUP(EK$7,'PONDERADORES-GBD'!$A$3:$I$43,9,FALSE)</f>
        <v>9.2118000000000015E-5</v>
      </c>
      <c r="EL21" s="28">
        <f>BH21*VLOOKUP(EL$7,'PONDERADORES-GBD'!$A$3:$I$43,5,FALSE)*VLOOKUP(EL$7,'PONDERADORES-GBD'!$A$3:$I$43,7,FALSE)+BH21*(1-VLOOKUP(EL$7,'PONDERADORES-GBD'!$A$3:$I$43,5,FALSE))*VLOOKUP(EL$7,'PONDERADORES-GBD'!$A$3:$I$43,9,FALSE)</f>
        <v>2.8914440000000002E-5</v>
      </c>
      <c r="EM21" s="28">
        <f>BI21*VLOOKUP(EM$7,'PONDERADORES-GBD'!$A$3:$I$43,5,FALSE)*VLOOKUP(EM$7,'PONDERADORES-GBD'!$A$3:$I$43,7,FALSE)+BI21*(1-VLOOKUP(EM$7,'PONDERADORES-GBD'!$A$3:$I$43,5,FALSE))*VLOOKUP(EM$7,'PONDERADORES-GBD'!$A$3:$I$43,9,FALSE)</f>
        <v>2.97044475E-4</v>
      </c>
      <c r="EN21" s="28">
        <f>BJ21*VLOOKUP(EN$7,'PONDERADORES-GBD'!$A$3:$I$43,5,FALSE)*VLOOKUP(EN$7,'PONDERADORES-GBD'!$A$3:$I$43,7,FALSE)+BJ21*(1-VLOOKUP(EN$7,'PONDERADORES-GBD'!$A$3:$I$43,5,FALSE))*VLOOKUP(EN$7,'PONDERADORES-GBD'!$A$3:$I$43,9,FALSE)</f>
        <v>0</v>
      </c>
      <c r="EO21" s="28">
        <f>BK21*VLOOKUP(EO$7,'PONDERADORES-GBD'!$A$3:$I$43,5,FALSE)*VLOOKUP(EO$7,'PONDERADORES-GBD'!$A$3:$I$43,7,FALSE)+BK21*(1-VLOOKUP(EO$7,'PONDERADORES-GBD'!$A$3:$I$43,5,FALSE))*VLOOKUP(EO$7,'PONDERADORES-GBD'!$A$3:$I$43,9,FALSE)</f>
        <v>0</v>
      </c>
      <c r="EP21" s="28">
        <f>BL21*VLOOKUP(EP$7,'PONDERADORES-GBD'!$A$3:$I$43,5,FALSE)*VLOOKUP(EP$7,'PONDERADORES-GBD'!$A$3:$I$43,7,FALSE)+BL21*(1-VLOOKUP(EP$7,'PONDERADORES-GBD'!$A$3:$I$43,5,FALSE))*VLOOKUP(EP$7,'PONDERADORES-GBD'!$A$3:$I$43,9,FALSE)</f>
        <v>0</v>
      </c>
      <c r="EQ21" s="28">
        <f>BM21*VLOOKUP(EQ$7,'PONDERADORES-GBD'!$A$3:$I$43,5,FALSE)*VLOOKUP(EQ$7,'PONDERADORES-GBD'!$A$3:$I$43,7,FALSE)+BM21*(1-VLOOKUP(EQ$7,'PONDERADORES-GBD'!$A$3:$I$43,5,FALSE))*VLOOKUP(EQ$7,'PONDERADORES-GBD'!$A$3:$I$43,9,FALSE)</f>
        <v>0</v>
      </c>
      <c r="ER21" s="28">
        <f>BN21*VLOOKUP(ER$7,'PONDERADORES-GBD'!$A$3:$I$43,5,FALSE)*VLOOKUP(ER$7,'PONDERADORES-GBD'!$A$3:$I$43,7,FALSE)+BN21*(1-VLOOKUP(ER$7,'PONDERADORES-GBD'!$A$3:$I$43,5,FALSE))*VLOOKUP(ER$7,'PONDERADORES-GBD'!$A$3:$I$43,9,FALSE)</f>
        <v>0</v>
      </c>
      <c r="ES21" s="28">
        <f>BO21*VLOOKUP(ES$7,'PONDERADORES-GBD'!$A$3:$I$43,5,FALSE)*VLOOKUP(ES$7,'PONDERADORES-GBD'!$A$3:$I$43,7,FALSE)+BO21*(1-VLOOKUP(ES$7,'PONDERADORES-GBD'!$A$3:$I$43,5,FALSE))*VLOOKUP(ES$7,'PONDERADORES-GBD'!$A$3:$I$43,9,FALSE)</f>
        <v>0</v>
      </c>
      <c r="ET21" s="28">
        <f>BP21*VLOOKUP(ET$7,'PONDERADORES-GBD'!$A$3:$I$43,5,FALSE)*VLOOKUP(ET$7,'PONDERADORES-GBD'!$A$3:$I$43,7,FALSE)+BP21*(1-VLOOKUP(ET$7,'PONDERADORES-GBD'!$A$3:$I$43,5,FALSE))*VLOOKUP(ET$7,'PONDERADORES-GBD'!$A$3:$I$43,9,FALSE)</f>
        <v>0</v>
      </c>
      <c r="EU21" s="28">
        <f>BQ21*VLOOKUP(EU$7,'PONDERADORES-GBD'!$A$3:$I$43,5,FALSE)*VLOOKUP(EU$7,'PONDERADORES-GBD'!$A$3:$I$43,7,FALSE)+BQ21*(1-VLOOKUP(EU$7,'PONDERADORES-GBD'!$A$3:$I$43,5,FALSE))*VLOOKUP(EU$7,'PONDERADORES-GBD'!$A$3:$I$43,9,FALSE)</f>
        <v>0</v>
      </c>
      <c r="EV21" s="28">
        <f>BR21*VLOOKUP(EV$7,'PONDERADORES-GBD'!$A$3:$I$43,5,FALSE)*VLOOKUP(EV$7,'PONDERADORES-GBD'!$A$3:$I$43,7,FALSE)+BR21*(1-VLOOKUP(EV$7,'PONDERADORES-GBD'!$A$3:$I$43,5,FALSE))*VLOOKUP(EV$7,'PONDERADORES-GBD'!$A$3:$I$43,9,FALSE)</f>
        <v>0</v>
      </c>
      <c r="EW21" s="28">
        <f>BS21*VLOOKUP(EW$7,'PONDERADORES-GBD'!$A$3:$I$43,5,FALSE)*VLOOKUP(EW$7,'PONDERADORES-GBD'!$A$3:$I$43,7,FALSE)+BS21*(1-VLOOKUP(EW$7,'PONDERADORES-GBD'!$A$3:$I$43,5,FALSE))*VLOOKUP(EW$7,'PONDERADORES-GBD'!$A$3:$I$43,9,FALSE)</f>
        <v>1.9960199999999999E-5</v>
      </c>
      <c r="EX21" s="28">
        <f>BT21*VLOOKUP(EX$7,'PONDERADORES-GBD'!$A$3:$I$43,5,FALSE)*VLOOKUP(EX$7,'PONDERADORES-GBD'!$A$3:$I$43,7,FALSE)+BT21*(1-VLOOKUP(EX$7,'PONDERADORES-GBD'!$A$3:$I$43,5,FALSE))*VLOOKUP(EX$7,'PONDERADORES-GBD'!$A$3:$I$43,9,FALSE)</f>
        <v>0</v>
      </c>
      <c r="EY21" s="28">
        <f>BU21*VLOOKUP(EY$7,'PONDERADORES-GBD'!$A$3:$I$43,5,FALSE)*VLOOKUP(EY$7,'PONDERADORES-GBD'!$A$3:$I$43,7,FALSE)+BU21*(1-VLOOKUP(EY$7,'PONDERADORES-GBD'!$A$3:$I$43,5,FALSE))*VLOOKUP(EY$7,'PONDERADORES-GBD'!$A$3:$I$43,9,FALSE)</f>
        <v>0</v>
      </c>
      <c r="EZ21" s="28">
        <f>BV21*VLOOKUP(EZ$7,'PONDERADORES-GBD'!$A$3:$I$43,5,FALSE)*VLOOKUP(EZ$7,'PONDERADORES-GBD'!$A$3:$I$43,7,FALSE)+BV21*(1-VLOOKUP(EZ$7,'PONDERADORES-GBD'!$A$3:$I$43,5,FALSE))*VLOOKUP(EZ$7,'PONDERADORES-GBD'!$A$3:$I$43,9,FALSE)</f>
        <v>5.1175000000000006E-6</v>
      </c>
      <c r="FA21" s="28">
        <f>BW21*VLOOKUP(FA$7,'PONDERADORES-GBD'!$A$3:$I$43,5,FALSE)*VLOOKUP(FA$7,'PONDERADORES-GBD'!$A$3:$I$43,7,FALSE)+BW21*(1-VLOOKUP(FA$7,'PONDERADORES-GBD'!$A$3:$I$43,5,FALSE))*VLOOKUP(FA$7,'PONDERADORES-GBD'!$A$3:$I$43,9,FALSE)</f>
        <v>2.9940299999999999E-5</v>
      </c>
      <c r="FB21" s="28">
        <f>BX21*VLOOKUP(FB$7,'PONDERADORES-GBD'!$A$3:$I$43,5,FALSE)*VLOOKUP(FB$7,'PONDERADORES-GBD'!$A$3:$I$43,7,FALSE)+BX21*(1-VLOOKUP(FB$7,'PONDERADORES-GBD'!$A$3:$I$43,5,FALSE))*VLOOKUP(FB$7,'PONDERADORES-GBD'!$A$3:$I$43,9,FALSE)</f>
        <v>4.5038399999999992E-5</v>
      </c>
      <c r="FC21" s="28">
        <f>BY21*VLOOKUP(FC$7,'PONDERADORES-GBD'!$A$3:$I$43,5,FALSE)*VLOOKUP(FC$7,'PONDERADORES-GBD'!$A$3:$I$43,7,FALSE)+BY21*(1-VLOOKUP(FC$7,'PONDERADORES-GBD'!$A$3:$I$43,5,FALSE))*VLOOKUP(FC$7,'PONDERADORES-GBD'!$A$3:$I$43,9,FALSE)</f>
        <v>0</v>
      </c>
      <c r="FD21" s="28">
        <f>BZ21*VLOOKUP(FD$7,'PONDERADORES-GBD'!$A$3:$I$43,5,FALSE)*VLOOKUP(FD$7,'PONDERADORES-GBD'!$A$3:$I$43,7,FALSE)+BZ21*(1-VLOOKUP(FD$7,'PONDERADORES-GBD'!$A$3:$I$43,5,FALSE))*VLOOKUP(FD$7,'PONDERADORES-GBD'!$A$3:$I$43,9,FALSE)</f>
        <v>0</v>
      </c>
      <c r="FE21" s="28">
        <f>CA21*VLOOKUP(FE$7,'PONDERADORES-GBD'!$A$3:$I$43,5,FALSE)*VLOOKUP(FE$7,'PONDERADORES-GBD'!$A$3:$I$43,7,FALSE)+CA21*(1-VLOOKUP(FE$7,'PONDERADORES-GBD'!$A$3:$I$43,5,FALSE))*VLOOKUP(FE$7,'PONDERADORES-GBD'!$A$3:$I$43,9,FALSE)</f>
        <v>0</v>
      </c>
      <c r="FF21" s="28">
        <f>CB21*VLOOKUP(FF$7,'PONDERADORES-GBD'!$A$3:$I$43,5,FALSE)*VLOOKUP(FF$7,'PONDERADORES-GBD'!$A$3:$I$43,7,FALSE)+CB21*(1-VLOOKUP(FF$7,'PONDERADORES-GBD'!$A$3:$I$43,5,FALSE))*VLOOKUP(FF$7,'PONDERADORES-GBD'!$A$3:$I$43,9,FALSE)</f>
        <v>0</v>
      </c>
      <c r="FG21" s="28">
        <f>CC21*VLOOKUP(FG$7,'PONDERADORES-GBD'!$A$3:$I$43,5,FALSE)*VLOOKUP(FG$7,'PONDERADORES-GBD'!$A$3:$I$43,7,FALSE)+CC21*(1-VLOOKUP(FG$7,'PONDERADORES-GBD'!$A$3:$I$43,5,FALSE))*VLOOKUP(FG$7,'PONDERADORES-GBD'!$A$3:$I$43,9,FALSE)</f>
        <v>0</v>
      </c>
      <c r="FH21" s="28">
        <f>CD21*VLOOKUP(FH$7,'PONDERADORES-GBD'!$A$3:$I$43,5,FALSE)*VLOOKUP(FH$7,'PONDERADORES-GBD'!$A$3:$I$43,7,FALSE)+CD21*(1-VLOOKUP(FH$7,'PONDERADORES-GBD'!$A$3:$I$43,5,FALSE))*VLOOKUP(FH$7,'PONDERADORES-GBD'!$A$3:$I$43,9,FALSE)</f>
        <v>0</v>
      </c>
      <c r="FI21" s="28">
        <f>CE21*VLOOKUP(FI$7,'PONDERADORES-GBD'!$A$3:$I$43,5,FALSE)*VLOOKUP(FI$7,'PONDERADORES-GBD'!$A$3:$I$43,7,FALSE)+CE21*(1-VLOOKUP(FI$7,'PONDERADORES-GBD'!$A$3:$I$43,5,FALSE))*VLOOKUP(FI$7,'PONDERADORES-GBD'!$A$3:$I$43,9,FALSE)</f>
        <v>0</v>
      </c>
      <c r="FJ21" s="28">
        <f>CF21*VLOOKUP(FJ$7,'PONDERADORES-GBD'!$A$3:$I$43,5,FALSE)*VLOOKUP(FJ$7,'PONDERADORES-GBD'!$A$3:$I$43,7,FALSE)+CF21*(1-VLOOKUP(FJ$7,'PONDERADORES-GBD'!$A$3:$I$43,5,FALSE))*VLOOKUP(FJ$7,'PONDERADORES-GBD'!$A$3:$I$43,9,FALSE)</f>
        <v>0</v>
      </c>
      <c r="FK21" s="28">
        <f>CG21*VLOOKUP(FK$7,'PONDERADORES-GBD'!$A$3:$I$43,5,FALSE)*VLOOKUP(FK$7,'PONDERADORES-GBD'!$A$3:$I$43,7,FALSE)+CG21*(1-VLOOKUP(FK$7,'PONDERADORES-GBD'!$A$3:$I$43,5,FALSE))*VLOOKUP(FK$7,'PONDERADORES-GBD'!$A$3:$I$43,9,FALSE)</f>
        <v>0</v>
      </c>
      <c r="FL21" s="28">
        <f>CH21*VLOOKUP(FL$7,'PONDERADORES-GBD'!$A$3:$I$43,5,FALSE)*VLOOKUP(FL$7,'PONDERADORES-GBD'!$A$3:$I$43,6,FALSE)*VLOOKUP(FL$7,'PONDERADORES-GBD'!$A$3:$I$43,3,FALSE)+CH21*(1-VLOOKUP(FL$7,'PONDERADORES-GBD'!$A$3:$I$43,5,FALSE))*VLOOKUP(FL$7,'PONDERADORES-GBD'!$A$3:$I$43,8,FALSE)*VLOOKUP(FL$7,'PONDERADORES-GBD'!$A$3:$I$43,3,FALSE)</f>
        <v>0</v>
      </c>
      <c r="FM21" s="28">
        <f>CI21*VLOOKUP(FM$7,'PONDERADORES-GBD'!$A$3:$I$43,5,FALSE)*VLOOKUP(FM$7,'PONDERADORES-GBD'!$A$3:$I$43,6,FALSE)*VLOOKUP(FM$7,'PONDERADORES-GBD'!$A$3:$I$43,3,FALSE)+CI21*(1-VLOOKUP(FM$7,'PONDERADORES-GBD'!$A$3:$I$43,5,FALSE))*VLOOKUP(FM$7,'PONDERADORES-GBD'!$A$3:$I$43,8,FALSE)*VLOOKUP(FM$7,'PONDERADORES-GBD'!$A$3:$I$43,3,FALSE)</f>
        <v>0</v>
      </c>
      <c r="FN21" s="28">
        <f>CJ21*VLOOKUP(FN$7,'PONDERADORES-GBD'!$A$3:$I$43,5,FALSE)*VLOOKUP(FN$7,'PONDERADORES-GBD'!$A$3:$I$43,6,FALSE)*VLOOKUP(FN$7,'PONDERADORES-GBD'!$A$3:$I$43,3,FALSE)+CJ21*(1-VLOOKUP(FN$7,'PONDERADORES-GBD'!$A$3:$I$43,5,FALSE))*VLOOKUP(FN$7,'PONDERADORES-GBD'!$A$3:$I$43,8,FALSE)*VLOOKUP(FN$7,'PONDERADORES-GBD'!$A$3:$I$43,3,FALSE)</f>
        <v>2.837791729075975E-3</v>
      </c>
      <c r="FO21" s="28">
        <f>CK21*VLOOKUP(FO$7,'PONDERADORES-GBD'!$A$3:$I$43,5,FALSE)*VLOOKUP(FO$7,'PONDERADORES-GBD'!$A$3:$I$43,6,FALSE)*VLOOKUP(FO$7,'PONDERADORES-GBD'!$A$3:$I$43,3,FALSE)+CK21*(1-VLOOKUP(FO$7,'PONDERADORES-GBD'!$A$3:$I$43,5,FALSE))*VLOOKUP(FO$7,'PONDERADORES-GBD'!$A$3:$I$43,8,FALSE)*VLOOKUP(FO$7,'PONDERADORES-GBD'!$A$3:$I$43,3,FALSE)</f>
        <v>0</v>
      </c>
      <c r="FP21" s="28">
        <f>CL21*VLOOKUP(FP$7,'PONDERADORES-GBD'!$A$3:$I$43,5,FALSE)*VLOOKUP(FP$7,'PONDERADORES-GBD'!$A$3:$I$43,6,FALSE)*VLOOKUP(FP$7,'PONDERADORES-GBD'!$A$3:$I$43,3,FALSE)+CL21*(1-VLOOKUP(FP$7,'PONDERADORES-GBD'!$A$3:$I$43,5,FALSE))*VLOOKUP(FP$7,'PONDERADORES-GBD'!$A$3:$I$43,8,FALSE)*VLOOKUP(FP$7,'PONDERADORES-GBD'!$A$3:$I$43,3,FALSE)</f>
        <v>0</v>
      </c>
      <c r="FQ21" s="28">
        <f>CM21*VLOOKUP(FQ$7,'PONDERADORES-GBD'!$A$3:$I$43,5,FALSE)*VLOOKUP(FQ$7,'PONDERADORES-GBD'!$A$3:$I$43,6,FALSE)*VLOOKUP(FQ$7,'PONDERADORES-GBD'!$A$3:$I$43,3,FALSE)+CM21*(1-VLOOKUP(FQ$7,'PONDERADORES-GBD'!$A$3:$I$43,5,FALSE))*VLOOKUP(FQ$7,'PONDERADORES-GBD'!$A$3:$I$43,8,FALSE)*VLOOKUP(FQ$7,'PONDERADORES-GBD'!$A$3:$I$43,3,FALSE)</f>
        <v>0</v>
      </c>
      <c r="FR21" s="28">
        <f>CN21*VLOOKUP(FR$7,'PONDERADORES-GBD'!$A$3:$I$43,5,FALSE)*VLOOKUP(FR$7,'PONDERADORES-GBD'!$A$3:$I$43,6,FALSE)*VLOOKUP(FR$7,'PONDERADORES-GBD'!$A$3:$I$43,3,FALSE)+CN21*(1-VLOOKUP(FR$7,'PONDERADORES-GBD'!$A$3:$I$43,5,FALSE))*VLOOKUP(FR$7,'PONDERADORES-GBD'!$A$3:$I$43,8,FALSE)*VLOOKUP(FR$7,'PONDERADORES-GBD'!$A$3:$I$43,3,FALSE)</f>
        <v>2.9599586555236141E-3</v>
      </c>
      <c r="FS21" s="28">
        <f>CO21*VLOOKUP(FS$7,'PONDERADORES-GBD'!$A$3:$I$43,5,FALSE)*VLOOKUP(FS$7,'PONDERADORES-GBD'!$A$3:$I$43,6,FALSE)*VLOOKUP(FS$7,'PONDERADORES-GBD'!$A$3:$I$43,3,FALSE)+CO21*(1-VLOOKUP(FS$7,'PONDERADORES-GBD'!$A$3:$I$43,5,FALSE))*VLOOKUP(FS$7,'PONDERADORES-GBD'!$A$3:$I$43,8,FALSE)*VLOOKUP(FS$7,'PONDERADORES-GBD'!$A$3:$I$43,3,FALSE)</f>
        <v>4.2197876698151946E-4</v>
      </c>
      <c r="FT21" s="28">
        <f>CP21*VLOOKUP(FT$7,'PONDERADORES-GBD'!$A$3:$I$43,5,FALSE)*VLOOKUP(FT$7,'PONDERADORES-GBD'!$A$3:$I$43,6,FALSE)*VLOOKUP(FT$7,'PONDERADORES-GBD'!$A$3:$I$43,3,FALSE)+CP21*(1-VLOOKUP(FT$7,'PONDERADORES-GBD'!$A$3:$I$43,5,FALSE))*VLOOKUP(FT$7,'PONDERADORES-GBD'!$A$3:$I$43,8,FALSE)*VLOOKUP(FT$7,'PONDERADORES-GBD'!$A$3:$I$43,3,FALSE)</f>
        <v>1.9032977063655032E-3</v>
      </c>
      <c r="FU21" s="28">
        <f>CQ21*VLOOKUP(FU$7,'PONDERADORES-GBD'!$A$3:$I$43,5,FALSE)*VLOOKUP(FU$7,'PONDERADORES-GBD'!$A$3:$I$43,6,FALSE)*VLOOKUP(FU$7,'PONDERADORES-GBD'!$A$3:$I$43,3,FALSE)+CQ21*(1-VLOOKUP(FU$7,'PONDERADORES-GBD'!$A$3:$I$43,5,FALSE))*VLOOKUP(FU$7,'PONDERADORES-GBD'!$A$3:$I$43,8,FALSE)*VLOOKUP(FU$7,'PONDERADORES-GBD'!$A$3:$I$43,3,FALSE)</f>
        <v>3.5661806735112935E-4</v>
      </c>
      <c r="FV21" s="28">
        <f>CR21*VLOOKUP(FV$7,'PONDERADORES-GBD'!$A$3:$I$43,5,FALSE)*VLOOKUP(FV$7,'PONDERADORES-GBD'!$A$3:$I$43,6,FALSE)*VLOOKUP(FV$7,'PONDERADORES-GBD'!$A$3:$I$43,3,FALSE)+CR21*(1-VLOOKUP(FV$7,'PONDERADORES-GBD'!$A$3:$I$43,5,FALSE))*VLOOKUP(FV$7,'PONDERADORES-GBD'!$A$3:$I$43,8,FALSE)*VLOOKUP(FV$7,'PONDERADORES-GBD'!$A$3:$I$43,3,FALSE)</f>
        <v>9.6205631704312112E-4</v>
      </c>
      <c r="FW21" s="28">
        <f>CS21*VLOOKUP(FW$7,'PONDERADORES-GBD'!$A$3:$I$43,5,FALSE)*VLOOKUP(FW$7,'PONDERADORES-GBD'!$A$3:$I$43,6,FALSE)*VLOOKUP(FW$7,'PONDERADORES-GBD'!$A$3:$I$43,3,FALSE)+CS21*(1-VLOOKUP(FW$7,'PONDERADORES-GBD'!$A$3:$I$43,5,FALSE))*VLOOKUP(FW$7,'PONDERADORES-GBD'!$A$3:$I$43,8,FALSE)*VLOOKUP(FW$7,'PONDERADORES-GBD'!$A$3:$I$43,3,FALSE)</f>
        <v>0</v>
      </c>
      <c r="FX21" s="28">
        <f>CT21*VLOOKUP(FX$7,'PONDERADORES-GBD'!$A$3:$I$43,5,FALSE)*VLOOKUP(FX$7,'PONDERADORES-GBD'!$A$3:$I$43,6,FALSE)*VLOOKUP(FX$7,'PONDERADORES-GBD'!$A$3:$I$43,3,FALSE)+CT21*(1-VLOOKUP(FX$7,'PONDERADORES-GBD'!$A$3:$I$43,5,FALSE))*VLOOKUP(FX$7,'PONDERADORES-GBD'!$A$3:$I$43,8,FALSE)*VLOOKUP(FX$7,'PONDERADORES-GBD'!$A$3:$I$43,3,FALSE)</f>
        <v>3.6546420930869263E-4</v>
      </c>
      <c r="FY21" s="28">
        <f>CU21*VLOOKUP(FY$7,'PONDERADORES-GBD'!$A$3:$I$43,5,FALSE)*VLOOKUP(FY$7,'PONDERADORES-GBD'!$A$3:$I$43,6,FALSE)*VLOOKUP(FY$7,'PONDERADORES-GBD'!$A$3:$I$43,3,FALSE)+CU21*(1-VLOOKUP(FY$7,'PONDERADORES-GBD'!$A$3:$I$43,5,FALSE))*VLOOKUP(FY$7,'PONDERADORES-GBD'!$A$3:$I$43,8,FALSE)*VLOOKUP(FY$7,'PONDERADORES-GBD'!$A$3:$I$43,3,FALSE)</f>
        <v>2.8600085420944556E-6</v>
      </c>
      <c r="FZ21" s="28">
        <f>CV21*VLOOKUP(FZ$7,'PONDERADORES-GBD'!$A$3:$I$43,5,FALSE)*VLOOKUP(FZ$7,'PONDERADORES-GBD'!$A$3:$I$43,6,FALSE)*VLOOKUP(FZ$7,'PONDERADORES-GBD'!$A$3:$I$43,3,FALSE)+CV21*(1-VLOOKUP(FZ$7,'PONDERADORES-GBD'!$A$3:$I$43,5,FALSE))*VLOOKUP(FZ$7,'PONDERADORES-GBD'!$A$3:$I$43,8,FALSE)*VLOOKUP(FZ$7,'PONDERADORES-GBD'!$A$3:$I$43,3,FALSE)</f>
        <v>0</v>
      </c>
      <c r="GA21" s="28">
        <f>CW21*VLOOKUP(GA$7,'PONDERADORES-GBD'!$A$3:$I$43,5,FALSE)*VLOOKUP(GA$7,'PONDERADORES-GBD'!$A$3:$I$43,6,FALSE)*VLOOKUP(GA$7,'PONDERADORES-GBD'!$A$3:$I$43,3,FALSE)+CW21*(1-VLOOKUP(GA$7,'PONDERADORES-GBD'!$A$3:$I$43,5,FALSE))*VLOOKUP(GA$7,'PONDERADORES-GBD'!$A$3:$I$43,8,FALSE)*VLOOKUP(GA$7,'PONDERADORES-GBD'!$A$3:$I$43,3,FALSE)</f>
        <v>1.7973122238193015E-4</v>
      </c>
      <c r="GB21" s="28">
        <f>CX21*VLOOKUP(GB$7,'PONDERADORES-GBD'!$A$3:$I$43,5,FALSE)*VLOOKUP(GB$7,'PONDERADORES-GBD'!$A$3:$I$43,6,FALSE)*VLOOKUP(GB$7,'PONDERADORES-GBD'!$A$3:$I$43,3,FALSE)+CX21*(1-VLOOKUP(GB$7,'PONDERADORES-GBD'!$A$3:$I$43,5,FALSE))*VLOOKUP(GB$7,'PONDERADORES-GBD'!$A$3:$I$43,8,FALSE)*VLOOKUP(GB$7,'PONDERADORES-GBD'!$A$3:$I$43,3,FALSE)</f>
        <v>1.715608878850103E-4</v>
      </c>
      <c r="GC21" s="28">
        <f>CY21*VLOOKUP(GC$7,'PONDERADORES-GBD'!$A$3:$I$43,5,FALSE)*VLOOKUP(GC$7,'PONDERADORES-GBD'!$A$3:$I$43,6,FALSE)*VLOOKUP(GC$7,'PONDERADORES-GBD'!$A$3:$I$43,3,FALSE)+CY21*(1-VLOOKUP(GC$7,'PONDERADORES-GBD'!$A$3:$I$43,5,FALSE))*VLOOKUP(GC$7,'PONDERADORES-GBD'!$A$3:$I$43,8,FALSE)*VLOOKUP(GC$7,'PONDERADORES-GBD'!$A$3:$I$43,3,FALSE)</f>
        <v>6.5438370184804921E-4</v>
      </c>
      <c r="GD21" s="28">
        <f>CZ21*VLOOKUP(GD$7,'PONDERADORES-GBD'!$A$3:$I$43,5,FALSE)*VLOOKUP(GD$7,'PONDERADORES-GBD'!$A$3:$I$43,6,FALSE)*VLOOKUP(GD$7,'PONDERADORES-GBD'!$A$3:$I$43,3,FALSE)+CZ21*(1-VLOOKUP(GD$7,'PONDERADORES-GBD'!$A$3:$I$43,5,FALSE))*VLOOKUP(GD$7,'PONDERADORES-GBD'!$A$3:$I$43,8,FALSE)*VLOOKUP(GD$7,'PONDERADORES-GBD'!$A$3:$I$43,3,FALSE)</f>
        <v>3.3943791704312112E-4</v>
      </c>
      <c r="GE21" s="28">
        <f>DA21*VLOOKUP(GE$7,'PONDERADORES-GBD'!$A$3:$I$43,5,FALSE)*VLOOKUP(GE$7,'PONDERADORES-GBD'!$A$3:$I$43,6,FALSE)*VLOOKUP(GE$7,'PONDERADORES-GBD'!$A$3:$I$43,3,FALSE)+DA21*(1-VLOOKUP(GE$7,'PONDERADORES-GBD'!$A$3:$I$43,5,FALSE))*VLOOKUP(GE$7,'PONDERADORES-GBD'!$A$3:$I$43,8,FALSE)*VLOOKUP(GE$7,'PONDERADORES-GBD'!$A$3:$I$43,3,FALSE)</f>
        <v>1.6487354414784395E-4</v>
      </c>
      <c r="GF21" s="28">
        <f>DB21*VLOOKUP(GF$7,'PONDERADORES-GBD'!$A$3:$I$43,5,FALSE)*VLOOKUP(GF$7,'PONDERADORES-GBD'!$A$3:$I$43,6,FALSE)*VLOOKUP(GF$7,'PONDERADORES-GBD'!$A$3:$I$43,3,FALSE)+DB21*(1-VLOOKUP(GF$7,'PONDERADORES-GBD'!$A$3:$I$43,5,FALSE))*VLOOKUP(GF$7,'PONDERADORES-GBD'!$A$3:$I$43,8,FALSE)*VLOOKUP(GF$7,'PONDERADORES-GBD'!$A$3:$I$43,3,FALSE)</f>
        <v>9.1685676112251879E-5</v>
      </c>
      <c r="GG21" s="28">
        <f>DC21*VLOOKUP(GG$7,'PONDERADORES-GBD'!$A$3:$I$43,5,FALSE)*VLOOKUP(GG$7,'PONDERADORES-GBD'!$A$3:$I$43,6,FALSE)*VLOOKUP(GG$7,'PONDERADORES-GBD'!$A$3:$I$43,3,FALSE)+DC21*(1-VLOOKUP(GG$7,'PONDERADORES-GBD'!$A$3:$I$43,5,FALSE))*VLOOKUP(GG$7,'PONDERADORES-GBD'!$A$3:$I$43,8,FALSE)*VLOOKUP(GG$7,'PONDERADORES-GBD'!$A$3:$I$43,3,FALSE)</f>
        <v>7.3245215605749484E-6</v>
      </c>
      <c r="GH21" s="28">
        <f>DD21*VLOOKUP(GH$7,'PONDERADORES-GBD'!$A$3:$I$43,5,FALSE)*VLOOKUP(GH$7,'PONDERADORES-GBD'!$A$3:$I$43,6,FALSE)*VLOOKUP(GH$7,'PONDERADORES-GBD'!$A$3:$I$43,3,FALSE)+DD21*(1-VLOOKUP(GH$7,'PONDERADORES-GBD'!$A$3:$I$43,5,FALSE))*VLOOKUP(GH$7,'PONDERADORES-GBD'!$A$3:$I$43,8,FALSE)*VLOOKUP(GH$7,'PONDERADORES-GBD'!$A$3:$I$43,3,FALSE)</f>
        <v>6.3692845995893231E-4</v>
      </c>
      <c r="GI21" s="28">
        <f>DE21*VLOOKUP(GI$7,'PONDERADORES-GBD'!$A$3:$I$43,5,FALSE)*VLOOKUP(GI$7,'PONDERADORES-GBD'!$A$3:$I$43,6,FALSE)*VLOOKUP(GI$7,'PONDERADORES-GBD'!$A$3:$I$43,3,FALSE)+DE21*(1-VLOOKUP(GI$7,'PONDERADORES-GBD'!$A$3:$I$43,5,FALSE))*VLOOKUP(GI$7,'PONDERADORES-GBD'!$A$3:$I$43,8,FALSE)*VLOOKUP(GI$7,'PONDERADORES-GBD'!$A$3:$I$43,3,FALSE)</f>
        <v>1.544623874058864E-5</v>
      </c>
      <c r="GJ21" s="28">
        <f>DF21*VLOOKUP(GJ$7,'PONDERADORES-GBD'!$A$3:$I$43,5,FALSE)*VLOOKUP(GJ$7,'PONDERADORES-GBD'!$A$3:$I$43,6,FALSE)*VLOOKUP(GJ$7,'PONDERADORES-GBD'!$A$3:$I$43,3,FALSE)+DF21*(1-VLOOKUP(GJ$7,'PONDERADORES-GBD'!$A$3:$I$43,5,FALSE))*VLOOKUP(GJ$7,'PONDERADORES-GBD'!$A$3:$I$43,8,FALSE)*VLOOKUP(GJ$7,'PONDERADORES-GBD'!$A$3:$I$43,3,FALSE)</f>
        <v>2.0106557152635184E-6</v>
      </c>
      <c r="GK21" s="28">
        <f>DG21*VLOOKUP(GK$7,'PONDERADORES-GBD'!$A$3:$I$43,5,FALSE)*VLOOKUP(GK$7,'PONDERADORES-GBD'!$A$3:$I$43,6,FALSE)*VLOOKUP(GK$7,'PONDERADORES-GBD'!$A$3:$I$43,3,FALSE)+DG21*(1-VLOOKUP(GK$7,'PONDERADORES-GBD'!$A$3:$I$43,5,FALSE))*VLOOKUP(GK$7,'PONDERADORES-GBD'!$A$3:$I$43,8,FALSE)*VLOOKUP(GK$7,'PONDERADORES-GBD'!$A$3:$I$43,3,FALSE)</f>
        <v>0</v>
      </c>
      <c r="GL21" s="28">
        <f>DH21*VLOOKUP(GL$7,'PONDERADORES-GBD'!$A$3:$I$43,5,FALSE)*VLOOKUP(GL$7,'PONDERADORES-GBD'!$A$3:$I$43,6,FALSE)*VLOOKUP(GL$7,'PONDERADORES-GBD'!$A$3:$I$43,3,FALSE)+DH21*(1-VLOOKUP(GL$7,'PONDERADORES-GBD'!$A$3:$I$43,5,FALSE))*VLOOKUP(GL$7,'PONDERADORES-GBD'!$A$3:$I$43,8,FALSE)*VLOOKUP(GL$7,'PONDERADORES-GBD'!$A$3:$I$43,3,FALSE)</f>
        <v>0</v>
      </c>
      <c r="GM21" s="28">
        <f>DI21*VLOOKUP(GM$7,'PONDERADORES-GBD'!$A$3:$I$43,5,FALSE)*VLOOKUP(GM$7,'PONDERADORES-GBD'!$A$3:$I$43,6,FALSE)*VLOOKUP(GM$7,'PONDERADORES-GBD'!$A$3:$I$43,3,FALSE)+DI21*(1-VLOOKUP(GM$7,'PONDERADORES-GBD'!$A$3:$I$43,5,FALSE))*VLOOKUP(GM$7,'PONDERADORES-GBD'!$A$3:$I$43,8,FALSE)*VLOOKUP(GM$7,'PONDERADORES-GBD'!$A$3:$I$43,3,FALSE)</f>
        <v>0</v>
      </c>
      <c r="GN21" s="28">
        <f>DJ21*VLOOKUP(GN$7,'PONDERADORES-GBD'!$A$3:$I$43,5,FALSE)*VLOOKUP(GN$7,'PONDERADORES-GBD'!$A$3:$I$43,6,FALSE)*VLOOKUP(GN$7,'PONDERADORES-GBD'!$A$3:$I$43,3,FALSE)+DJ21*(1-VLOOKUP(GN$7,'PONDERADORES-GBD'!$A$3:$I$43,5,FALSE))*VLOOKUP(GN$7,'PONDERADORES-GBD'!$A$3:$I$43,8,FALSE)*VLOOKUP(GN$7,'PONDERADORES-GBD'!$A$3:$I$43,3,FALSE)</f>
        <v>0</v>
      </c>
      <c r="GO21" s="28">
        <f>DK21*VLOOKUP(GO$7,'PONDERADORES-GBD'!$A$3:$I$43,5,FALSE)*VLOOKUP(GO$7,'PONDERADORES-GBD'!$A$3:$I$43,6,FALSE)*VLOOKUP(GO$7,'PONDERADORES-GBD'!$A$3:$I$43,3,FALSE)+DK21*(1-VLOOKUP(GO$7,'PONDERADORES-GBD'!$A$3:$I$43,5,FALSE))*VLOOKUP(GO$7,'PONDERADORES-GBD'!$A$3:$I$43,8,FALSE)*VLOOKUP(GO$7,'PONDERADORES-GBD'!$A$3:$I$43,3,FALSE)</f>
        <v>0</v>
      </c>
      <c r="GP21" s="28">
        <f>DL21*VLOOKUP(GP$7,'PONDERADORES-GBD'!$A$3:$I$43,5,FALSE)*VLOOKUP(GP$7,'PONDERADORES-GBD'!$A$3:$I$43,6,FALSE)*VLOOKUP(GP$7,'PONDERADORES-GBD'!$A$3:$I$43,3,FALSE)+DL21*(1-VLOOKUP(GP$7,'PONDERADORES-GBD'!$A$3:$I$43,5,FALSE))*VLOOKUP(GP$7,'PONDERADORES-GBD'!$A$3:$I$43,8,FALSE)*VLOOKUP(GP$7,'PONDERADORES-GBD'!$A$3:$I$43,3,FALSE)</f>
        <v>0</v>
      </c>
      <c r="GQ21" s="28">
        <f>DM21*VLOOKUP(GQ$7,'PONDERADORES-GBD'!$A$3:$I$43,5,FALSE)*VLOOKUP(GQ$7,'PONDERADORES-GBD'!$A$3:$I$43,6,FALSE)*VLOOKUP(GQ$7,'PONDERADORES-GBD'!$A$3:$I$43,3,FALSE)+DM21*(1-VLOOKUP(GQ$7,'PONDERADORES-GBD'!$A$3:$I$43,5,FALSE))*VLOOKUP(GQ$7,'PONDERADORES-GBD'!$A$3:$I$43,8,FALSE)*VLOOKUP(GQ$7,'PONDERADORES-GBD'!$A$3:$I$43,3,FALSE)</f>
        <v>9.8865412731006138E-7</v>
      </c>
      <c r="GR21" s="28">
        <f>DN21*VLOOKUP(GR$7,'PONDERADORES-GBD'!$A$3:$I$43,5,FALSE)*VLOOKUP(GR$7,'PONDERADORES-GBD'!$A$3:$I$43,6,FALSE)*VLOOKUP(GR$7,'PONDERADORES-GBD'!$A$3:$I$43,3,FALSE)+DN21*(1-VLOOKUP(GR$7,'PONDERADORES-GBD'!$A$3:$I$43,5,FALSE))*VLOOKUP(GR$7,'PONDERADORES-GBD'!$A$3:$I$43,8,FALSE)*VLOOKUP(GR$7,'PONDERADORES-GBD'!$A$3:$I$43,3,FALSE)</f>
        <v>0</v>
      </c>
      <c r="GS21" s="28">
        <f>DO21*VLOOKUP(GS$7,'PONDERADORES-GBD'!$A$3:$I$43,5,FALSE)*VLOOKUP(GS$7,'PONDERADORES-GBD'!$A$3:$I$43,6,FALSE)*VLOOKUP(GS$7,'PONDERADORES-GBD'!$A$3:$I$43,3,FALSE)+DO21*(1-VLOOKUP(GS$7,'PONDERADORES-GBD'!$A$3:$I$43,5,FALSE))*VLOOKUP(GS$7,'PONDERADORES-GBD'!$A$3:$I$43,8,FALSE)*VLOOKUP(GS$7,'PONDERADORES-GBD'!$A$3:$I$43,3,FALSE)</f>
        <v>0</v>
      </c>
      <c r="GT21" s="28">
        <f>DP21*VLOOKUP(GT$7,'PONDERADORES-GBD'!$A$3:$I$43,5,FALSE)*VLOOKUP(GT$7,'PONDERADORES-GBD'!$A$3:$I$43,6,FALSE)*VLOOKUP(GT$7,'PONDERADORES-GBD'!$A$3:$I$43,3,FALSE)+DP21*(1-VLOOKUP(GT$7,'PONDERADORES-GBD'!$A$3:$I$43,5,FALSE))*VLOOKUP(GT$7,'PONDERADORES-GBD'!$A$3:$I$43,8,FALSE)*VLOOKUP(GT$7,'PONDERADORES-GBD'!$A$3:$I$43,3,FALSE)</f>
        <v>3.4524517453798767E-6</v>
      </c>
      <c r="GU21" s="28">
        <f>DQ21*VLOOKUP(GU$7,'PONDERADORES-GBD'!$A$3:$I$43,5,FALSE)*VLOOKUP(GU$7,'PONDERADORES-GBD'!$A$3:$I$43,6,FALSE)*VLOOKUP(GU$7,'PONDERADORES-GBD'!$A$3:$I$43,3,FALSE)+DQ21*(1-VLOOKUP(GU$7,'PONDERADORES-GBD'!$A$3:$I$43,5,FALSE))*VLOOKUP(GU$7,'PONDERADORES-GBD'!$A$3:$I$43,8,FALSE)*VLOOKUP(GU$7,'PONDERADORES-GBD'!$A$3:$I$43,3,FALSE)</f>
        <v>8.7684041067761787E-6</v>
      </c>
      <c r="GV21" s="28">
        <f>DR21*VLOOKUP(GV$7,'PONDERADORES-GBD'!$A$3:$I$43,5,FALSE)*VLOOKUP(GV$7,'PONDERADORES-GBD'!$A$3:$I$43,6,FALSE)*VLOOKUP(GV$7,'PONDERADORES-GBD'!$A$3:$I$43,3,FALSE)+DR21*(1-VLOOKUP(GV$7,'PONDERADORES-GBD'!$A$3:$I$43,5,FALSE))*VLOOKUP(GV$7,'PONDERADORES-GBD'!$A$3:$I$43,8,FALSE)*VLOOKUP(GV$7,'PONDERADORES-GBD'!$A$3:$I$43,3,FALSE)</f>
        <v>2.0344617002053389E-5</v>
      </c>
      <c r="GW21" s="28">
        <f>DS21*VLOOKUP(GW$7,'PONDERADORES-GBD'!$A$3:$I$43,5,FALSE)*VLOOKUP(GW$7,'PONDERADORES-GBD'!$A$3:$I$43,6,FALSE)*VLOOKUP(GW$7,'PONDERADORES-GBD'!$A$3:$I$43,3,FALSE)+DS21*(1-VLOOKUP(GW$7,'PONDERADORES-GBD'!$A$3:$I$43,5,FALSE))*VLOOKUP(GW$7,'PONDERADORES-GBD'!$A$3:$I$43,8,FALSE)*VLOOKUP(GW$7,'PONDERADORES-GBD'!$A$3:$I$43,3,FALSE)</f>
        <v>3.9170740862422992E-6</v>
      </c>
      <c r="GX21" s="28">
        <f>DT21*VLOOKUP(GX$7,'PONDERADORES-GBD'!$A$3:$I$43,5,FALSE)*VLOOKUP(GX$7,'PONDERADORES-GBD'!$A$3:$I$43,6,FALSE)*VLOOKUP(GX$7,'PONDERADORES-GBD'!$A$3:$I$43,3,FALSE)+DT21*(1-VLOOKUP(GX$7,'PONDERADORES-GBD'!$A$3:$I$43,5,FALSE))*VLOOKUP(GX$7,'PONDERADORES-GBD'!$A$3:$I$43,8,FALSE)*VLOOKUP(GX$7,'PONDERADORES-GBD'!$A$3:$I$43,3,FALSE)</f>
        <v>5.191564681724846E-7</v>
      </c>
      <c r="GY21" s="28">
        <f>DU21*VLOOKUP(GY$7,'PONDERADORES-GBD'!$A$3:$I$43,5,FALSE)*VLOOKUP(GY$7,'PONDERADORES-GBD'!$A$3:$I$43,6,FALSE)*VLOOKUP(GY$7,'PONDERADORES-GBD'!$A$3:$I$43,3,FALSE)+DU21*(1-VLOOKUP(GY$7,'PONDERADORES-GBD'!$A$3:$I$43,5,FALSE))*VLOOKUP(GY$7,'PONDERADORES-GBD'!$A$3:$I$43,8,FALSE)*VLOOKUP(GY$7,'PONDERADORES-GBD'!$A$3:$I$43,3,FALSE)</f>
        <v>0</v>
      </c>
      <c r="GZ21" s="29">
        <f t="shared" si="2"/>
        <v>1.2967697080000002E-2</v>
      </c>
      <c r="HA21" s="29">
        <f t="shared" si="3"/>
        <v>1.2111398643121152E-2</v>
      </c>
      <c r="HC21" s="39">
        <f t="shared" si="4"/>
        <v>0</v>
      </c>
      <c r="HD21" s="39" t="e">
        <f t="shared" si="5"/>
        <v>#DIV/0!</v>
      </c>
      <c r="HE21" s="39" t="e">
        <f t="shared" si="0"/>
        <v>#DIV/0!</v>
      </c>
    </row>
    <row r="22" spans="1:213" ht="15.75" x14ac:dyDescent="0.25">
      <c r="A22" s="36" t="s">
        <v>104</v>
      </c>
      <c r="B22" s="37" t="s">
        <v>55</v>
      </c>
      <c r="C22" s="31">
        <f>DATOS!B62</f>
        <v>0</v>
      </c>
      <c r="D22" s="1">
        <v>5.4825000000000004E-3</v>
      </c>
      <c r="E22" s="1">
        <v>3.5636000000000001E-3</v>
      </c>
      <c r="F22" s="1">
        <v>0.21149879999999999</v>
      </c>
      <c r="G22" s="1">
        <v>0</v>
      </c>
      <c r="H22" s="1">
        <v>0</v>
      </c>
      <c r="I22" s="1">
        <v>0</v>
      </c>
      <c r="J22" s="1">
        <v>0.1189693</v>
      </c>
      <c r="K22" s="1">
        <v>2.3574600000000001E-2</v>
      </c>
      <c r="L22" s="1">
        <v>0.1233553</v>
      </c>
      <c r="M22" s="1">
        <v>2.05592E-2</v>
      </c>
      <c r="N22" s="1">
        <v>3.4539500000000001E-2</v>
      </c>
      <c r="O22" s="1">
        <v>0</v>
      </c>
      <c r="P22" s="1">
        <v>4.8369700000000002E-2</v>
      </c>
      <c r="Q22" s="1">
        <v>3.2894999999999999E-3</v>
      </c>
      <c r="R22" s="1">
        <v>5.4819999999999999E-4</v>
      </c>
      <c r="S22" s="1">
        <v>3.125E-2</v>
      </c>
      <c r="T22" s="1">
        <v>2.02851E-2</v>
      </c>
      <c r="U22" s="1">
        <v>3.8925399999999999E-2</v>
      </c>
      <c r="V22" s="1">
        <v>3.3443000000000001E-2</v>
      </c>
      <c r="W22" s="1">
        <v>3.3443000000000001E-2</v>
      </c>
      <c r="X22" s="1">
        <v>2.7138200000000001E-2</v>
      </c>
      <c r="Y22" s="1">
        <v>8.2237000000000005E-3</v>
      </c>
      <c r="Z22" s="1">
        <v>0.1419956</v>
      </c>
      <c r="AA22" s="1">
        <v>3.8376999999999999E-3</v>
      </c>
      <c r="AB22" s="1">
        <v>2.4670999999999998E-3</v>
      </c>
      <c r="AC22" s="1">
        <v>0</v>
      </c>
      <c r="AD22" s="1">
        <v>0</v>
      </c>
      <c r="AE22" s="1">
        <v>0</v>
      </c>
      <c r="AF22" s="1">
        <v>5.4819999999999999E-4</v>
      </c>
      <c r="AG22" s="1">
        <v>1.0965E-3</v>
      </c>
      <c r="AH22" s="1">
        <v>0</v>
      </c>
      <c r="AI22" s="1">
        <v>1.6447E-3</v>
      </c>
      <c r="AJ22" s="1">
        <v>1.1239000000000001E-2</v>
      </c>
      <c r="AK22" s="1">
        <v>3.8376999999999999E-3</v>
      </c>
      <c r="AL22" s="1">
        <v>4.9341999999999997E-3</v>
      </c>
      <c r="AM22" s="1">
        <v>3.6458299999999999E-2</v>
      </c>
      <c r="AN22" s="1">
        <v>4.1117999999999997E-3</v>
      </c>
      <c r="AO22" s="1">
        <v>5.4819999999999999E-4</v>
      </c>
      <c r="AP22" s="1">
        <v>8.2240000000000004E-4</v>
      </c>
      <c r="AQ22" s="1">
        <v>0</v>
      </c>
      <c r="AR22" s="1">
        <v>1</v>
      </c>
      <c r="AT22" s="41">
        <f>D22*VLOOKUP(AT$7,'PONDERADORES-GBD'!$A$3:$I$43,4,FALSE)</f>
        <v>5.4825000000000004E-3</v>
      </c>
      <c r="AU22" s="41">
        <f>E22*VLOOKUP(AU$7,'PONDERADORES-GBD'!$A$3:$I$43,4,FALSE)</f>
        <v>3.5636000000000001E-3</v>
      </c>
      <c r="AV22" s="41">
        <f>F22*VLOOKUP(AV$7,'PONDERADORES-GBD'!$A$3:$I$43,4,FALSE)</f>
        <v>1.057494E-2</v>
      </c>
      <c r="AW22" s="41">
        <f>G22*VLOOKUP(AW$7,'PONDERADORES-GBD'!$A$3:$I$43,4,FALSE)</f>
        <v>0</v>
      </c>
      <c r="AX22" s="41">
        <f>H22*VLOOKUP(AX$7,'PONDERADORES-GBD'!$A$3:$I$43,4,FALSE)</f>
        <v>0</v>
      </c>
      <c r="AY22" s="41">
        <f>I22*VLOOKUP(AY$7,'PONDERADORES-GBD'!$A$3:$I$43,4,FALSE)</f>
        <v>0</v>
      </c>
      <c r="AZ22" s="41">
        <f>J22*VLOOKUP(AZ$7,'PONDERADORES-GBD'!$A$3:$I$43,4,FALSE)</f>
        <v>5.948465E-3</v>
      </c>
      <c r="BA22" s="41">
        <f>K22*VLOOKUP(BA$7,'PONDERADORES-GBD'!$A$3:$I$43,4,FALSE)</f>
        <v>1.1787300000000002E-3</v>
      </c>
      <c r="BB22" s="41">
        <f>L22*VLOOKUP(BB$7,'PONDERADORES-GBD'!$A$3:$I$43,4,FALSE)</f>
        <v>0</v>
      </c>
      <c r="BC22" s="41">
        <f>M22*VLOOKUP(BC$7,'PONDERADORES-GBD'!$A$3:$I$43,4,FALSE)</f>
        <v>0</v>
      </c>
      <c r="BD22" s="41">
        <f>N22*VLOOKUP(BD$7,'PONDERADORES-GBD'!$A$3:$I$43,4,FALSE)</f>
        <v>0</v>
      </c>
      <c r="BE22" s="41">
        <f>O22*VLOOKUP(BE$7,'PONDERADORES-GBD'!$A$3:$I$43,4,FALSE)</f>
        <v>0</v>
      </c>
      <c r="BF22" s="41">
        <f>P22*VLOOKUP(BF$7,'PONDERADORES-GBD'!$A$3:$I$43,4,FALSE)</f>
        <v>2.4184850000000002E-3</v>
      </c>
      <c r="BG22" s="41">
        <f>Q22*VLOOKUP(BG$7,'PONDERADORES-GBD'!$A$3:$I$43,4,FALSE)</f>
        <v>3.2895E-4</v>
      </c>
      <c r="BH22" s="41">
        <f>R22*VLOOKUP(BH$7,'PONDERADORES-GBD'!$A$3:$I$43,4,FALSE)</f>
        <v>1.0964E-4</v>
      </c>
      <c r="BI22" s="41">
        <f>S22*VLOOKUP(BI$7,'PONDERADORES-GBD'!$A$3:$I$43,4,FALSE)</f>
        <v>4.6874999999999998E-3</v>
      </c>
      <c r="BJ22" s="41">
        <f>T22*VLOOKUP(BJ$7,'PONDERADORES-GBD'!$A$3:$I$43,4,FALSE)</f>
        <v>0</v>
      </c>
      <c r="BK22" s="41">
        <f>U22*VLOOKUP(BK$7,'PONDERADORES-GBD'!$A$3:$I$43,4,FALSE)</f>
        <v>0</v>
      </c>
      <c r="BL22" s="41">
        <f>V22*VLOOKUP(BL$7,'PONDERADORES-GBD'!$A$3:$I$43,4,FALSE)</f>
        <v>0</v>
      </c>
      <c r="BM22" s="41">
        <f>W22*VLOOKUP(BM$7,'PONDERADORES-GBD'!$A$3:$I$43,4,FALSE)</f>
        <v>0</v>
      </c>
      <c r="BN22" s="41">
        <f>X22*VLOOKUP(BN$7,'PONDERADORES-GBD'!$A$3:$I$43,4,FALSE)</f>
        <v>0</v>
      </c>
      <c r="BO22" s="41">
        <f>Y22*VLOOKUP(BO$7,'PONDERADORES-GBD'!$A$3:$I$43,4,FALSE)</f>
        <v>0</v>
      </c>
      <c r="BP22" s="41">
        <f>Z22*VLOOKUP(BP$7,'PONDERADORES-GBD'!$A$3:$I$43,4,FALSE)</f>
        <v>0</v>
      </c>
      <c r="BQ22" s="41">
        <f>AA22*VLOOKUP(BQ$7,'PONDERADORES-GBD'!$A$3:$I$43,4,FALSE)</f>
        <v>0</v>
      </c>
      <c r="BR22" s="41">
        <f>AB22*VLOOKUP(BR$7,'PONDERADORES-GBD'!$A$3:$I$43,4,FALSE)</f>
        <v>0</v>
      </c>
      <c r="BS22" s="41">
        <f>AC22*VLOOKUP(BS$7,'PONDERADORES-GBD'!$A$3:$I$43,4,FALSE)</f>
        <v>0</v>
      </c>
      <c r="BT22" s="41">
        <f>AD22*VLOOKUP(BT$7,'PONDERADORES-GBD'!$A$3:$I$43,4,FALSE)</f>
        <v>0</v>
      </c>
      <c r="BU22" s="41">
        <f>AE22*VLOOKUP(BU$7,'PONDERADORES-GBD'!$A$3:$I$43,4,FALSE)</f>
        <v>0</v>
      </c>
      <c r="BV22" s="41">
        <f>AF22*VLOOKUP(BV$7,'PONDERADORES-GBD'!$A$3:$I$43,4,FALSE)</f>
        <v>5.4819999999999999E-4</v>
      </c>
      <c r="BW22" s="41">
        <f>AG22*VLOOKUP(BW$7,'PONDERADORES-GBD'!$A$3:$I$43,4,FALSE)</f>
        <v>1.0965E-3</v>
      </c>
      <c r="BX22" s="41">
        <f>AH22*VLOOKUP(BX$7,'PONDERADORES-GBD'!$A$3:$I$43,4,FALSE)</f>
        <v>0</v>
      </c>
      <c r="BY22" s="41">
        <f>AI22*VLOOKUP(BY$7,'PONDERADORES-GBD'!$A$3:$I$43,4,FALSE)</f>
        <v>0</v>
      </c>
      <c r="BZ22" s="41">
        <f>AJ22*VLOOKUP(BZ$7,'PONDERADORES-GBD'!$A$3:$I$43,4,FALSE)</f>
        <v>0</v>
      </c>
      <c r="CA22" s="41">
        <f>AK22*VLOOKUP(CA$7,'PONDERADORES-GBD'!$A$3:$I$43,4,FALSE)</f>
        <v>0</v>
      </c>
      <c r="CB22" s="41">
        <f>AL22*VLOOKUP(CB$7,'PONDERADORES-GBD'!$A$3:$I$43,4,FALSE)</f>
        <v>0</v>
      </c>
      <c r="CC22" s="41">
        <f>AM22*VLOOKUP(CC$7,'PONDERADORES-GBD'!$A$3:$I$43,4,FALSE)</f>
        <v>0</v>
      </c>
      <c r="CD22" s="41">
        <f>AN22*VLOOKUP(CD$7,'PONDERADORES-GBD'!$A$3:$I$43,4,FALSE)</f>
        <v>0</v>
      </c>
      <c r="CE22" s="41">
        <f>AO22*VLOOKUP(CE$7,'PONDERADORES-GBD'!$A$3:$I$43,4,FALSE)</f>
        <v>0</v>
      </c>
      <c r="CF22" s="41">
        <f>AP22*VLOOKUP(CF$7,'PONDERADORES-GBD'!$A$3:$I$43,4,FALSE)</f>
        <v>0</v>
      </c>
      <c r="CG22" s="41">
        <f>AQ22*VLOOKUP(CG$7,'PONDERADORES-GBD'!$A$3:$I$43,4,FALSE)</f>
        <v>0</v>
      </c>
      <c r="CH22" s="41">
        <f>D22*(1-VLOOKUP(CH$7,'PONDERADORES-GBD'!$A$3:$I$43,4,FALSE))</f>
        <v>0</v>
      </c>
      <c r="CI22" s="41">
        <f>E22*(1-VLOOKUP(CI$7,'PONDERADORES-GBD'!$A$3:$I$43,4,FALSE))</f>
        <v>0</v>
      </c>
      <c r="CJ22" s="41">
        <f>F22*(1-VLOOKUP(CJ$7,'PONDERADORES-GBD'!$A$3:$I$43,4,FALSE))</f>
        <v>0.20092385999999998</v>
      </c>
      <c r="CK22" s="41">
        <f>G22*(1-VLOOKUP(CK$7,'PONDERADORES-GBD'!$A$3:$I$43,4,FALSE))</f>
        <v>0</v>
      </c>
      <c r="CL22" s="41">
        <f>H22*(1-VLOOKUP(CL$7,'PONDERADORES-GBD'!$A$3:$I$43,4,FALSE))</f>
        <v>0</v>
      </c>
      <c r="CM22" s="41">
        <f>I22*(1-VLOOKUP(CM$7,'PONDERADORES-GBD'!$A$3:$I$43,4,FALSE))</f>
        <v>0</v>
      </c>
      <c r="CN22" s="41">
        <f>J22*(1-VLOOKUP(CN$7,'PONDERADORES-GBD'!$A$3:$I$43,4,FALSE))</f>
        <v>0.113020835</v>
      </c>
      <c r="CO22" s="41">
        <f>K22*(1-VLOOKUP(CO$7,'PONDERADORES-GBD'!$A$3:$I$43,4,FALSE))</f>
        <v>2.2395869999999998E-2</v>
      </c>
      <c r="CP22" s="41">
        <f>L22*(1-VLOOKUP(CP$7,'PONDERADORES-GBD'!$A$3:$I$43,4,FALSE))</f>
        <v>0.1233553</v>
      </c>
      <c r="CQ22" s="41">
        <f>M22*(1-VLOOKUP(CQ$7,'PONDERADORES-GBD'!$A$3:$I$43,4,FALSE))</f>
        <v>2.05592E-2</v>
      </c>
      <c r="CR22" s="41">
        <f>N22*(1-VLOOKUP(CR$7,'PONDERADORES-GBD'!$A$3:$I$43,4,FALSE))</f>
        <v>3.4539500000000001E-2</v>
      </c>
      <c r="CS22" s="41">
        <f>O22*(1-VLOOKUP(CS$7,'PONDERADORES-GBD'!$A$3:$I$43,4,FALSE))</f>
        <v>0</v>
      </c>
      <c r="CT22" s="41">
        <f>P22*(1-VLOOKUP(CT$7,'PONDERADORES-GBD'!$A$3:$I$43,4,FALSE))</f>
        <v>4.5951214999999997E-2</v>
      </c>
      <c r="CU22" s="41">
        <f>Q22*(1-VLOOKUP(CU$7,'PONDERADORES-GBD'!$A$3:$I$43,4,FALSE))</f>
        <v>2.9605500000000002E-3</v>
      </c>
      <c r="CV22" s="41">
        <f>R22*(1-VLOOKUP(CV$7,'PONDERADORES-GBD'!$A$3:$I$43,4,FALSE))</f>
        <v>4.3856E-4</v>
      </c>
      <c r="CW22" s="41">
        <f>S22*(1-VLOOKUP(CW$7,'PONDERADORES-GBD'!$A$3:$I$43,4,FALSE))</f>
        <v>2.6562499999999999E-2</v>
      </c>
      <c r="CX22" s="41">
        <f>T22*(1-VLOOKUP(CX$7,'PONDERADORES-GBD'!$A$3:$I$43,4,FALSE))</f>
        <v>2.02851E-2</v>
      </c>
      <c r="CY22" s="41">
        <f>U22*(1-VLOOKUP(CY$7,'PONDERADORES-GBD'!$A$3:$I$43,4,FALSE))</f>
        <v>3.8925399999999999E-2</v>
      </c>
      <c r="CZ22" s="41">
        <f>V22*(1-VLOOKUP(CZ$7,'PONDERADORES-GBD'!$A$3:$I$43,4,FALSE))</f>
        <v>3.3443000000000001E-2</v>
      </c>
      <c r="DA22" s="41">
        <f>W22*(1-VLOOKUP(DA$7,'PONDERADORES-GBD'!$A$3:$I$43,4,FALSE))</f>
        <v>3.3443000000000001E-2</v>
      </c>
      <c r="DB22" s="41">
        <f>X22*(1-VLOOKUP(DB$7,'PONDERADORES-GBD'!$A$3:$I$43,4,FALSE))</f>
        <v>2.7138200000000001E-2</v>
      </c>
      <c r="DC22" s="41">
        <f>Y22*(1-VLOOKUP(DC$7,'PONDERADORES-GBD'!$A$3:$I$43,4,FALSE))</f>
        <v>8.2237000000000005E-3</v>
      </c>
      <c r="DD22" s="41">
        <f>Z22*(1-VLOOKUP(DD$7,'PONDERADORES-GBD'!$A$3:$I$43,4,FALSE))</f>
        <v>0.1419956</v>
      </c>
      <c r="DE22" s="41">
        <f>AA22*(1-VLOOKUP(DE$7,'PONDERADORES-GBD'!$A$3:$I$43,4,FALSE))</f>
        <v>3.8376999999999999E-3</v>
      </c>
      <c r="DF22" s="41">
        <f>AB22*(1-VLOOKUP(DF$7,'PONDERADORES-GBD'!$A$3:$I$43,4,FALSE))</f>
        <v>2.4670999999999998E-3</v>
      </c>
      <c r="DG22" s="41">
        <f>AC22*(1-VLOOKUP(DG$7,'PONDERADORES-GBD'!$A$3:$I$43,4,FALSE))</f>
        <v>0</v>
      </c>
      <c r="DH22" s="41">
        <f>AD22*(1-VLOOKUP(DH$7,'PONDERADORES-GBD'!$A$3:$I$43,4,FALSE))</f>
        <v>0</v>
      </c>
      <c r="DI22" s="41">
        <f>AE22*(1-VLOOKUP(DI$7,'PONDERADORES-GBD'!$A$3:$I$43,4,FALSE))</f>
        <v>0</v>
      </c>
      <c r="DJ22" s="41">
        <f>AF22*(1-VLOOKUP(DJ$7,'PONDERADORES-GBD'!$A$3:$I$43,4,FALSE))</f>
        <v>0</v>
      </c>
      <c r="DK22" s="41">
        <f>AG22*(1-VLOOKUP(DK$7,'PONDERADORES-GBD'!$A$3:$I$43,4,FALSE))</f>
        <v>0</v>
      </c>
      <c r="DL22" s="41">
        <f>AH22*(1-VLOOKUP(DL$7,'PONDERADORES-GBD'!$A$3:$I$43,4,FALSE))</f>
        <v>0</v>
      </c>
      <c r="DM22" s="41">
        <f>AI22*(1-VLOOKUP(DM$7,'PONDERADORES-GBD'!$A$3:$I$43,4,FALSE))</f>
        <v>1.6447E-3</v>
      </c>
      <c r="DN22" s="41">
        <f>AJ22*(1-VLOOKUP(DN$7,'PONDERADORES-GBD'!$A$3:$I$43,4,FALSE))</f>
        <v>1.1239000000000001E-2</v>
      </c>
      <c r="DO22" s="41">
        <f>AK22*(1-VLOOKUP(DO$7,'PONDERADORES-GBD'!$A$3:$I$43,4,FALSE))</f>
        <v>3.8376999999999999E-3</v>
      </c>
      <c r="DP22" s="41">
        <f>AL22*(1-VLOOKUP(DP$7,'PONDERADORES-GBD'!$A$3:$I$43,4,FALSE))</f>
        <v>4.9341999999999997E-3</v>
      </c>
      <c r="DQ22" s="41">
        <f>AM22*(1-VLOOKUP(DQ$7,'PONDERADORES-GBD'!$A$3:$I$43,4,FALSE))</f>
        <v>3.6458299999999999E-2</v>
      </c>
      <c r="DR22" s="41">
        <f>AN22*(1-VLOOKUP(DR$7,'PONDERADORES-GBD'!$A$3:$I$43,4,FALSE))</f>
        <v>4.1117999999999997E-3</v>
      </c>
      <c r="DS22" s="41">
        <f>AO22*(1-VLOOKUP(DS$7,'PONDERADORES-GBD'!$A$3:$I$43,4,FALSE))</f>
        <v>5.4819999999999999E-4</v>
      </c>
      <c r="DT22" s="41">
        <f>AP22*(1-VLOOKUP(DT$7,'PONDERADORES-GBD'!$A$3:$I$43,4,FALSE))</f>
        <v>8.2240000000000004E-4</v>
      </c>
      <c r="DU22" s="41">
        <f>AQ22*(1-VLOOKUP(DU$7,'PONDERADORES-GBD'!$A$3:$I$43,4,FALSE))</f>
        <v>0</v>
      </c>
      <c r="DV22" s="31">
        <f t="shared" si="1"/>
        <v>1.0000000000000002</v>
      </c>
      <c r="DW22" s="45"/>
      <c r="DX22" s="28">
        <f>AT22*VLOOKUP(DX$7,'PONDERADORES-GBD'!$A$3:$I$43,5,FALSE)*VLOOKUP(DX$7,'PONDERADORES-GBD'!$A$3:$I$43,7,FALSE)+AT22*(1-VLOOKUP(DX$7,'PONDERADORES-GBD'!$A$3:$I$43,5,FALSE))*VLOOKUP(DX$7,'PONDERADORES-GBD'!$A$3:$I$43,9,FALSE)</f>
        <v>3.2291925000000003E-3</v>
      </c>
      <c r="DY22" s="28">
        <f>AU22*VLOOKUP(DY$7,'PONDERADORES-GBD'!$A$3:$I$43,5,FALSE)*VLOOKUP(DY$7,'PONDERADORES-GBD'!$A$3:$I$43,7,FALSE)+AU22*(1-VLOOKUP(DY$7,'PONDERADORES-GBD'!$A$3:$I$43,5,FALSE))*VLOOKUP(DY$7,'PONDERADORES-GBD'!$A$3:$I$43,9,FALSE)</f>
        <v>1.0548255999999999E-3</v>
      </c>
      <c r="DZ22" s="28">
        <f>AV22*VLOOKUP(DZ$7,'PONDERADORES-GBD'!$A$3:$I$43,5,FALSE)*VLOOKUP(DZ$7,'PONDERADORES-GBD'!$A$3:$I$43,7,FALSE)+AV22*(1-VLOOKUP(DZ$7,'PONDERADORES-GBD'!$A$3:$I$43,5,FALSE))*VLOOKUP(DZ$7,'PONDERADORES-GBD'!$A$3:$I$43,9,FALSE)</f>
        <v>2.4428111399999999E-3</v>
      </c>
      <c r="EA22" s="28">
        <f>AW22*VLOOKUP(EA$7,'PONDERADORES-GBD'!$A$3:$I$43,5,FALSE)*VLOOKUP(EA$7,'PONDERADORES-GBD'!$A$3:$I$43,7,FALSE)+AW22*(1-VLOOKUP(EA$7,'PONDERADORES-GBD'!$A$3:$I$43,5,FALSE))*VLOOKUP(EA$7,'PONDERADORES-GBD'!$A$3:$I$43,9,FALSE)</f>
        <v>0</v>
      </c>
      <c r="EB22" s="28">
        <f>AX22*VLOOKUP(EB$7,'PONDERADORES-GBD'!$A$3:$I$43,5,FALSE)*VLOOKUP(EB$7,'PONDERADORES-GBD'!$A$3:$I$43,7,FALSE)+AX22*(1-VLOOKUP(EB$7,'PONDERADORES-GBD'!$A$3:$I$43,5,FALSE))*VLOOKUP(EB$7,'PONDERADORES-GBD'!$A$3:$I$43,9,FALSE)</f>
        <v>0</v>
      </c>
      <c r="EC22" s="28">
        <f>AY22*VLOOKUP(EC$7,'PONDERADORES-GBD'!$A$3:$I$43,5,FALSE)*VLOOKUP(EC$7,'PONDERADORES-GBD'!$A$3:$I$43,7,FALSE)+AY22*(1-VLOOKUP(EC$7,'PONDERADORES-GBD'!$A$3:$I$43,5,FALSE))*VLOOKUP(EC$7,'PONDERADORES-GBD'!$A$3:$I$43,9,FALSE)</f>
        <v>0</v>
      </c>
      <c r="ED22" s="28">
        <f>AZ22*VLOOKUP(ED$7,'PONDERADORES-GBD'!$A$3:$I$43,5,FALSE)*VLOOKUP(ED$7,'PONDERADORES-GBD'!$A$3:$I$43,7,FALSE)+AZ22*(1-VLOOKUP(ED$7,'PONDERADORES-GBD'!$A$3:$I$43,5,FALSE))*VLOOKUP(ED$7,'PONDERADORES-GBD'!$A$3:$I$43,9,FALSE)</f>
        <v>3.4501097000000001E-4</v>
      </c>
      <c r="EE22" s="28">
        <f>BA22*VLOOKUP(EE$7,'PONDERADORES-GBD'!$A$3:$I$43,5,FALSE)*VLOOKUP(EE$7,'PONDERADORES-GBD'!$A$3:$I$43,7,FALSE)+BA22*(1-VLOOKUP(EE$7,'PONDERADORES-GBD'!$A$3:$I$43,5,FALSE))*VLOOKUP(EE$7,'PONDERADORES-GBD'!$A$3:$I$43,9,FALSE)</f>
        <v>5.8936500000000016E-6</v>
      </c>
      <c r="EF22" s="28">
        <f>BB22*VLOOKUP(EF$7,'PONDERADORES-GBD'!$A$3:$I$43,5,FALSE)*VLOOKUP(EF$7,'PONDERADORES-GBD'!$A$3:$I$43,7,FALSE)+BB22*(1-VLOOKUP(EF$7,'PONDERADORES-GBD'!$A$3:$I$43,5,FALSE))*VLOOKUP(EF$7,'PONDERADORES-GBD'!$A$3:$I$43,9,FALSE)</f>
        <v>0</v>
      </c>
      <c r="EG22" s="28">
        <f>BC22*VLOOKUP(EG$7,'PONDERADORES-GBD'!$A$3:$I$43,5,FALSE)*VLOOKUP(EG$7,'PONDERADORES-GBD'!$A$3:$I$43,7,FALSE)+BC22*(1-VLOOKUP(EG$7,'PONDERADORES-GBD'!$A$3:$I$43,5,FALSE))*VLOOKUP(EG$7,'PONDERADORES-GBD'!$A$3:$I$43,9,FALSE)</f>
        <v>0</v>
      </c>
      <c r="EH22" s="28">
        <f>BD22*VLOOKUP(EH$7,'PONDERADORES-GBD'!$A$3:$I$43,5,FALSE)*VLOOKUP(EH$7,'PONDERADORES-GBD'!$A$3:$I$43,7,FALSE)+BD22*(1-VLOOKUP(EH$7,'PONDERADORES-GBD'!$A$3:$I$43,5,FALSE))*VLOOKUP(EH$7,'PONDERADORES-GBD'!$A$3:$I$43,9,FALSE)</f>
        <v>0</v>
      </c>
      <c r="EI22" s="28">
        <f>BE22*VLOOKUP(EI$7,'PONDERADORES-GBD'!$A$3:$I$43,5,FALSE)*VLOOKUP(EI$7,'PONDERADORES-GBD'!$A$3:$I$43,7,FALSE)+BE22*(1-VLOOKUP(EI$7,'PONDERADORES-GBD'!$A$3:$I$43,5,FALSE))*VLOOKUP(EI$7,'PONDERADORES-GBD'!$A$3:$I$43,9,FALSE)</f>
        <v>0</v>
      </c>
      <c r="EJ22" s="28">
        <f>BF22*VLOOKUP(EJ$7,'PONDERADORES-GBD'!$A$3:$I$43,5,FALSE)*VLOOKUP(EJ$7,'PONDERADORES-GBD'!$A$3:$I$43,7,FALSE)+BF22*(1-VLOOKUP(EJ$7,'PONDERADORES-GBD'!$A$3:$I$43,5,FALSE))*VLOOKUP(EJ$7,'PONDERADORES-GBD'!$A$3:$I$43,9,FALSE)</f>
        <v>2.2733759000000001E-4</v>
      </c>
      <c r="EK22" s="28">
        <f>BG22*VLOOKUP(EK$7,'PONDERADORES-GBD'!$A$3:$I$43,5,FALSE)*VLOOKUP(EK$7,'PONDERADORES-GBD'!$A$3:$I$43,7,FALSE)+BG22*(1-VLOOKUP(EK$7,'PONDERADORES-GBD'!$A$3:$I$43,5,FALSE))*VLOOKUP(EK$7,'PONDERADORES-GBD'!$A$3:$I$43,9,FALSE)</f>
        <v>9.8684999999999995E-5</v>
      </c>
      <c r="EL22" s="28">
        <f>BH22*VLOOKUP(EL$7,'PONDERADORES-GBD'!$A$3:$I$43,5,FALSE)*VLOOKUP(EL$7,'PONDERADORES-GBD'!$A$3:$I$43,7,FALSE)+BH22*(1-VLOOKUP(EL$7,'PONDERADORES-GBD'!$A$3:$I$43,5,FALSE))*VLOOKUP(EL$7,'PONDERADORES-GBD'!$A$3:$I$43,9,FALSE)</f>
        <v>1.238932E-5</v>
      </c>
      <c r="EM22" s="28">
        <f>BI22*VLOOKUP(EM$7,'PONDERADORES-GBD'!$A$3:$I$43,5,FALSE)*VLOOKUP(EM$7,'PONDERADORES-GBD'!$A$3:$I$43,7,FALSE)+BI22*(1-VLOOKUP(EM$7,'PONDERADORES-GBD'!$A$3:$I$43,5,FALSE))*VLOOKUP(EM$7,'PONDERADORES-GBD'!$A$3:$I$43,9,FALSE)</f>
        <v>3.3281249999999994E-4</v>
      </c>
      <c r="EN22" s="28">
        <f>BJ22*VLOOKUP(EN$7,'PONDERADORES-GBD'!$A$3:$I$43,5,FALSE)*VLOOKUP(EN$7,'PONDERADORES-GBD'!$A$3:$I$43,7,FALSE)+BJ22*(1-VLOOKUP(EN$7,'PONDERADORES-GBD'!$A$3:$I$43,5,FALSE))*VLOOKUP(EN$7,'PONDERADORES-GBD'!$A$3:$I$43,9,FALSE)</f>
        <v>0</v>
      </c>
      <c r="EO22" s="28">
        <f>BK22*VLOOKUP(EO$7,'PONDERADORES-GBD'!$A$3:$I$43,5,FALSE)*VLOOKUP(EO$7,'PONDERADORES-GBD'!$A$3:$I$43,7,FALSE)+BK22*(1-VLOOKUP(EO$7,'PONDERADORES-GBD'!$A$3:$I$43,5,FALSE))*VLOOKUP(EO$7,'PONDERADORES-GBD'!$A$3:$I$43,9,FALSE)</f>
        <v>0</v>
      </c>
      <c r="EP22" s="28">
        <f>BL22*VLOOKUP(EP$7,'PONDERADORES-GBD'!$A$3:$I$43,5,FALSE)*VLOOKUP(EP$7,'PONDERADORES-GBD'!$A$3:$I$43,7,FALSE)+BL22*(1-VLOOKUP(EP$7,'PONDERADORES-GBD'!$A$3:$I$43,5,FALSE))*VLOOKUP(EP$7,'PONDERADORES-GBD'!$A$3:$I$43,9,FALSE)</f>
        <v>0</v>
      </c>
      <c r="EQ22" s="28">
        <f>BM22*VLOOKUP(EQ$7,'PONDERADORES-GBD'!$A$3:$I$43,5,FALSE)*VLOOKUP(EQ$7,'PONDERADORES-GBD'!$A$3:$I$43,7,FALSE)+BM22*(1-VLOOKUP(EQ$7,'PONDERADORES-GBD'!$A$3:$I$43,5,FALSE))*VLOOKUP(EQ$7,'PONDERADORES-GBD'!$A$3:$I$43,9,FALSE)</f>
        <v>0</v>
      </c>
      <c r="ER22" s="28">
        <f>BN22*VLOOKUP(ER$7,'PONDERADORES-GBD'!$A$3:$I$43,5,FALSE)*VLOOKUP(ER$7,'PONDERADORES-GBD'!$A$3:$I$43,7,FALSE)+BN22*(1-VLOOKUP(ER$7,'PONDERADORES-GBD'!$A$3:$I$43,5,FALSE))*VLOOKUP(ER$7,'PONDERADORES-GBD'!$A$3:$I$43,9,FALSE)</f>
        <v>0</v>
      </c>
      <c r="ES22" s="28">
        <f>BO22*VLOOKUP(ES$7,'PONDERADORES-GBD'!$A$3:$I$43,5,FALSE)*VLOOKUP(ES$7,'PONDERADORES-GBD'!$A$3:$I$43,7,FALSE)+BO22*(1-VLOOKUP(ES$7,'PONDERADORES-GBD'!$A$3:$I$43,5,FALSE))*VLOOKUP(ES$7,'PONDERADORES-GBD'!$A$3:$I$43,9,FALSE)</f>
        <v>0</v>
      </c>
      <c r="ET22" s="28">
        <f>BP22*VLOOKUP(ET$7,'PONDERADORES-GBD'!$A$3:$I$43,5,FALSE)*VLOOKUP(ET$7,'PONDERADORES-GBD'!$A$3:$I$43,7,FALSE)+BP22*(1-VLOOKUP(ET$7,'PONDERADORES-GBD'!$A$3:$I$43,5,FALSE))*VLOOKUP(ET$7,'PONDERADORES-GBD'!$A$3:$I$43,9,FALSE)</f>
        <v>0</v>
      </c>
      <c r="EU22" s="28">
        <f>BQ22*VLOOKUP(EU$7,'PONDERADORES-GBD'!$A$3:$I$43,5,FALSE)*VLOOKUP(EU$7,'PONDERADORES-GBD'!$A$3:$I$43,7,FALSE)+BQ22*(1-VLOOKUP(EU$7,'PONDERADORES-GBD'!$A$3:$I$43,5,FALSE))*VLOOKUP(EU$7,'PONDERADORES-GBD'!$A$3:$I$43,9,FALSE)</f>
        <v>0</v>
      </c>
      <c r="EV22" s="28">
        <f>BR22*VLOOKUP(EV$7,'PONDERADORES-GBD'!$A$3:$I$43,5,FALSE)*VLOOKUP(EV$7,'PONDERADORES-GBD'!$A$3:$I$43,7,FALSE)+BR22*(1-VLOOKUP(EV$7,'PONDERADORES-GBD'!$A$3:$I$43,5,FALSE))*VLOOKUP(EV$7,'PONDERADORES-GBD'!$A$3:$I$43,9,FALSE)</f>
        <v>0</v>
      </c>
      <c r="EW22" s="28">
        <f>BS22*VLOOKUP(EW$7,'PONDERADORES-GBD'!$A$3:$I$43,5,FALSE)*VLOOKUP(EW$7,'PONDERADORES-GBD'!$A$3:$I$43,7,FALSE)+BS22*(1-VLOOKUP(EW$7,'PONDERADORES-GBD'!$A$3:$I$43,5,FALSE))*VLOOKUP(EW$7,'PONDERADORES-GBD'!$A$3:$I$43,9,FALSE)</f>
        <v>0</v>
      </c>
      <c r="EX22" s="28">
        <f>BT22*VLOOKUP(EX$7,'PONDERADORES-GBD'!$A$3:$I$43,5,FALSE)*VLOOKUP(EX$7,'PONDERADORES-GBD'!$A$3:$I$43,7,FALSE)+BT22*(1-VLOOKUP(EX$7,'PONDERADORES-GBD'!$A$3:$I$43,5,FALSE))*VLOOKUP(EX$7,'PONDERADORES-GBD'!$A$3:$I$43,9,FALSE)</f>
        <v>0</v>
      </c>
      <c r="EY22" s="28">
        <f>BU22*VLOOKUP(EY$7,'PONDERADORES-GBD'!$A$3:$I$43,5,FALSE)*VLOOKUP(EY$7,'PONDERADORES-GBD'!$A$3:$I$43,7,FALSE)+BU22*(1-VLOOKUP(EY$7,'PONDERADORES-GBD'!$A$3:$I$43,5,FALSE))*VLOOKUP(EY$7,'PONDERADORES-GBD'!$A$3:$I$43,9,FALSE)</f>
        <v>0</v>
      </c>
      <c r="EZ22" s="28">
        <f>BV22*VLOOKUP(EZ$7,'PONDERADORES-GBD'!$A$3:$I$43,5,FALSE)*VLOOKUP(EZ$7,'PONDERADORES-GBD'!$A$3:$I$43,7,FALSE)+BV22*(1-VLOOKUP(EZ$7,'PONDERADORES-GBD'!$A$3:$I$43,5,FALSE))*VLOOKUP(EZ$7,'PONDERADORES-GBD'!$A$3:$I$43,9,FALSE)</f>
        <v>2.7410000000000001E-6</v>
      </c>
      <c r="FA22" s="28">
        <f>BW22*VLOOKUP(FA$7,'PONDERADORES-GBD'!$A$3:$I$43,5,FALSE)*VLOOKUP(FA$7,'PONDERADORES-GBD'!$A$3:$I$43,7,FALSE)+BW22*(1-VLOOKUP(FA$7,'PONDERADORES-GBD'!$A$3:$I$43,5,FALSE))*VLOOKUP(FA$7,'PONDERADORES-GBD'!$A$3:$I$43,9,FALSE)</f>
        <v>4.2763499999999998E-5</v>
      </c>
      <c r="FB22" s="28">
        <f>BX22*VLOOKUP(FB$7,'PONDERADORES-GBD'!$A$3:$I$43,5,FALSE)*VLOOKUP(FB$7,'PONDERADORES-GBD'!$A$3:$I$43,7,FALSE)+BX22*(1-VLOOKUP(FB$7,'PONDERADORES-GBD'!$A$3:$I$43,5,FALSE))*VLOOKUP(FB$7,'PONDERADORES-GBD'!$A$3:$I$43,9,FALSE)</f>
        <v>0</v>
      </c>
      <c r="FC22" s="28">
        <f>BY22*VLOOKUP(FC$7,'PONDERADORES-GBD'!$A$3:$I$43,5,FALSE)*VLOOKUP(FC$7,'PONDERADORES-GBD'!$A$3:$I$43,7,FALSE)+BY22*(1-VLOOKUP(FC$7,'PONDERADORES-GBD'!$A$3:$I$43,5,FALSE))*VLOOKUP(FC$7,'PONDERADORES-GBD'!$A$3:$I$43,9,FALSE)</f>
        <v>0</v>
      </c>
      <c r="FD22" s="28">
        <f>BZ22*VLOOKUP(FD$7,'PONDERADORES-GBD'!$A$3:$I$43,5,FALSE)*VLOOKUP(FD$7,'PONDERADORES-GBD'!$A$3:$I$43,7,FALSE)+BZ22*(1-VLOOKUP(FD$7,'PONDERADORES-GBD'!$A$3:$I$43,5,FALSE))*VLOOKUP(FD$7,'PONDERADORES-GBD'!$A$3:$I$43,9,FALSE)</f>
        <v>0</v>
      </c>
      <c r="FE22" s="28">
        <f>CA22*VLOOKUP(FE$7,'PONDERADORES-GBD'!$A$3:$I$43,5,FALSE)*VLOOKUP(FE$7,'PONDERADORES-GBD'!$A$3:$I$43,7,FALSE)+CA22*(1-VLOOKUP(FE$7,'PONDERADORES-GBD'!$A$3:$I$43,5,FALSE))*VLOOKUP(FE$7,'PONDERADORES-GBD'!$A$3:$I$43,9,FALSE)</f>
        <v>0</v>
      </c>
      <c r="FF22" s="28">
        <f>CB22*VLOOKUP(FF$7,'PONDERADORES-GBD'!$A$3:$I$43,5,FALSE)*VLOOKUP(FF$7,'PONDERADORES-GBD'!$A$3:$I$43,7,FALSE)+CB22*(1-VLOOKUP(FF$7,'PONDERADORES-GBD'!$A$3:$I$43,5,FALSE))*VLOOKUP(FF$7,'PONDERADORES-GBD'!$A$3:$I$43,9,FALSE)</f>
        <v>0</v>
      </c>
      <c r="FG22" s="28">
        <f>CC22*VLOOKUP(FG$7,'PONDERADORES-GBD'!$A$3:$I$43,5,FALSE)*VLOOKUP(FG$7,'PONDERADORES-GBD'!$A$3:$I$43,7,FALSE)+CC22*(1-VLOOKUP(FG$7,'PONDERADORES-GBD'!$A$3:$I$43,5,FALSE))*VLOOKUP(FG$7,'PONDERADORES-GBD'!$A$3:$I$43,9,FALSE)</f>
        <v>0</v>
      </c>
      <c r="FH22" s="28">
        <f>CD22*VLOOKUP(FH$7,'PONDERADORES-GBD'!$A$3:$I$43,5,FALSE)*VLOOKUP(FH$7,'PONDERADORES-GBD'!$A$3:$I$43,7,FALSE)+CD22*(1-VLOOKUP(FH$7,'PONDERADORES-GBD'!$A$3:$I$43,5,FALSE))*VLOOKUP(FH$7,'PONDERADORES-GBD'!$A$3:$I$43,9,FALSE)</f>
        <v>0</v>
      </c>
      <c r="FI22" s="28">
        <f>CE22*VLOOKUP(FI$7,'PONDERADORES-GBD'!$A$3:$I$43,5,FALSE)*VLOOKUP(FI$7,'PONDERADORES-GBD'!$A$3:$I$43,7,FALSE)+CE22*(1-VLOOKUP(FI$7,'PONDERADORES-GBD'!$A$3:$I$43,5,FALSE))*VLOOKUP(FI$7,'PONDERADORES-GBD'!$A$3:$I$43,9,FALSE)</f>
        <v>0</v>
      </c>
      <c r="FJ22" s="28">
        <f>CF22*VLOOKUP(FJ$7,'PONDERADORES-GBD'!$A$3:$I$43,5,FALSE)*VLOOKUP(FJ$7,'PONDERADORES-GBD'!$A$3:$I$43,7,FALSE)+CF22*(1-VLOOKUP(FJ$7,'PONDERADORES-GBD'!$A$3:$I$43,5,FALSE))*VLOOKUP(FJ$7,'PONDERADORES-GBD'!$A$3:$I$43,9,FALSE)</f>
        <v>0</v>
      </c>
      <c r="FK22" s="28">
        <f>CG22*VLOOKUP(FK$7,'PONDERADORES-GBD'!$A$3:$I$43,5,FALSE)*VLOOKUP(FK$7,'PONDERADORES-GBD'!$A$3:$I$43,7,FALSE)+CG22*(1-VLOOKUP(FK$7,'PONDERADORES-GBD'!$A$3:$I$43,5,FALSE))*VLOOKUP(FK$7,'PONDERADORES-GBD'!$A$3:$I$43,9,FALSE)</f>
        <v>0</v>
      </c>
      <c r="FL22" s="28">
        <f>CH22*VLOOKUP(FL$7,'PONDERADORES-GBD'!$A$3:$I$43,5,FALSE)*VLOOKUP(FL$7,'PONDERADORES-GBD'!$A$3:$I$43,6,FALSE)*VLOOKUP(FL$7,'PONDERADORES-GBD'!$A$3:$I$43,3,FALSE)+CH22*(1-VLOOKUP(FL$7,'PONDERADORES-GBD'!$A$3:$I$43,5,FALSE))*VLOOKUP(FL$7,'PONDERADORES-GBD'!$A$3:$I$43,8,FALSE)*VLOOKUP(FL$7,'PONDERADORES-GBD'!$A$3:$I$43,3,FALSE)</f>
        <v>0</v>
      </c>
      <c r="FM22" s="28">
        <f>CI22*VLOOKUP(FM$7,'PONDERADORES-GBD'!$A$3:$I$43,5,FALSE)*VLOOKUP(FM$7,'PONDERADORES-GBD'!$A$3:$I$43,6,FALSE)*VLOOKUP(FM$7,'PONDERADORES-GBD'!$A$3:$I$43,3,FALSE)+CI22*(1-VLOOKUP(FM$7,'PONDERADORES-GBD'!$A$3:$I$43,5,FALSE))*VLOOKUP(FM$7,'PONDERADORES-GBD'!$A$3:$I$43,8,FALSE)*VLOOKUP(FM$7,'PONDERADORES-GBD'!$A$3:$I$43,3,FALSE)</f>
        <v>0</v>
      </c>
      <c r="FN22" s="28">
        <f>CJ22*VLOOKUP(FN$7,'PONDERADORES-GBD'!$A$3:$I$43,5,FALSE)*VLOOKUP(FN$7,'PONDERADORES-GBD'!$A$3:$I$43,6,FALSE)*VLOOKUP(FN$7,'PONDERADORES-GBD'!$A$3:$I$43,3,FALSE)+CJ22*(1-VLOOKUP(FN$7,'PONDERADORES-GBD'!$A$3:$I$43,5,FALSE))*VLOOKUP(FN$7,'PONDERADORES-GBD'!$A$3:$I$43,8,FALSE)*VLOOKUP(FN$7,'PONDERADORES-GBD'!$A$3:$I$43,3,FALSE)</f>
        <v>2.8841719314989726E-3</v>
      </c>
      <c r="FO22" s="28">
        <f>CK22*VLOOKUP(FO$7,'PONDERADORES-GBD'!$A$3:$I$43,5,FALSE)*VLOOKUP(FO$7,'PONDERADORES-GBD'!$A$3:$I$43,6,FALSE)*VLOOKUP(FO$7,'PONDERADORES-GBD'!$A$3:$I$43,3,FALSE)+CK22*(1-VLOOKUP(FO$7,'PONDERADORES-GBD'!$A$3:$I$43,5,FALSE))*VLOOKUP(FO$7,'PONDERADORES-GBD'!$A$3:$I$43,8,FALSE)*VLOOKUP(FO$7,'PONDERADORES-GBD'!$A$3:$I$43,3,FALSE)</f>
        <v>0</v>
      </c>
      <c r="FP22" s="28">
        <f>CL22*VLOOKUP(FP$7,'PONDERADORES-GBD'!$A$3:$I$43,5,FALSE)*VLOOKUP(FP$7,'PONDERADORES-GBD'!$A$3:$I$43,6,FALSE)*VLOOKUP(FP$7,'PONDERADORES-GBD'!$A$3:$I$43,3,FALSE)+CL22*(1-VLOOKUP(FP$7,'PONDERADORES-GBD'!$A$3:$I$43,5,FALSE))*VLOOKUP(FP$7,'PONDERADORES-GBD'!$A$3:$I$43,8,FALSE)*VLOOKUP(FP$7,'PONDERADORES-GBD'!$A$3:$I$43,3,FALSE)</f>
        <v>0</v>
      </c>
      <c r="FQ22" s="28">
        <f>CM22*VLOOKUP(FQ$7,'PONDERADORES-GBD'!$A$3:$I$43,5,FALSE)*VLOOKUP(FQ$7,'PONDERADORES-GBD'!$A$3:$I$43,6,FALSE)*VLOOKUP(FQ$7,'PONDERADORES-GBD'!$A$3:$I$43,3,FALSE)+CM22*(1-VLOOKUP(FQ$7,'PONDERADORES-GBD'!$A$3:$I$43,5,FALSE))*VLOOKUP(FQ$7,'PONDERADORES-GBD'!$A$3:$I$43,8,FALSE)*VLOOKUP(FQ$7,'PONDERADORES-GBD'!$A$3:$I$43,3,FALSE)</f>
        <v>0</v>
      </c>
      <c r="FR22" s="28">
        <f>CN22*VLOOKUP(FR$7,'PONDERADORES-GBD'!$A$3:$I$43,5,FALSE)*VLOOKUP(FR$7,'PONDERADORES-GBD'!$A$3:$I$43,6,FALSE)*VLOOKUP(FR$7,'PONDERADORES-GBD'!$A$3:$I$43,3,FALSE)+CN22*(1-VLOOKUP(FR$7,'PONDERADORES-GBD'!$A$3:$I$43,5,FALSE))*VLOOKUP(FR$7,'PONDERADORES-GBD'!$A$3:$I$43,8,FALSE)*VLOOKUP(FR$7,'PONDERADORES-GBD'!$A$3:$I$43,3,FALSE)</f>
        <v>4.0715349676386037E-3</v>
      </c>
      <c r="FS22" s="28">
        <f>CO22*VLOOKUP(FS$7,'PONDERADORES-GBD'!$A$3:$I$43,5,FALSE)*VLOOKUP(FS$7,'PONDERADORES-GBD'!$A$3:$I$43,6,FALSE)*VLOOKUP(FS$7,'PONDERADORES-GBD'!$A$3:$I$43,3,FALSE)+CO22*(1-VLOOKUP(FS$7,'PONDERADORES-GBD'!$A$3:$I$43,5,FALSE))*VLOOKUP(FS$7,'PONDERADORES-GBD'!$A$3:$I$43,8,FALSE)*VLOOKUP(FS$7,'PONDERADORES-GBD'!$A$3:$I$43,3,FALSE)</f>
        <v>3.4711299129363442E-4</v>
      </c>
      <c r="FT22" s="28">
        <f>CP22*VLOOKUP(FT$7,'PONDERADORES-GBD'!$A$3:$I$43,5,FALSE)*VLOOKUP(FT$7,'PONDERADORES-GBD'!$A$3:$I$43,6,FALSE)*VLOOKUP(FT$7,'PONDERADORES-GBD'!$A$3:$I$43,3,FALSE)+CP22*(1-VLOOKUP(FT$7,'PONDERADORES-GBD'!$A$3:$I$43,5,FALSE))*VLOOKUP(FT$7,'PONDERADORES-GBD'!$A$3:$I$43,8,FALSE)*VLOOKUP(FT$7,'PONDERADORES-GBD'!$A$3:$I$43,3,FALSE)</f>
        <v>1.9316376135523614E-3</v>
      </c>
      <c r="FU22" s="28">
        <f>CQ22*VLOOKUP(FU$7,'PONDERADORES-GBD'!$A$3:$I$43,5,FALSE)*VLOOKUP(FU$7,'PONDERADORES-GBD'!$A$3:$I$43,6,FALSE)*VLOOKUP(FU$7,'PONDERADORES-GBD'!$A$3:$I$43,3,FALSE)+CQ22*(1-VLOOKUP(FU$7,'PONDERADORES-GBD'!$A$3:$I$43,5,FALSE))*VLOOKUP(FU$7,'PONDERADORES-GBD'!$A$3:$I$43,8,FALSE)*VLOOKUP(FU$7,'PONDERADORES-GBD'!$A$3:$I$43,3,FALSE)</f>
        <v>3.2193934127310064E-4</v>
      </c>
      <c r="FV22" s="28">
        <f>CR22*VLOOKUP(FV$7,'PONDERADORES-GBD'!$A$3:$I$43,5,FALSE)*VLOOKUP(FV$7,'PONDERADORES-GBD'!$A$3:$I$43,6,FALSE)*VLOOKUP(FV$7,'PONDERADORES-GBD'!$A$3:$I$43,3,FALSE)+CR22*(1-VLOOKUP(FV$7,'PONDERADORES-GBD'!$A$3:$I$43,5,FALSE))*VLOOKUP(FV$7,'PONDERADORES-GBD'!$A$3:$I$43,8,FALSE)*VLOOKUP(FV$7,'PONDERADORES-GBD'!$A$3:$I$43,3,FALSE)</f>
        <v>1.213634340862423E-3</v>
      </c>
      <c r="FW22" s="28">
        <f>CS22*VLOOKUP(FW$7,'PONDERADORES-GBD'!$A$3:$I$43,5,FALSE)*VLOOKUP(FW$7,'PONDERADORES-GBD'!$A$3:$I$43,6,FALSE)*VLOOKUP(FW$7,'PONDERADORES-GBD'!$A$3:$I$43,3,FALSE)+CS22*(1-VLOOKUP(FW$7,'PONDERADORES-GBD'!$A$3:$I$43,5,FALSE))*VLOOKUP(FW$7,'PONDERADORES-GBD'!$A$3:$I$43,8,FALSE)*VLOOKUP(FW$7,'PONDERADORES-GBD'!$A$3:$I$43,3,FALSE)</f>
        <v>0</v>
      </c>
      <c r="FX22" s="28">
        <f>CT22*VLOOKUP(FX$7,'PONDERADORES-GBD'!$A$3:$I$43,5,FALSE)*VLOOKUP(FX$7,'PONDERADORES-GBD'!$A$3:$I$43,6,FALSE)*VLOOKUP(FX$7,'PONDERADORES-GBD'!$A$3:$I$43,3,FALSE)+CT22*(1-VLOOKUP(FX$7,'PONDERADORES-GBD'!$A$3:$I$43,5,FALSE))*VLOOKUP(FX$7,'PONDERADORES-GBD'!$A$3:$I$43,8,FALSE)*VLOOKUP(FX$7,'PONDERADORES-GBD'!$A$3:$I$43,3,FALSE)</f>
        <v>3.3905140157426417E-4</v>
      </c>
      <c r="FY22" s="28">
        <f>CU22*VLOOKUP(FY$7,'PONDERADORES-GBD'!$A$3:$I$43,5,FALSE)*VLOOKUP(FY$7,'PONDERADORES-GBD'!$A$3:$I$43,6,FALSE)*VLOOKUP(FY$7,'PONDERADORES-GBD'!$A$3:$I$43,3,FALSE)+CU22*(1-VLOOKUP(FY$7,'PONDERADORES-GBD'!$A$3:$I$43,5,FALSE))*VLOOKUP(FY$7,'PONDERADORES-GBD'!$A$3:$I$43,8,FALSE)*VLOOKUP(FY$7,'PONDERADORES-GBD'!$A$3:$I$43,3,FALSE)</f>
        <v>3.0638956878850102E-6</v>
      </c>
      <c r="FZ22" s="28">
        <f>CV22*VLOOKUP(FZ$7,'PONDERADORES-GBD'!$A$3:$I$43,5,FALSE)*VLOOKUP(FZ$7,'PONDERADORES-GBD'!$A$3:$I$43,6,FALSE)*VLOOKUP(FZ$7,'PONDERADORES-GBD'!$A$3:$I$43,3,FALSE)+CV22*(1-VLOOKUP(FZ$7,'PONDERADORES-GBD'!$A$3:$I$43,5,FALSE))*VLOOKUP(FZ$7,'PONDERADORES-GBD'!$A$3:$I$43,8,FALSE)*VLOOKUP(FZ$7,'PONDERADORES-GBD'!$A$3:$I$43,3,FALSE)</f>
        <v>0</v>
      </c>
      <c r="GA22" s="28">
        <f>CW22*VLOOKUP(GA$7,'PONDERADORES-GBD'!$A$3:$I$43,5,FALSE)*VLOOKUP(GA$7,'PONDERADORES-GBD'!$A$3:$I$43,6,FALSE)*VLOOKUP(GA$7,'PONDERADORES-GBD'!$A$3:$I$43,3,FALSE)+CW22*(1-VLOOKUP(GA$7,'PONDERADORES-GBD'!$A$3:$I$43,5,FALSE))*VLOOKUP(GA$7,'PONDERADORES-GBD'!$A$3:$I$43,8,FALSE)*VLOOKUP(GA$7,'PONDERADORES-GBD'!$A$3:$I$43,3,FALSE)</f>
        <v>2.0137320328542094E-4</v>
      </c>
      <c r="GB22" s="28">
        <f>CX22*VLOOKUP(GB$7,'PONDERADORES-GBD'!$A$3:$I$43,5,FALSE)*VLOOKUP(GB$7,'PONDERADORES-GBD'!$A$3:$I$43,6,FALSE)*VLOOKUP(GB$7,'PONDERADORES-GBD'!$A$3:$I$43,3,FALSE)+CX22*(1-VLOOKUP(GB$7,'PONDERADORES-GBD'!$A$3:$I$43,5,FALSE))*VLOOKUP(GB$7,'PONDERADORES-GBD'!$A$3:$I$43,8,FALSE)*VLOOKUP(GB$7,'PONDERADORES-GBD'!$A$3:$I$43,3,FALSE)</f>
        <v>1.6000375934291584E-4</v>
      </c>
      <c r="GC22" s="28">
        <f>CY22*VLOOKUP(GC$7,'PONDERADORES-GBD'!$A$3:$I$43,5,FALSE)*VLOOKUP(GC$7,'PONDERADORES-GBD'!$A$3:$I$43,6,FALSE)*VLOOKUP(GC$7,'PONDERADORES-GBD'!$A$3:$I$43,3,FALSE)+CY22*(1-VLOOKUP(GC$7,'PONDERADORES-GBD'!$A$3:$I$43,5,FALSE))*VLOOKUP(GC$7,'PONDERADORES-GBD'!$A$3:$I$43,8,FALSE)*VLOOKUP(GC$7,'PONDERADORES-GBD'!$A$3:$I$43,3,FALSE)</f>
        <v>6.0330373552361393E-4</v>
      </c>
      <c r="GD22" s="28">
        <f>CZ22*VLOOKUP(GD$7,'PONDERADORES-GBD'!$A$3:$I$43,5,FALSE)*VLOOKUP(GD$7,'PONDERADORES-GBD'!$A$3:$I$43,6,FALSE)*VLOOKUP(GD$7,'PONDERADORES-GBD'!$A$3:$I$43,3,FALSE)+CZ22*(1-VLOOKUP(GD$7,'PONDERADORES-GBD'!$A$3:$I$43,5,FALSE))*VLOOKUP(GD$7,'PONDERADORES-GBD'!$A$3:$I$43,8,FALSE)*VLOOKUP(GD$7,'PONDERADORES-GBD'!$A$3:$I$43,3,FALSE)</f>
        <v>3.9609696919917862E-4</v>
      </c>
      <c r="GE22" s="28">
        <f>DA22*VLOOKUP(GE$7,'PONDERADORES-GBD'!$A$3:$I$43,5,FALSE)*VLOOKUP(GE$7,'PONDERADORES-GBD'!$A$3:$I$43,6,FALSE)*VLOOKUP(GE$7,'PONDERADORES-GBD'!$A$3:$I$43,3,FALSE)+DA22*(1-VLOOKUP(GE$7,'PONDERADORES-GBD'!$A$3:$I$43,5,FALSE))*VLOOKUP(GE$7,'PONDERADORES-GBD'!$A$3:$I$43,8,FALSE)*VLOOKUP(GE$7,'PONDERADORES-GBD'!$A$3:$I$43,3,FALSE)</f>
        <v>1.3139138945927447E-4</v>
      </c>
      <c r="GF22" s="28">
        <f>DB22*VLOOKUP(GF$7,'PONDERADORES-GBD'!$A$3:$I$43,5,FALSE)*VLOOKUP(GF$7,'PONDERADORES-GBD'!$A$3:$I$43,6,FALSE)*VLOOKUP(GF$7,'PONDERADORES-GBD'!$A$3:$I$43,3,FALSE)+DB22*(1-VLOOKUP(GF$7,'PONDERADORES-GBD'!$A$3:$I$43,5,FALSE))*VLOOKUP(GF$7,'PONDERADORES-GBD'!$A$3:$I$43,8,FALSE)*VLOOKUP(GF$7,'PONDERADORES-GBD'!$A$3:$I$43,3,FALSE)</f>
        <v>8.5296792881587959E-5</v>
      </c>
      <c r="GG22" s="28">
        <f>DC22*VLOOKUP(GG$7,'PONDERADORES-GBD'!$A$3:$I$43,5,FALSE)*VLOOKUP(GG$7,'PONDERADORES-GBD'!$A$3:$I$43,6,FALSE)*VLOOKUP(GG$7,'PONDERADORES-GBD'!$A$3:$I$43,3,FALSE)+DC22*(1-VLOOKUP(GG$7,'PONDERADORES-GBD'!$A$3:$I$43,5,FALSE))*VLOOKUP(GG$7,'PONDERADORES-GBD'!$A$3:$I$43,8,FALSE)*VLOOKUP(GG$7,'PONDERADORES-GBD'!$A$3:$I$43,3,FALSE)</f>
        <v>5.7413921971252569E-6</v>
      </c>
      <c r="GH22" s="28">
        <f>DD22*VLOOKUP(GH$7,'PONDERADORES-GBD'!$A$3:$I$43,5,FALSE)*VLOOKUP(GH$7,'PONDERADORES-GBD'!$A$3:$I$43,6,FALSE)*VLOOKUP(GH$7,'PONDERADORES-GBD'!$A$3:$I$43,3,FALSE)+DD22*(1-VLOOKUP(GH$7,'PONDERADORES-GBD'!$A$3:$I$43,5,FALSE))*VLOOKUP(GH$7,'PONDERADORES-GBD'!$A$3:$I$43,8,FALSE)*VLOOKUP(GH$7,'PONDERADORES-GBD'!$A$3:$I$43,3,FALSE)</f>
        <v>6.4145856262833685E-4</v>
      </c>
      <c r="GI22" s="28">
        <f>DE22*VLOOKUP(GI$7,'PONDERADORES-GBD'!$A$3:$I$43,5,FALSE)*VLOOKUP(GI$7,'PONDERADORES-GBD'!$A$3:$I$43,6,FALSE)*VLOOKUP(GI$7,'PONDERADORES-GBD'!$A$3:$I$43,3,FALSE)+DE22*(1-VLOOKUP(GI$7,'PONDERADORES-GBD'!$A$3:$I$43,5,FALSE))*VLOOKUP(GI$7,'PONDERADORES-GBD'!$A$3:$I$43,8,FALSE)*VLOOKUP(GI$7,'PONDERADORES-GBD'!$A$3:$I$43,3,FALSE)</f>
        <v>7.2393574264202605E-6</v>
      </c>
      <c r="GJ22" s="28">
        <f>DF22*VLOOKUP(GJ$7,'PONDERADORES-GBD'!$A$3:$I$43,5,FALSE)*VLOOKUP(GJ$7,'PONDERADORES-GBD'!$A$3:$I$43,6,FALSE)*VLOOKUP(GJ$7,'PONDERADORES-GBD'!$A$3:$I$43,3,FALSE)+DF22*(1-VLOOKUP(GJ$7,'PONDERADORES-GBD'!$A$3:$I$43,5,FALSE))*VLOOKUP(GJ$7,'PONDERADORES-GBD'!$A$3:$I$43,8,FALSE)*VLOOKUP(GJ$7,'PONDERADORES-GBD'!$A$3:$I$43,3,FALSE)</f>
        <v>1.3846830937713893E-6</v>
      </c>
      <c r="GK22" s="28">
        <f>DG22*VLOOKUP(GK$7,'PONDERADORES-GBD'!$A$3:$I$43,5,FALSE)*VLOOKUP(GK$7,'PONDERADORES-GBD'!$A$3:$I$43,6,FALSE)*VLOOKUP(GK$7,'PONDERADORES-GBD'!$A$3:$I$43,3,FALSE)+DG22*(1-VLOOKUP(GK$7,'PONDERADORES-GBD'!$A$3:$I$43,5,FALSE))*VLOOKUP(GK$7,'PONDERADORES-GBD'!$A$3:$I$43,8,FALSE)*VLOOKUP(GK$7,'PONDERADORES-GBD'!$A$3:$I$43,3,FALSE)</f>
        <v>0</v>
      </c>
      <c r="GL22" s="28">
        <f>DH22*VLOOKUP(GL$7,'PONDERADORES-GBD'!$A$3:$I$43,5,FALSE)*VLOOKUP(GL$7,'PONDERADORES-GBD'!$A$3:$I$43,6,FALSE)*VLOOKUP(GL$7,'PONDERADORES-GBD'!$A$3:$I$43,3,FALSE)+DH22*(1-VLOOKUP(GL$7,'PONDERADORES-GBD'!$A$3:$I$43,5,FALSE))*VLOOKUP(GL$7,'PONDERADORES-GBD'!$A$3:$I$43,8,FALSE)*VLOOKUP(GL$7,'PONDERADORES-GBD'!$A$3:$I$43,3,FALSE)</f>
        <v>0</v>
      </c>
      <c r="GM22" s="28">
        <f>DI22*VLOOKUP(GM$7,'PONDERADORES-GBD'!$A$3:$I$43,5,FALSE)*VLOOKUP(GM$7,'PONDERADORES-GBD'!$A$3:$I$43,6,FALSE)*VLOOKUP(GM$7,'PONDERADORES-GBD'!$A$3:$I$43,3,FALSE)+DI22*(1-VLOOKUP(GM$7,'PONDERADORES-GBD'!$A$3:$I$43,5,FALSE))*VLOOKUP(GM$7,'PONDERADORES-GBD'!$A$3:$I$43,8,FALSE)*VLOOKUP(GM$7,'PONDERADORES-GBD'!$A$3:$I$43,3,FALSE)</f>
        <v>0</v>
      </c>
      <c r="GN22" s="28">
        <f>DJ22*VLOOKUP(GN$7,'PONDERADORES-GBD'!$A$3:$I$43,5,FALSE)*VLOOKUP(GN$7,'PONDERADORES-GBD'!$A$3:$I$43,6,FALSE)*VLOOKUP(GN$7,'PONDERADORES-GBD'!$A$3:$I$43,3,FALSE)+DJ22*(1-VLOOKUP(GN$7,'PONDERADORES-GBD'!$A$3:$I$43,5,FALSE))*VLOOKUP(GN$7,'PONDERADORES-GBD'!$A$3:$I$43,8,FALSE)*VLOOKUP(GN$7,'PONDERADORES-GBD'!$A$3:$I$43,3,FALSE)</f>
        <v>0</v>
      </c>
      <c r="GO22" s="28">
        <f>DK22*VLOOKUP(GO$7,'PONDERADORES-GBD'!$A$3:$I$43,5,FALSE)*VLOOKUP(GO$7,'PONDERADORES-GBD'!$A$3:$I$43,6,FALSE)*VLOOKUP(GO$7,'PONDERADORES-GBD'!$A$3:$I$43,3,FALSE)+DK22*(1-VLOOKUP(GO$7,'PONDERADORES-GBD'!$A$3:$I$43,5,FALSE))*VLOOKUP(GO$7,'PONDERADORES-GBD'!$A$3:$I$43,8,FALSE)*VLOOKUP(GO$7,'PONDERADORES-GBD'!$A$3:$I$43,3,FALSE)</f>
        <v>0</v>
      </c>
      <c r="GP22" s="28">
        <f>DL22*VLOOKUP(GP$7,'PONDERADORES-GBD'!$A$3:$I$43,5,FALSE)*VLOOKUP(GP$7,'PONDERADORES-GBD'!$A$3:$I$43,6,FALSE)*VLOOKUP(GP$7,'PONDERADORES-GBD'!$A$3:$I$43,3,FALSE)+DL22*(1-VLOOKUP(GP$7,'PONDERADORES-GBD'!$A$3:$I$43,5,FALSE))*VLOOKUP(GP$7,'PONDERADORES-GBD'!$A$3:$I$43,8,FALSE)*VLOOKUP(GP$7,'PONDERADORES-GBD'!$A$3:$I$43,3,FALSE)</f>
        <v>0</v>
      </c>
      <c r="GQ22" s="28">
        <f>DM22*VLOOKUP(GQ$7,'PONDERADORES-GBD'!$A$3:$I$43,5,FALSE)*VLOOKUP(GQ$7,'PONDERADORES-GBD'!$A$3:$I$43,6,FALSE)*VLOOKUP(GQ$7,'PONDERADORES-GBD'!$A$3:$I$43,3,FALSE)+DM22*(1-VLOOKUP(GQ$7,'PONDERADORES-GBD'!$A$3:$I$43,5,FALSE))*VLOOKUP(GQ$7,'PONDERADORES-GBD'!$A$3:$I$43,8,FALSE)*VLOOKUP(GQ$7,'PONDERADORES-GBD'!$A$3:$I$43,3,FALSE)</f>
        <v>9.0779334702258721E-7</v>
      </c>
      <c r="GR22" s="28">
        <f>DN22*VLOOKUP(GR$7,'PONDERADORES-GBD'!$A$3:$I$43,5,FALSE)*VLOOKUP(GR$7,'PONDERADORES-GBD'!$A$3:$I$43,6,FALSE)*VLOOKUP(GR$7,'PONDERADORES-GBD'!$A$3:$I$43,3,FALSE)+DN22*(1-VLOOKUP(GR$7,'PONDERADORES-GBD'!$A$3:$I$43,5,FALSE))*VLOOKUP(GR$7,'PONDERADORES-GBD'!$A$3:$I$43,8,FALSE)*VLOOKUP(GR$7,'PONDERADORES-GBD'!$A$3:$I$43,3,FALSE)</f>
        <v>0</v>
      </c>
      <c r="GS22" s="28">
        <f>DO22*VLOOKUP(GS$7,'PONDERADORES-GBD'!$A$3:$I$43,5,FALSE)*VLOOKUP(GS$7,'PONDERADORES-GBD'!$A$3:$I$43,6,FALSE)*VLOOKUP(GS$7,'PONDERADORES-GBD'!$A$3:$I$43,3,FALSE)+DO22*(1-VLOOKUP(GS$7,'PONDERADORES-GBD'!$A$3:$I$43,5,FALSE))*VLOOKUP(GS$7,'PONDERADORES-GBD'!$A$3:$I$43,8,FALSE)*VLOOKUP(GS$7,'PONDERADORES-GBD'!$A$3:$I$43,3,FALSE)</f>
        <v>0</v>
      </c>
      <c r="GT22" s="28">
        <f>DP22*VLOOKUP(GT$7,'PONDERADORES-GBD'!$A$3:$I$43,5,FALSE)*VLOOKUP(GT$7,'PONDERADORES-GBD'!$A$3:$I$43,6,FALSE)*VLOOKUP(GT$7,'PONDERADORES-GBD'!$A$3:$I$43,3,FALSE)+DP22*(1-VLOOKUP(GT$7,'PONDERADORES-GBD'!$A$3:$I$43,5,FALSE))*VLOOKUP(GT$7,'PONDERADORES-GBD'!$A$3:$I$43,8,FALSE)*VLOOKUP(GT$7,'PONDERADORES-GBD'!$A$3:$I$43,3,FALSE)</f>
        <v>1.5130195756331278E-6</v>
      </c>
      <c r="GU22" s="28">
        <f>DQ22*VLOOKUP(GU$7,'PONDERADORES-GBD'!$A$3:$I$43,5,FALSE)*VLOOKUP(GU$7,'PONDERADORES-GBD'!$A$3:$I$43,6,FALSE)*VLOOKUP(GU$7,'PONDERADORES-GBD'!$A$3:$I$43,3,FALSE)+DQ22*(1-VLOOKUP(GU$7,'PONDERADORES-GBD'!$A$3:$I$43,5,FALSE))*VLOOKUP(GU$7,'PONDERADORES-GBD'!$A$3:$I$43,8,FALSE)*VLOOKUP(GU$7,'PONDERADORES-GBD'!$A$3:$I$43,3,FALSE)</f>
        <v>8.3846603696098553E-6</v>
      </c>
      <c r="GV22" s="28">
        <f>DR22*VLOOKUP(GV$7,'PONDERADORES-GBD'!$A$3:$I$43,5,FALSE)*VLOOKUP(GV$7,'PONDERADORES-GBD'!$A$3:$I$43,6,FALSE)*VLOOKUP(GV$7,'PONDERADORES-GBD'!$A$3:$I$43,3,FALSE)+DR22*(1-VLOOKUP(GV$7,'PONDERADORES-GBD'!$A$3:$I$43,5,FALSE))*VLOOKUP(GV$7,'PONDERADORES-GBD'!$A$3:$I$43,8,FALSE)*VLOOKUP(GV$7,'PONDERADORES-GBD'!$A$3:$I$43,3,FALSE)</f>
        <v>1.3076706036960985E-5</v>
      </c>
      <c r="GW22" s="28">
        <f>DS22*VLOOKUP(GW$7,'PONDERADORES-GBD'!$A$3:$I$43,5,FALSE)*VLOOKUP(GW$7,'PONDERADORES-GBD'!$A$3:$I$43,6,FALSE)*VLOOKUP(GW$7,'PONDERADORES-GBD'!$A$3:$I$43,3,FALSE)+DS22*(1-VLOOKUP(GW$7,'PONDERADORES-GBD'!$A$3:$I$43,5,FALSE))*VLOOKUP(GW$7,'PONDERADORES-GBD'!$A$3:$I$43,8,FALSE)*VLOOKUP(GW$7,'PONDERADORES-GBD'!$A$3:$I$43,3,FALSE)</f>
        <v>8.3913247912388763E-6</v>
      </c>
      <c r="GX22" s="28">
        <f>DT22*VLOOKUP(GX$7,'PONDERADORES-GBD'!$A$3:$I$43,5,FALSE)*VLOOKUP(GX$7,'PONDERADORES-GBD'!$A$3:$I$43,6,FALSE)*VLOOKUP(GX$7,'PONDERADORES-GBD'!$A$3:$I$43,3,FALSE)+DT22*(1-VLOOKUP(GX$7,'PONDERADORES-GBD'!$A$3:$I$43,5,FALSE))*VLOOKUP(GX$7,'PONDERADORES-GBD'!$A$3:$I$43,8,FALSE)*VLOOKUP(GX$7,'PONDERADORES-GBD'!$A$3:$I$43,3,FALSE)</f>
        <v>1.6684418891170434E-6</v>
      </c>
      <c r="GY22" s="28">
        <f>DU22*VLOOKUP(GY$7,'PONDERADORES-GBD'!$A$3:$I$43,5,FALSE)*VLOOKUP(GY$7,'PONDERADORES-GBD'!$A$3:$I$43,6,FALSE)*VLOOKUP(GY$7,'PONDERADORES-GBD'!$A$3:$I$43,3,FALSE)+DU22*(1-VLOOKUP(GY$7,'PONDERADORES-GBD'!$A$3:$I$43,5,FALSE))*VLOOKUP(GY$7,'PONDERADORES-GBD'!$A$3:$I$43,8,FALSE)*VLOOKUP(GY$7,'PONDERADORES-GBD'!$A$3:$I$43,3,FALSE)</f>
        <v>0</v>
      </c>
      <c r="GZ22" s="29">
        <f t="shared" si="2"/>
        <v>7.7944627700000007E-3</v>
      </c>
      <c r="HA22" s="29">
        <f t="shared" si="3"/>
        <v>1.3379378274428469E-2</v>
      </c>
      <c r="HC22" s="39">
        <f t="shared" si="4"/>
        <v>0</v>
      </c>
      <c r="HD22" s="39" t="e">
        <f t="shared" si="5"/>
        <v>#DIV/0!</v>
      </c>
      <c r="HE22" s="39" t="e">
        <f t="shared" si="0"/>
        <v>#DIV/0!</v>
      </c>
    </row>
    <row r="23" spans="1:213" ht="15.75" x14ac:dyDescent="0.25">
      <c r="A23" s="36" t="s">
        <v>104</v>
      </c>
      <c r="B23" s="37" t="s">
        <v>56</v>
      </c>
      <c r="C23" s="31">
        <f>DATOS!B63</f>
        <v>0</v>
      </c>
      <c r="D23" s="1">
        <v>3.3920999999999999E-3</v>
      </c>
      <c r="E23" s="1">
        <v>3.7312999999999999E-3</v>
      </c>
      <c r="F23" s="1">
        <v>0.20826349999999999</v>
      </c>
      <c r="G23" s="1">
        <v>0</v>
      </c>
      <c r="H23" s="1">
        <v>0</v>
      </c>
      <c r="I23" s="1">
        <v>0</v>
      </c>
      <c r="J23" s="1">
        <v>0.16553599999999999</v>
      </c>
      <c r="K23" s="1">
        <v>2.5440999999999998E-2</v>
      </c>
      <c r="L23" s="1">
        <v>0.1122795</v>
      </c>
      <c r="M23" s="1">
        <v>1.5603799999999999E-2</v>
      </c>
      <c r="N23" s="1">
        <v>3.6635000000000001E-2</v>
      </c>
      <c r="O23" s="1">
        <v>0</v>
      </c>
      <c r="P23" s="1">
        <v>4.9538400000000003E-2</v>
      </c>
      <c r="Q23" s="1">
        <v>2.7136999999999999E-3</v>
      </c>
      <c r="R23" s="1">
        <v>1.0176E-3</v>
      </c>
      <c r="S23" s="1">
        <v>3.56174E-2</v>
      </c>
      <c r="T23" s="1">
        <v>2.0352800000000001E-2</v>
      </c>
      <c r="U23" s="1">
        <v>2.9850700000000001E-2</v>
      </c>
      <c r="V23" s="1">
        <v>3.4599699999999997E-2</v>
      </c>
      <c r="W23" s="1">
        <v>3.4938900000000002E-2</v>
      </c>
      <c r="X23" s="1">
        <v>2.4423299999999998E-2</v>
      </c>
      <c r="Y23" s="1">
        <v>9.4979999999999995E-3</v>
      </c>
      <c r="Z23" s="1">
        <v>0.1214383</v>
      </c>
      <c r="AA23" s="1">
        <v>6.7843000000000001E-3</v>
      </c>
      <c r="AB23" s="1">
        <v>2.0352999999999999E-3</v>
      </c>
      <c r="AC23" s="1">
        <v>0</v>
      </c>
      <c r="AD23" s="1">
        <v>0</v>
      </c>
      <c r="AE23" s="1">
        <v>0</v>
      </c>
      <c r="AF23" s="1">
        <v>1.0176E-3</v>
      </c>
      <c r="AG23" s="1">
        <v>3.392E-4</v>
      </c>
      <c r="AH23" s="1">
        <v>0</v>
      </c>
      <c r="AI23" s="1">
        <v>2.0352999999999999E-3</v>
      </c>
      <c r="AJ23" s="1">
        <v>8.4802999999999996E-3</v>
      </c>
      <c r="AK23" s="1">
        <v>2.7136999999999999E-3</v>
      </c>
      <c r="AL23" s="1">
        <v>6.7843000000000001E-3</v>
      </c>
      <c r="AM23" s="1">
        <v>3.0529199999999999E-2</v>
      </c>
      <c r="AN23" s="1">
        <v>4.0705999999999997E-3</v>
      </c>
      <c r="AO23" s="1">
        <v>0</v>
      </c>
      <c r="AP23" s="1">
        <v>3.392E-4</v>
      </c>
      <c r="AQ23" s="1">
        <v>0</v>
      </c>
      <c r="AR23" s="1">
        <v>0.99999999999999978</v>
      </c>
      <c r="AT23" s="41">
        <f>D23*VLOOKUP(AT$7,'PONDERADORES-GBD'!$A$3:$I$43,4,FALSE)</f>
        <v>3.3920999999999999E-3</v>
      </c>
      <c r="AU23" s="41">
        <f>E23*VLOOKUP(AU$7,'PONDERADORES-GBD'!$A$3:$I$43,4,FALSE)</f>
        <v>3.7312999999999999E-3</v>
      </c>
      <c r="AV23" s="41">
        <f>F23*VLOOKUP(AV$7,'PONDERADORES-GBD'!$A$3:$I$43,4,FALSE)</f>
        <v>1.0413175E-2</v>
      </c>
      <c r="AW23" s="41">
        <f>G23*VLOOKUP(AW$7,'PONDERADORES-GBD'!$A$3:$I$43,4,FALSE)</f>
        <v>0</v>
      </c>
      <c r="AX23" s="41">
        <f>H23*VLOOKUP(AX$7,'PONDERADORES-GBD'!$A$3:$I$43,4,FALSE)</f>
        <v>0</v>
      </c>
      <c r="AY23" s="41">
        <f>I23*VLOOKUP(AY$7,'PONDERADORES-GBD'!$A$3:$I$43,4,FALSE)</f>
        <v>0</v>
      </c>
      <c r="AZ23" s="41">
        <f>J23*VLOOKUP(AZ$7,'PONDERADORES-GBD'!$A$3:$I$43,4,FALSE)</f>
        <v>8.2767999999999991E-3</v>
      </c>
      <c r="BA23" s="41">
        <f>K23*VLOOKUP(BA$7,'PONDERADORES-GBD'!$A$3:$I$43,4,FALSE)</f>
        <v>1.27205E-3</v>
      </c>
      <c r="BB23" s="41">
        <f>L23*VLOOKUP(BB$7,'PONDERADORES-GBD'!$A$3:$I$43,4,FALSE)</f>
        <v>0</v>
      </c>
      <c r="BC23" s="41">
        <f>M23*VLOOKUP(BC$7,'PONDERADORES-GBD'!$A$3:$I$43,4,FALSE)</f>
        <v>0</v>
      </c>
      <c r="BD23" s="41">
        <f>N23*VLOOKUP(BD$7,'PONDERADORES-GBD'!$A$3:$I$43,4,FALSE)</f>
        <v>0</v>
      </c>
      <c r="BE23" s="41">
        <f>O23*VLOOKUP(BE$7,'PONDERADORES-GBD'!$A$3:$I$43,4,FALSE)</f>
        <v>0</v>
      </c>
      <c r="BF23" s="41">
        <f>P23*VLOOKUP(BF$7,'PONDERADORES-GBD'!$A$3:$I$43,4,FALSE)</f>
        <v>2.4769200000000005E-3</v>
      </c>
      <c r="BG23" s="41">
        <f>Q23*VLOOKUP(BG$7,'PONDERADORES-GBD'!$A$3:$I$43,4,FALSE)</f>
        <v>2.7137E-4</v>
      </c>
      <c r="BH23" s="41">
        <f>R23*VLOOKUP(BH$7,'PONDERADORES-GBD'!$A$3:$I$43,4,FALSE)</f>
        <v>2.0352E-4</v>
      </c>
      <c r="BI23" s="41">
        <f>S23*VLOOKUP(BI$7,'PONDERADORES-GBD'!$A$3:$I$43,4,FALSE)</f>
        <v>5.3426100000000002E-3</v>
      </c>
      <c r="BJ23" s="41">
        <f>T23*VLOOKUP(BJ$7,'PONDERADORES-GBD'!$A$3:$I$43,4,FALSE)</f>
        <v>0</v>
      </c>
      <c r="BK23" s="41">
        <f>U23*VLOOKUP(BK$7,'PONDERADORES-GBD'!$A$3:$I$43,4,FALSE)</f>
        <v>0</v>
      </c>
      <c r="BL23" s="41">
        <f>V23*VLOOKUP(BL$7,'PONDERADORES-GBD'!$A$3:$I$43,4,FALSE)</f>
        <v>0</v>
      </c>
      <c r="BM23" s="41">
        <f>W23*VLOOKUP(BM$7,'PONDERADORES-GBD'!$A$3:$I$43,4,FALSE)</f>
        <v>0</v>
      </c>
      <c r="BN23" s="41">
        <f>X23*VLOOKUP(BN$7,'PONDERADORES-GBD'!$A$3:$I$43,4,FALSE)</f>
        <v>0</v>
      </c>
      <c r="BO23" s="41">
        <f>Y23*VLOOKUP(BO$7,'PONDERADORES-GBD'!$A$3:$I$43,4,FALSE)</f>
        <v>0</v>
      </c>
      <c r="BP23" s="41">
        <f>Z23*VLOOKUP(BP$7,'PONDERADORES-GBD'!$A$3:$I$43,4,FALSE)</f>
        <v>0</v>
      </c>
      <c r="BQ23" s="41">
        <f>AA23*VLOOKUP(BQ$7,'PONDERADORES-GBD'!$A$3:$I$43,4,FALSE)</f>
        <v>0</v>
      </c>
      <c r="BR23" s="41">
        <f>AB23*VLOOKUP(BR$7,'PONDERADORES-GBD'!$A$3:$I$43,4,FALSE)</f>
        <v>0</v>
      </c>
      <c r="BS23" s="41">
        <f>AC23*VLOOKUP(BS$7,'PONDERADORES-GBD'!$A$3:$I$43,4,FALSE)</f>
        <v>0</v>
      </c>
      <c r="BT23" s="41">
        <f>AD23*VLOOKUP(BT$7,'PONDERADORES-GBD'!$A$3:$I$43,4,FALSE)</f>
        <v>0</v>
      </c>
      <c r="BU23" s="41">
        <f>AE23*VLOOKUP(BU$7,'PONDERADORES-GBD'!$A$3:$I$43,4,FALSE)</f>
        <v>0</v>
      </c>
      <c r="BV23" s="41">
        <f>AF23*VLOOKUP(BV$7,'PONDERADORES-GBD'!$A$3:$I$43,4,FALSE)</f>
        <v>1.0176E-3</v>
      </c>
      <c r="BW23" s="41">
        <f>AG23*VLOOKUP(BW$7,'PONDERADORES-GBD'!$A$3:$I$43,4,FALSE)</f>
        <v>3.392E-4</v>
      </c>
      <c r="BX23" s="41">
        <f>AH23*VLOOKUP(BX$7,'PONDERADORES-GBD'!$A$3:$I$43,4,FALSE)</f>
        <v>0</v>
      </c>
      <c r="BY23" s="41">
        <f>AI23*VLOOKUP(BY$7,'PONDERADORES-GBD'!$A$3:$I$43,4,FALSE)</f>
        <v>0</v>
      </c>
      <c r="BZ23" s="41">
        <f>AJ23*VLOOKUP(BZ$7,'PONDERADORES-GBD'!$A$3:$I$43,4,FALSE)</f>
        <v>0</v>
      </c>
      <c r="CA23" s="41">
        <f>AK23*VLOOKUP(CA$7,'PONDERADORES-GBD'!$A$3:$I$43,4,FALSE)</f>
        <v>0</v>
      </c>
      <c r="CB23" s="41">
        <f>AL23*VLOOKUP(CB$7,'PONDERADORES-GBD'!$A$3:$I$43,4,FALSE)</f>
        <v>0</v>
      </c>
      <c r="CC23" s="41">
        <f>AM23*VLOOKUP(CC$7,'PONDERADORES-GBD'!$A$3:$I$43,4,FALSE)</f>
        <v>0</v>
      </c>
      <c r="CD23" s="41">
        <f>AN23*VLOOKUP(CD$7,'PONDERADORES-GBD'!$A$3:$I$43,4,FALSE)</f>
        <v>0</v>
      </c>
      <c r="CE23" s="41">
        <f>AO23*VLOOKUP(CE$7,'PONDERADORES-GBD'!$A$3:$I$43,4,FALSE)</f>
        <v>0</v>
      </c>
      <c r="CF23" s="41">
        <f>AP23*VLOOKUP(CF$7,'PONDERADORES-GBD'!$A$3:$I$43,4,FALSE)</f>
        <v>0</v>
      </c>
      <c r="CG23" s="41">
        <f>AQ23*VLOOKUP(CG$7,'PONDERADORES-GBD'!$A$3:$I$43,4,FALSE)</f>
        <v>0</v>
      </c>
      <c r="CH23" s="41">
        <f>D23*(1-VLOOKUP(CH$7,'PONDERADORES-GBD'!$A$3:$I$43,4,FALSE))</f>
        <v>0</v>
      </c>
      <c r="CI23" s="41">
        <f>E23*(1-VLOOKUP(CI$7,'PONDERADORES-GBD'!$A$3:$I$43,4,FALSE))</f>
        <v>0</v>
      </c>
      <c r="CJ23" s="41">
        <f>F23*(1-VLOOKUP(CJ$7,'PONDERADORES-GBD'!$A$3:$I$43,4,FALSE))</f>
        <v>0.19785032499999999</v>
      </c>
      <c r="CK23" s="41">
        <f>G23*(1-VLOOKUP(CK$7,'PONDERADORES-GBD'!$A$3:$I$43,4,FALSE))</f>
        <v>0</v>
      </c>
      <c r="CL23" s="41">
        <f>H23*(1-VLOOKUP(CL$7,'PONDERADORES-GBD'!$A$3:$I$43,4,FALSE))</f>
        <v>0</v>
      </c>
      <c r="CM23" s="41">
        <f>I23*(1-VLOOKUP(CM$7,'PONDERADORES-GBD'!$A$3:$I$43,4,FALSE))</f>
        <v>0</v>
      </c>
      <c r="CN23" s="41">
        <f>J23*(1-VLOOKUP(CN$7,'PONDERADORES-GBD'!$A$3:$I$43,4,FALSE))</f>
        <v>0.15725919999999999</v>
      </c>
      <c r="CO23" s="41">
        <f>K23*(1-VLOOKUP(CO$7,'PONDERADORES-GBD'!$A$3:$I$43,4,FALSE))</f>
        <v>2.4168949999999998E-2</v>
      </c>
      <c r="CP23" s="41">
        <f>L23*(1-VLOOKUP(CP$7,'PONDERADORES-GBD'!$A$3:$I$43,4,FALSE))</f>
        <v>0.1122795</v>
      </c>
      <c r="CQ23" s="41">
        <f>M23*(1-VLOOKUP(CQ$7,'PONDERADORES-GBD'!$A$3:$I$43,4,FALSE))</f>
        <v>1.5603799999999999E-2</v>
      </c>
      <c r="CR23" s="41">
        <f>N23*(1-VLOOKUP(CR$7,'PONDERADORES-GBD'!$A$3:$I$43,4,FALSE))</f>
        <v>3.6635000000000001E-2</v>
      </c>
      <c r="CS23" s="41">
        <f>O23*(1-VLOOKUP(CS$7,'PONDERADORES-GBD'!$A$3:$I$43,4,FALSE))</f>
        <v>0</v>
      </c>
      <c r="CT23" s="41">
        <f>P23*(1-VLOOKUP(CT$7,'PONDERADORES-GBD'!$A$3:$I$43,4,FALSE))</f>
        <v>4.7061480000000003E-2</v>
      </c>
      <c r="CU23" s="41">
        <f>Q23*(1-VLOOKUP(CU$7,'PONDERADORES-GBD'!$A$3:$I$43,4,FALSE))</f>
        <v>2.4423299999999999E-3</v>
      </c>
      <c r="CV23" s="41">
        <f>R23*(1-VLOOKUP(CV$7,'PONDERADORES-GBD'!$A$3:$I$43,4,FALSE))</f>
        <v>8.1408000000000001E-4</v>
      </c>
      <c r="CW23" s="41">
        <f>S23*(1-VLOOKUP(CW$7,'PONDERADORES-GBD'!$A$3:$I$43,4,FALSE))</f>
        <v>3.0274789999999999E-2</v>
      </c>
      <c r="CX23" s="41">
        <f>T23*(1-VLOOKUP(CX$7,'PONDERADORES-GBD'!$A$3:$I$43,4,FALSE))</f>
        <v>2.0352800000000001E-2</v>
      </c>
      <c r="CY23" s="41">
        <f>U23*(1-VLOOKUP(CY$7,'PONDERADORES-GBD'!$A$3:$I$43,4,FALSE))</f>
        <v>2.9850700000000001E-2</v>
      </c>
      <c r="CZ23" s="41">
        <f>V23*(1-VLOOKUP(CZ$7,'PONDERADORES-GBD'!$A$3:$I$43,4,FALSE))</f>
        <v>3.4599699999999997E-2</v>
      </c>
      <c r="DA23" s="41">
        <f>W23*(1-VLOOKUP(DA$7,'PONDERADORES-GBD'!$A$3:$I$43,4,FALSE))</f>
        <v>3.4938900000000002E-2</v>
      </c>
      <c r="DB23" s="41">
        <f>X23*(1-VLOOKUP(DB$7,'PONDERADORES-GBD'!$A$3:$I$43,4,FALSE))</f>
        <v>2.4423299999999998E-2</v>
      </c>
      <c r="DC23" s="41">
        <f>Y23*(1-VLOOKUP(DC$7,'PONDERADORES-GBD'!$A$3:$I$43,4,FALSE))</f>
        <v>9.4979999999999995E-3</v>
      </c>
      <c r="DD23" s="41">
        <f>Z23*(1-VLOOKUP(DD$7,'PONDERADORES-GBD'!$A$3:$I$43,4,FALSE))</f>
        <v>0.1214383</v>
      </c>
      <c r="DE23" s="41">
        <f>AA23*(1-VLOOKUP(DE$7,'PONDERADORES-GBD'!$A$3:$I$43,4,FALSE))</f>
        <v>6.7843000000000001E-3</v>
      </c>
      <c r="DF23" s="41">
        <f>AB23*(1-VLOOKUP(DF$7,'PONDERADORES-GBD'!$A$3:$I$43,4,FALSE))</f>
        <v>2.0352999999999999E-3</v>
      </c>
      <c r="DG23" s="41">
        <f>AC23*(1-VLOOKUP(DG$7,'PONDERADORES-GBD'!$A$3:$I$43,4,FALSE))</f>
        <v>0</v>
      </c>
      <c r="DH23" s="41">
        <f>AD23*(1-VLOOKUP(DH$7,'PONDERADORES-GBD'!$A$3:$I$43,4,FALSE))</f>
        <v>0</v>
      </c>
      <c r="DI23" s="41">
        <f>AE23*(1-VLOOKUP(DI$7,'PONDERADORES-GBD'!$A$3:$I$43,4,FALSE))</f>
        <v>0</v>
      </c>
      <c r="DJ23" s="41">
        <f>AF23*(1-VLOOKUP(DJ$7,'PONDERADORES-GBD'!$A$3:$I$43,4,FALSE))</f>
        <v>0</v>
      </c>
      <c r="DK23" s="41">
        <f>AG23*(1-VLOOKUP(DK$7,'PONDERADORES-GBD'!$A$3:$I$43,4,FALSE))</f>
        <v>0</v>
      </c>
      <c r="DL23" s="41">
        <f>AH23*(1-VLOOKUP(DL$7,'PONDERADORES-GBD'!$A$3:$I$43,4,FALSE))</f>
        <v>0</v>
      </c>
      <c r="DM23" s="41">
        <f>AI23*(1-VLOOKUP(DM$7,'PONDERADORES-GBD'!$A$3:$I$43,4,FALSE))</f>
        <v>2.0352999999999999E-3</v>
      </c>
      <c r="DN23" s="41">
        <f>AJ23*(1-VLOOKUP(DN$7,'PONDERADORES-GBD'!$A$3:$I$43,4,FALSE))</f>
        <v>8.4802999999999996E-3</v>
      </c>
      <c r="DO23" s="41">
        <f>AK23*(1-VLOOKUP(DO$7,'PONDERADORES-GBD'!$A$3:$I$43,4,FALSE))</f>
        <v>2.7136999999999999E-3</v>
      </c>
      <c r="DP23" s="41">
        <f>AL23*(1-VLOOKUP(DP$7,'PONDERADORES-GBD'!$A$3:$I$43,4,FALSE))</f>
        <v>6.7843000000000001E-3</v>
      </c>
      <c r="DQ23" s="41">
        <f>AM23*(1-VLOOKUP(DQ$7,'PONDERADORES-GBD'!$A$3:$I$43,4,FALSE))</f>
        <v>3.0529199999999999E-2</v>
      </c>
      <c r="DR23" s="41">
        <f>AN23*(1-VLOOKUP(DR$7,'PONDERADORES-GBD'!$A$3:$I$43,4,FALSE))</f>
        <v>4.0705999999999997E-3</v>
      </c>
      <c r="DS23" s="41">
        <f>AO23*(1-VLOOKUP(DS$7,'PONDERADORES-GBD'!$A$3:$I$43,4,FALSE))</f>
        <v>0</v>
      </c>
      <c r="DT23" s="41">
        <f>AP23*(1-VLOOKUP(DT$7,'PONDERADORES-GBD'!$A$3:$I$43,4,FALSE))</f>
        <v>3.392E-4</v>
      </c>
      <c r="DU23" s="41">
        <f>AQ23*(1-VLOOKUP(DU$7,'PONDERADORES-GBD'!$A$3:$I$43,4,FALSE))</f>
        <v>0</v>
      </c>
      <c r="DV23" s="31">
        <f t="shared" si="1"/>
        <v>1</v>
      </c>
      <c r="DW23" s="45"/>
      <c r="DX23" s="28">
        <f>AT23*VLOOKUP(DX$7,'PONDERADORES-GBD'!$A$3:$I$43,5,FALSE)*VLOOKUP(DX$7,'PONDERADORES-GBD'!$A$3:$I$43,7,FALSE)+AT23*(1-VLOOKUP(DX$7,'PONDERADORES-GBD'!$A$3:$I$43,5,FALSE))*VLOOKUP(DX$7,'PONDERADORES-GBD'!$A$3:$I$43,9,FALSE)</f>
        <v>1.9979468999999999E-3</v>
      </c>
      <c r="DY23" s="28">
        <f>AU23*VLOOKUP(DY$7,'PONDERADORES-GBD'!$A$3:$I$43,5,FALSE)*VLOOKUP(DY$7,'PONDERADORES-GBD'!$A$3:$I$43,7,FALSE)+AU23*(1-VLOOKUP(DY$7,'PONDERADORES-GBD'!$A$3:$I$43,5,FALSE))*VLOOKUP(DY$7,'PONDERADORES-GBD'!$A$3:$I$43,9,FALSE)</f>
        <v>1.1044647999999999E-3</v>
      </c>
      <c r="DZ23" s="28">
        <f>AV23*VLOOKUP(DZ$7,'PONDERADORES-GBD'!$A$3:$I$43,5,FALSE)*VLOOKUP(DZ$7,'PONDERADORES-GBD'!$A$3:$I$43,7,FALSE)+AV23*(1-VLOOKUP(DZ$7,'PONDERADORES-GBD'!$A$3:$I$43,5,FALSE))*VLOOKUP(DZ$7,'PONDERADORES-GBD'!$A$3:$I$43,9,FALSE)</f>
        <v>2.4054434250000002E-3</v>
      </c>
      <c r="EA23" s="28">
        <f>AW23*VLOOKUP(EA$7,'PONDERADORES-GBD'!$A$3:$I$43,5,FALSE)*VLOOKUP(EA$7,'PONDERADORES-GBD'!$A$3:$I$43,7,FALSE)+AW23*(1-VLOOKUP(EA$7,'PONDERADORES-GBD'!$A$3:$I$43,5,FALSE))*VLOOKUP(EA$7,'PONDERADORES-GBD'!$A$3:$I$43,9,FALSE)</f>
        <v>0</v>
      </c>
      <c r="EB23" s="28">
        <f>AX23*VLOOKUP(EB$7,'PONDERADORES-GBD'!$A$3:$I$43,5,FALSE)*VLOOKUP(EB$7,'PONDERADORES-GBD'!$A$3:$I$43,7,FALSE)+AX23*(1-VLOOKUP(EB$7,'PONDERADORES-GBD'!$A$3:$I$43,5,FALSE))*VLOOKUP(EB$7,'PONDERADORES-GBD'!$A$3:$I$43,9,FALSE)</f>
        <v>0</v>
      </c>
      <c r="EC23" s="28">
        <f>AY23*VLOOKUP(EC$7,'PONDERADORES-GBD'!$A$3:$I$43,5,FALSE)*VLOOKUP(EC$7,'PONDERADORES-GBD'!$A$3:$I$43,7,FALSE)+AY23*(1-VLOOKUP(EC$7,'PONDERADORES-GBD'!$A$3:$I$43,5,FALSE))*VLOOKUP(EC$7,'PONDERADORES-GBD'!$A$3:$I$43,9,FALSE)</f>
        <v>0</v>
      </c>
      <c r="ED23" s="28">
        <f>AZ23*VLOOKUP(ED$7,'PONDERADORES-GBD'!$A$3:$I$43,5,FALSE)*VLOOKUP(ED$7,'PONDERADORES-GBD'!$A$3:$I$43,7,FALSE)+AZ23*(1-VLOOKUP(ED$7,'PONDERADORES-GBD'!$A$3:$I$43,5,FALSE))*VLOOKUP(ED$7,'PONDERADORES-GBD'!$A$3:$I$43,9,FALSE)</f>
        <v>4.8005439999999997E-4</v>
      </c>
      <c r="EE23" s="28">
        <f>BA23*VLOOKUP(EE$7,'PONDERADORES-GBD'!$A$3:$I$43,5,FALSE)*VLOOKUP(EE$7,'PONDERADORES-GBD'!$A$3:$I$43,7,FALSE)+BA23*(1-VLOOKUP(EE$7,'PONDERADORES-GBD'!$A$3:$I$43,5,FALSE))*VLOOKUP(EE$7,'PONDERADORES-GBD'!$A$3:$I$43,9,FALSE)</f>
        <v>6.3602500000000006E-6</v>
      </c>
      <c r="EF23" s="28">
        <f>BB23*VLOOKUP(EF$7,'PONDERADORES-GBD'!$A$3:$I$43,5,FALSE)*VLOOKUP(EF$7,'PONDERADORES-GBD'!$A$3:$I$43,7,FALSE)+BB23*(1-VLOOKUP(EF$7,'PONDERADORES-GBD'!$A$3:$I$43,5,FALSE))*VLOOKUP(EF$7,'PONDERADORES-GBD'!$A$3:$I$43,9,FALSE)</f>
        <v>0</v>
      </c>
      <c r="EG23" s="28">
        <f>BC23*VLOOKUP(EG$7,'PONDERADORES-GBD'!$A$3:$I$43,5,FALSE)*VLOOKUP(EG$7,'PONDERADORES-GBD'!$A$3:$I$43,7,FALSE)+BC23*(1-VLOOKUP(EG$7,'PONDERADORES-GBD'!$A$3:$I$43,5,FALSE))*VLOOKUP(EG$7,'PONDERADORES-GBD'!$A$3:$I$43,9,FALSE)</f>
        <v>0</v>
      </c>
      <c r="EH23" s="28">
        <f>BD23*VLOOKUP(EH$7,'PONDERADORES-GBD'!$A$3:$I$43,5,FALSE)*VLOOKUP(EH$7,'PONDERADORES-GBD'!$A$3:$I$43,7,FALSE)+BD23*(1-VLOOKUP(EH$7,'PONDERADORES-GBD'!$A$3:$I$43,5,FALSE))*VLOOKUP(EH$7,'PONDERADORES-GBD'!$A$3:$I$43,9,FALSE)</f>
        <v>0</v>
      </c>
      <c r="EI23" s="28">
        <f>BE23*VLOOKUP(EI$7,'PONDERADORES-GBD'!$A$3:$I$43,5,FALSE)*VLOOKUP(EI$7,'PONDERADORES-GBD'!$A$3:$I$43,7,FALSE)+BE23*(1-VLOOKUP(EI$7,'PONDERADORES-GBD'!$A$3:$I$43,5,FALSE))*VLOOKUP(EI$7,'PONDERADORES-GBD'!$A$3:$I$43,9,FALSE)</f>
        <v>0</v>
      </c>
      <c r="EJ23" s="28">
        <f>BF23*VLOOKUP(EJ$7,'PONDERADORES-GBD'!$A$3:$I$43,5,FALSE)*VLOOKUP(EJ$7,'PONDERADORES-GBD'!$A$3:$I$43,7,FALSE)+BF23*(1-VLOOKUP(EJ$7,'PONDERADORES-GBD'!$A$3:$I$43,5,FALSE))*VLOOKUP(EJ$7,'PONDERADORES-GBD'!$A$3:$I$43,9,FALSE)</f>
        <v>2.3283048000000004E-4</v>
      </c>
      <c r="EK23" s="28">
        <f>BG23*VLOOKUP(EK$7,'PONDERADORES-GBD'!$A$3:$I$43,5,FALSE)*VLOOKUP(EK$7,'PONDERADORES-GBD'!$A$3:$I$43,7,FALSE)+BG23*(1-VLOOKUP(EK$7,'PONDERADORES-GBD'!$A$3:$I$43,5,FALSE))*VLOOKUP(EK$7,'PONDERADORES-GBD'!$A$3:$I$43,9,FALSE)</f>
        <v>8.1410999999999997E-5</v>
      </c>
      <c r="EL23" s="28">
        <f>BH23*VLOOKUP(EL$7,'PONDERADORES-GBD'!$A$3:$I$43,5,FALSE)*VLOOKUP(EL$7,'PONDERADORES-GBD'!$A$3:$I$43,7,FALSE)+BH23*(1-VLOOKUP(EL$7,'PONDERADORES-GBD'!$A$3:$I$43,5,FALSE))*VLOOKUP(EL$7,'PONDERADORES-GBD'!$A$3:$I$43,9,FALSE)</f>
        <v>2.2997760000000003E-5</v>
      </c>
      <c r="EM23" s="28">
        <f>BI23*VLOOKUP(EM$7,'PONDERADORES-GBD'!$A$3:$I$43,5,FALSE)*VLOOKUP(EM$7,'PONDERADORES-GBD'!$A$3:$I$43,7,FALSE)+BI23*(1-VLOOKUP(EM$7,'PONDERADORES-GBD'!$A$3:$I$43,5,FALSE))*VLOOKUP(EM$7,'PONDERADORES-GBD'!$A$3:$I$43,9,FALSE)</f>
        <v>3.7932530999999997E-4</v>
      </c>
      <c r="EN23" s="28">
        <f>BJ23*VLOOKUP(EN$7,'PONDERADORES-GBD'!$A$3:$I$43,5,FALSE)*VLOOKUP(EN$7,'PONDERADORES-GBD'!$A$3:$I$43,7,FALSE)+BJ23*(1-VLOOKUP(EN$7,'PONDERADORES-GBD'!$A$3:$I$43,5,FALSE))*VLOOKUP(EN$7,'PONDERADORES-GBD'!$A$3:$I$43,9,FALSE)</f>
        <v>0</v>
      </c>
      <c r="EO23" s="28">
        <f>BK23*VLOOKUP(EO$7,'PONDERADORES-GBD'!$A$3:$I$43,5,FALSE)*VLOOKUP(EO$7,'PONDERADORES-GBD'!$A$3:$I$43,7,FALSE)+BK23*(1-VLOOKUP(EO$7,'PONDERADORES-GBD'!$A$3:$I$43,5,FALSE))*VLOOKUP(EO$7,'PONDERADORES-GBD'!$A$3:$I$43,9,FALSE)</f>
        <v>0</v>
      </c>
      <c r="EP23" s="28">
        <f>BL23*VLOOKUP(EP$7,'PONDERADORES-GBD'!$A$3:$I$43,5,FALSE)*VLOOKUP(EP$7,'PONDERADORES-GBD'!$A$3:$I$43,7,FALSE)+BL23*(1-VLOOKUP(EP$7,'PONDERADORES-GBD'!$A$3:$I$43,5,FALSE))*VLOOKUP(EP$7,'PONDERADORES-GBD'!$A$3:$I$43,9,FALSE)</f>
        <v>0</v>
      </c>
      <c r="EQ23" s="28">
        <f>BM23*VLOOKUP(EQ$7,'PONDERADORES-GBD'!$A$3:$I$43,5,FALSE)*VLOOKUP(EQ$7,'PONDERADORES-GBD'!$A$3:$I$43,7,FALSE)+BM23*(1-VLOOKUP(EQ$7,'PONDERADORES-GBD'!$A$3:$I$43,5,FALSE))*VLOOKUP(EQ$7,'PONDERADORES-GBD'!$A$3:$I$43,9,FALSE)</f>
        <v>0</v>
      </c>
      <c r="ER23" s="28">
        <f>BN23*VLOOKUP(ER$7,'PONDERADORES-GBD'!$A$3:$I$43,5,FALSE)*VLOOKUP(ER$7,'PONDERADORES-GBD'!$A$3:$I$43,7,FALSE)+BN23*(1-VLOOKUP(ER$7,'PONDERADORES-GBD'!$A$3:$I$43,5,FALSE))*VLOOKUP(ER$7,'PONDERADORES-GBD'!$A$3:$I$43,9,FALSE)</f>
        <v>0</v>
      </c>
      <c r="ES23" s="28">
        <f>BO23*VLOOKUP(ES$7,'PONDERADORES-GBD'!$A$3:$I$43,5,FALSE)*VLOOKUP(ES$7,'PONDERADORES-GBD'!$A$3:$I$43,7,FALSE)+BO23*(1-VLOOKUP(ES$7,'PONDERADORES-GBD'!$A$3:$I$43,5,FALSE))*VLOOKUP(ES$7,'PONDERADORES-GBD'!$A$3:$I$43,9,FALSE)</f>
        <v>0</v>
      </c>
      <c r="ET23" s="28">
        <f>BP23*VLOOKUP(ET$7,'PONDERADORES-GBD'!$A$3:$I$43,5,FALSE)*VLOOKUP(ET$7,'PONDERADORES-GBD'!$A$3:$I$43,7,FALSE)+BP23*(1-VLOOKUP(ET$7,'PONDERADORES-GBD'!$A$3:$I$43,5,FALSE))*VLOOKUP(ET$7,'PONDERADORES-GBD'!$A$3:$I$43,9,FALSE)</f>
        <v>0</v>
      </c>
      <c r="EU23" s="28">
        <f>BQ23*VLOOKUP(EU$7,'PONDERADORES-GBD'!$A$3:$I$43,5,FALSE)*VLOOKUP(EU$7,'PONDERADORES-GBD'!$A$3:$I$43,7,FALSE)+BQ23*(1-VLOOKUP(EU$7,'PONDERADORES-GBD'!$A$3:$I$43,5,FALSE))*VLOOKUP(EU$7,'PONDERADORES-GBD'!$A$3:$I$43,9,FALSE)</f>
        <v>0</v>
      </c>
      <c r="EV23" s="28">
        <f>BR23*VLOOKUP(EV$7,'PONDERADORES-GBD'!$A$3:$I$43,5,FALSE)*VLOOKUP(EV$7,'PONDERADORES-GBD'!$A$3:$I$43,7,FALSE)+BR23*(1-VLOOKUP(EV$7,'PONDERADORES-GBD'!$A$3:$I$43,5,FALSE))*VLOOKUP(EV$7,'PONDERADORES-GBD'!$A$3:$I$43,9,FALSE)</f>
        <v>0</v>
      </c>
      <c r="EW23" s="28">
        <f>BS23*VLOOKUP(EW$7,'PONDERADORES-GBD'!$A$3:$I$43,5,FALSE)*VLOOKUP(EW$7,'PONDERADORES-GBD'!$A$3:$I$43,7,FALSE)+BS23*(1-VLOOKUP(EW$7,'PONDERADORES-GBD'!$A$3:$I$43,5,FALSE))*VLOOKUP(EW$7,'PONDERADORES-GBD'!$A$3:$I$43,9,FALSE)</f>
        <v>0</v>
      </c>
      <c r="EX23" s="28">
        <f>BT23*VLOOKUP(EX$7,'PONDERADORES-GBD'!$A$3:$I$43,5,FALSE)*VLOOKUP(EX$7,'PONDERADORES-GBD'!$A$3:$I$43,7,FALSE)+BT23*(1-VLOOKUP(EX$7,'PONDERADORES-GBD'!$A$3:$I$43,5,FALSE))*VLOOKUP(EX$7,'PONDERADORES-GBD'!$A$3:$I$43,9,FALSE)</f>
        <v>0</v>
      </c>
      <c r="EY23" s="28">
        <f>BU23*VLOOKUP(EY$7,'PONDERADORES-GBD'!$A$3:$I$43,5,FALSE)*VLOOKUP(EY$7,'PONDERADORES-GBD'!$A$3:$I$43,7,FALSE)+BU23*(1-VLOOKUP(EY$7,'PONDERADORES-GBD'!$A$3:$I$43,5,FALSE))*VLOOKUP(EY$7,'PONDERADORES-GBD'!$A$3:$I$43,9,FALSE)</f>
        <v>0</v>
      </c>
      <c r="EZ23" s="28">
        <f>BV23*VLOOKUP(EZ$7,'PONDERADORES-GBD'!$A$3:$I$43,5,FALSE)*VLOOKUP(EZ$7,'PONDERADORES-GBD'!$A$3:$I$43,7,FALSE)+BV23*(1-VLOOKUP(EZ$7,'PONDERADORES-GBD'!$A$3:$I$43,5,FALSE))*VLOOKUP(EZ$7,'PONDERADORES-GBD'!$A$3:$I$43,9,FALSE)</f>
        <v>5.0880000000000002E-6</v>
      </c>
      <c r="FA23" s="28">
        <f>BW23*VLOOKUP(FA$7,'PONDERADORES-GBD'!$A$3:$I$43,5,FALSE)*VLOOKUP(FA$7,'PONDERADORES-GBD'!$A$3:$I$43,7,FALSE)+BW23*(1-VLOOKUP(FA$7,'PONDERADORES-GBD'!$A$3:$I$43,5,FALSE))*VLOOKUP(FA$7,'PONDERADORES-GBD'!$A$3:$I$43,9,FALSE)</f>
        <v>1.3228799999999999E-5</v>
      </c>
      <c r="FB23" s="28">
        <f>BX23*VLOOKUP(FB$7,'PONDERADORES-GBD'!$A$3:$I$43,5,FALSE)*VLOOKUP(FB$7,'PONDERADORES-GBD'!$A$3:$I$43,7,FALSE)+BX23*(1-VLOOKUP(FB$7,'PONDERADORES-GBD'!$A$3:$I$43,5,FALSE))*VLOOKUP(FB$7,'PONDERADORES-GBD'!$A$3:$I$43,9,FALSE)</f>
        <v>0</v>
      </c>
      <c r="FC23" s="28">
        <f>BY23*VLOOKUP(FC$7,'PONDERADORES-GBD'!$A$3:$I$43,5,FALSE)*VLOOKUP(FC$7,'PONDERADORES-GBD'!$A$3:$I$43,7,FALSE)+BY23*(1-VLOOKUP(FC$7,'PONDERADORES-GBD'!$A$3:$I$43,5,FALSE))*VLOOKUP(FC$7,'PONDERADORES-GBD'!$A$3:$I$43,9,FALSE)</f>
        <v>0</v>
      </c>
      <c r="FD23" s="28">
        <f>BZ23*VLOOKUP(FD$7,'PONDERADORES-GBD'!$A$3:$I$43,5,FALSE)*VLOOKUP(FD$7,'PONDERADORES-GBD'!$A$3:$I$43,7,FALSE)+BZ23*(1-VLOOKUP(FD$7,'PONDERADORES-GBD'!$A$3:$I$43,5,FALSE))*VLOOKUP(FD$7,'PONDERADORES-GBD'!$A$3:$I$43,9,FALSE)</f>
        <v>0</v>
      </c>
      <c r="FE23" s="28">
        <f>CA23*VLOOKUP(FE$7,'PONDERADORES-GBD'!$A$3:$I$43,5,FALSE)*VLOOKUP(FE$7,'PONDERADORES-GBD'!$A$3:$I$43,7,FALSE)+CA23*(1-VLOOKUP(FE$7,'PONDERADORES-GBD'!$A$3:$I$43,5,FALSE))*VLOOKUP(FE$7,'PONDERADORES-GBD'!$A$3:$I$43,9,FALSE)</f>
        <v>0</v>
      </c>
      <c r="FF23" s="28">
        <f>CB23*VLOOKUP(FF$7,'PONDERADORES-GBD'!$A$3:$I$43,5,FALSE)*VLOOKUP(FF$7,'PONDERADORES-GBD'!$A$3:$I$43,7,FALSE)+CB23*(1-VLOOKUP(FF$7,'PONDERADORES-GBD'!$A$3:$I$43,5,FALSE))*VLOOKUP(FF$7,'PONDERADORES-GBD'!$A$3:$I$43,9,FALSE)</f>
        <v>0</v>
      </c>
      <c r="FG23" s="28">
        <f>CC23*VLOOKUP(FG$7,'PONDERADORES-GBD'!$A$3:$I$43,5,FALSE)*VLOOKUP(FG$7,'PONDERADORES-GBD'!$A$3:$I$43,7,FALSE)+CC23*(1-VLOOKUP(FG$7,'PONDERADORES-GBD'!$A$3:$I$43,5,FALSE))*VLOOKUP(FG$7,'PONDERADORES-GBD'!$A$3:$I$43,9,FALSE)</f>
        <v>0</v>
      </c>
      <c r="FH23" s="28">
        <f>CD23*VLOOKUP(FH$7,'PONDERADORES-GBD'!$A$3:$I$43,5,FALSE)*VLOOKUP(FH$7,'PONDERADORES-GBD'!$A$3:$I$43,7,FALSE)+CD23*(1-VLOOKUP(FH$7,'PONDERADORES-GBD'!$A$3:$I$43,5,FALSE))*VLOOKUP(FH$7,'PONDERADORES-GBD'!$A$3:$I$43,9,FALSE)</f>
        <v>0</v>
      </c>
      <c r="FI23" s="28">
        <f>CE23*VLOOKUP(FI$7,'PONDERADORES-GBD'!$A$3:$I$43,5,FALSE)*VLOOKUP(FI$7,'PONDERADORES-GBD'!$A$3:$I$43,7,FALSE)+CE23*(1-VLOOKUP(FI$7,'PONDERADORES-GBD'!$A$3:$I$43,5,FALSE))*VLOOKUP(FI$7,'PONDERADORES-GBD'!$A$3:$I$43,9,FALSE)</f>
        <v>0</v>
      </c>
      <c r="FJ23" s="28">
        <f>CF23*VLOOKUP(FJ$7,'PONDERADORES-GBD'!$A$3:$I$43,5,FALSE)*VLOOKUP(FJ$7,'PONDERADORES-GBD'!$A$3:$I$43,7,FALSE)+CF23*(1-VLOOKUP(FJ$7,'PONDERADORES-GBD'!$A$3:$I$43,5,FALSE))*VLOOKUP(FJ$7,'PONDERADORES-GBD'!$A$3:$I$43,9,FALSE)</f>
        <v>0</v>
      </c>
      <c r="FK23" s="28">
        <f>CG23*VLOOKUP(FK$7,'PONDERADORES-GBD'!$A$3:$I$43,5,FALSE)*VLOOKUP(FK$7,'PONDERADORES-GBD'!$A$3:$I$43,7,FALSE)+CG23*(1-VLOOKUP(FK$7,'PONDERADORES-GBD'!$A$3:$I$43,5,FALSE))*VLOOKUP(FK$7,'PONDERADORES-GBD'!$A$3:$I$43,9,FALSE)</f>
        <v>0</v>
      </c>
      <c r="FL23" s="28">
        <f>CH23*VLOOKUP(FL$7,'PONDERADORES-GBD'!$A$3:$I$43,5,FALSE)*VLOOKUP(FL$7,'PONDERADORES-GBD'!$A$3:$I$43,6,FALSE)*VLOOKUP(FL$7,'PONDERADORES-GBD'!$A$3:$I$43,3,FALSE)+CH23*(1-VLOOKUP(FL$7,'PONDERADORES-GBD'!$A$3:$I$43,5,FALSE))*VLOOKUP(FL$7,'PONDERADORES-GBD'!$A$3:$I$43,8,FALSE)*VLOOKUP(FL$7,'PONDERADORES-GBD'!$A$3:$I$43,3,FALSE)</f>
        <v>0</v>
      </c>
      <c r="FM23" s="28">
        <f>CI23*VLOOKUP(FM$7,'PONDERADORES-GBD'!$A$3:$I$43,5,FALSE)*VLOOKUP(FM$7,'PONDERADORES-GBD'!$A$3:$I$43,6,FALSE)*VLOOKUP(FM$7,'PONDERADORES-GBD'!$A$3:$I$43,3,FALSE)+CI23*(1-VLOOKUP(FM$7,'PONDERADORES-GBD'!$A$3:$I$43,5,FALSE))*VLOOKUP(FM$7,'PONDERADORES-GBD'!$A$3:$I$43,8,FALSE)*VLOOKUP(FM$7,'PONDERADORES-GBD'!$A$3:$I$43,3,FALSE)</f>
        <v>0</v>
      </c>
      <c r="FN23" s="28">
        <f>CJ23*VLOOKUP(FN$7,'PONDERADORES-GBD'!$A$3:$I$43,5,FALSE)*VLOOKUP(FN$7,'PONDERADORES-GBD'!$A$3:$I$43,6,FALSE)*VLOOKUP(FN$7,'PONDERADORES-GBD'!$A$3:$I$43,3,FALSE)+CJ23*(1-VLOOKUP(FN$7,'PONDERADORES-GBD'!$A$3:$I$43,5,FALSE))*VLOOKUP(FN$7,'PONDERADORES-GBD'!$A$3:$I$43,8,FALSE)*VLOOKUP(FN$7,'PONDERADORES-GBD'!$A$3:$I$43,3,FALSE)</f>
        <v>2.8400527145106087E-3</v>
      </c>
      <c r="FO23" s="28">
        <f>CK23*VLOOKUP(FO$7,'PONDERADORES-GBD'!$A$3:$I$43,5,FALSE)*VLOOKUP(FO$7,'PONDERADORES-GBD'!$A$3:$I$43,6,FALSE)*VLOOKUP(FO$7,'PONDERADORES-GBD'!$A$3:$I$43,3,FALSE)+CK23*(1-VLOOKUP(FO$7,'PONDERADORES-GBD'!$A$3:$I$43,5,FALSE))*VLOOKUP(FO$7,'PONDERADORES-GBD'!$A$3:$I$43,8,FALSE)*VLOOKUP(FO$7,'PONDERADORES-GBD'!$A$3:$I$43,3,FALSE)</f>
        <v>0</v>
      </c>
      <c r="FP23" s="28">
        <f>CL23*VLOOKUP(FP$7,'PONDERADORES-GBD'!$A$3:$I$43,5,FALSE)*VLOOKUP(FP$7,'PONDERADORES-GBD'!$A$3:$I$43,6,FALSE)*VLOOKUP(FP$7,'PONDERADORES-GBD'!$A$3:$I$43,3,FALSE)+CL23*(1-VLOOKUP(FP$7,'PONDERADORES-GBD'!$A$3:$I$43,5,FALSE))*VLOOKUP(FP$7,'PONDERADORES-GBD'!$A$3:$I$43,8,FALSE)*VLOOKUP(FP$7,'PONDERADORES-GBD'!$A$3:$I$43,3,FALSE)</f>
        <v>0</v>
      </c>
      <c r="FQ23" s="28">
        <f>CM23*VLOOKUP(FQ$7,'PONDERADORES-GBD'!$A$3:$I$43,5,FALSE)*VLOOKUP(FQ$7,'PONDERADORES-GBD'!$A$3:$I$43,6,FALSE)*VLOOKUP(FQ$7,'PONDERADORES-GBD'!$A$3:$I$43,3,FALSE)+CM23*(1-VLOOKUP(FQ$7,'PONDERADORES-GBD'!$A$3:$I$43,5,FALSE))*VLOOKUP(FQ$7,'PONDERADORES-GBD'!$A$3:$I$43,8,FALSE)*VLOOKUP(FQ$7,'PONDERADORES-GBD'!$A$3:$I$43,3,FALSE)</f>
        <v>0</v>
      </c>
      <c r="FR23" s="28">
        <f>CN23*VLOOKUP(FR$7,'PONDERADORES-GBD'!$A$3:$I$43,5,FALSE)*VLOOKUP(FR$7,'PONDERADORES-GBD'!$A$3:$I$43,6,FALSE)*VLOOKUP(FR$7,'PONDERADORES-GBD'!$A$3:$I$43,3,FALSE)+CN23*(1-VLOOKUP(FR$7,'PONDERADORES-GBD'!$A$3:$I$43,5,FALSE))*VLOOKUP(FR$7,'PONDERADORES-GBD'!$A$3:$I$43,8,FALSE)*VLOOKUP(FR$7,'PONDERADORES-GBD'!$A$3:$I$43,3,FALSE)</f>
        <v>5.6652061700205331E-3</v>
      </c>
      <c r="FS23" s="28">
        <f>CO23*VLOOKUP(FS$7,'PONDERADORES-GBD'!$A$3:$I$43,5,FALSE)*VLOOKUP(FS$7,'PONDERADORES-GBD'!$A$3:$I$43,6,FALSE)*VLOOKUP(FS$7,'PONDERADORES-GBD'!$A$3:$I$43,3,FALSE)+CO23*(1-VLOOKUP(FS$7,'PONDERADORES-GBD'!$A$3:$I$43,5,FALSE))*VLOOKUP(FS$7,'PONDERADORES-GBD'!$A$3:$I$43,8,FALSE)*VLOOKUP(FS$7,'PONDERADORES-GBD'!$A$3:$I$43,3,FALSE)</f>
        <v>3.7459391088295684E-4</v>
      </c>
      <c r="FT23" s="28">
        <f>CP23*VLOOKUP(FT$7,'PONDERADORES-GBD'!$A$3:$I$43,5,FALSE)*VLOOKUP(FT$7,'PONDERADORES-GBD'!$A$3:$I$43,6,FALSE)*VLOOKUP(FT$7,'PONDERADORES-GBD'!$A$3:$I$43,3,FALSE)+CP23*(1-VLOOKUP(FT$7,'PONDERADORES-GBD'!$A$3:$I$43,5,FALSE))*VLOOKUP(FT$7,'PONDERADORES-GBD'!$A$3:$I$43,8,FALSE)*VLOOKUP(FT$7,'PONDERADORES-GBD'!$A$3:$I$43,3,FALSE)</f>
        <v>1.7582001375770022E-3</v>
      </c>
      <c r="FU23" s="28">
        <f>CQ23*VLOOKUP(FU$7,'PONDERADORES-GBD'!$A$3:$I$43,5,FALSE)*VLOOKUP(FU$7,'PONDERADORES-GBD'!$A$3:$I$43,6,FALSE)*VLOOKUP(FU$7,'PONDERADORES-GBD'!$A$3:$I$43,3,FALSE)+CQ23*(1-VLOOKUP(FU$7,'PONDERADORES-GBD'!$A$3:$I$43,5,FALSE))*VLOOKUP(FU$7,'PONDERADORES-GBD'!$A$3:$I$43,8,FALSE)*VLOOKUP(FU$7,'PONDERADORES-GBD'!$A$3:$I$43,3,FALSE)</f>
        <v>2.4434205092402464E-4</v>
      </c>
      <c r="FV23" s="28">
        <f>CR23*VLOOKUP(FV$7,'PONDERADORES-GBD'!$A$3:$I$43,5,FALSE)*VLOOKUP(FV$7,'PONDERADORES-GBD'!$A$3:$I$43,6,FALSE)*VLOOKUP(FV$7,'PONDERADORES-GBD'!$A$3:$I$43,3,FALSE)+CR23*(1-VLOOKUP(FV$7,'PONDERADORES-GBD'!$A$3:$I$43,5,FALSE))*VLOOKUP(FV$7,'PONDERADORES-GBD'!$A$3:$I$43,8,FALSE)*VLOOKUP(FV$7,'PONDERADORES-GBD'!$A$3:$I$43,3,FALSE)</f>
        <v>1.2872651334702259E-3</v>
      </c>
      <c r="FW23" s="28">
        <f>CS23*VLOOKUP(FW$7,'PONDERADORES-GBD'!$A$3:$I$43,5,FALSE)*VLOOKUP(FW$7,'PONDERADORES-GBD'!$A$3:$I$43,6,FALSE)*VLOOKUP(FW$7,'PONDERADORES-GBD'!$A$3:$I$43,3,FALSE)+CS23*(1-VLOOKUP(FW$7,'PONDERADORES-GBD'!$A$3:$I$43,5,FALSE))*VLOOKUP(FW$7,'PONDERADORES-GBD'!$A$3:$I$43,8,FALSE)*VLOOKUP(FW$7,'PONDERADORES-GBD'!$A$3:$I$43,3,FALSE)</f>
        <v>0</v>
      </c>
      <c r="FX23" s="28">
        <f>CT23*VLOOKUP(FX$7,'PONDERADORES-GBD'!$A$3:$I$43,5,FALSE)*VLOOKUP(FX$7,'PONDERADORES-GBD'!$A$3:$I$43,6,FALSE)*VLOOKUP(FX$7,'PONDERADORES-GBD'!$A$3:$I$43,3,FALSE)+CT23*(1-VLOOKUP(FX$7,'PONDERADORES-GBD'!$A$3:$I$43,5,FALSE))*VLOOKUP(FX$7,'PONDERADORES-GBD'!$A$3:$I$43,8,FALSE)*VLOOKUP(FX$7,'PONDERADORES-GBD'!$A$3:$I$43,3,FALSE)</f>
        <v>3.4724350061601642E-4</v>
      </c>
      <c r="FY23" s="28">
        <f>CU23*VLOOKUP(FY$7,'PONDERADORES-GBD'!$A$3:$I$43,5,FALSE)*VLOOKUP(FY$7,'PONDERADORES-GBD'!$A$3:$I$43,6,FALSE)*VLOOKUP(FY$7,'PONDERADORES-GBD'!$A$3:$I$43,3,FALSE)+CU23*(1-VLOOKUP(FY$7,'PONDERADORES-GBD'!$A$3:$I$43,5,FALSE))*VLOOKUP(FY$7,'PONDERADORES-GBD'!$A$3:$I$43,8,FALSE)*VLOOKUP(FY$7,'PONDERADORES-GBD'!$A$3:$I$43,3,FALSE)</f>
        <v>2.5275858726899381E-6</v>
      </c>
      <c r="FZ23" s="28">
        <f>CV23*VLOOKUP(FZ$7,'PONDERADORES-GBD'!$A$3:$I$43,5,FALSE)*VLOOKUP(FZ$7,'PONDERADORES-GBD'!$A$3:$I$43,6,FALSE)*VLOOKUP(FZ$7,'PONDERADORES-GBD'!$A$3:$I$43,3,FALSE)+CV23*(1-VLOOKUP(FZ$7,'PONDERADORES-GBD'!$A$3:$I$43,5,FALSE))*VLOOKUP(FZ$7,'PONDERADORES-GBD'!$A$3:$I$43,8,FALSE)*VLOOKUP(FZ$7,'PONDERADORES-GBD'!$A$3:$I$43,3,FALSE)</f>
        <v>0</v>
      </c>
      <c r="GA23" s="28">
        <f>CW23*VLOOKUP(GA$7,'PONDERADORES-GBD'!$A$3:$I$43,5,FALSE)*VLOOKUP(GA$7,'PONDERADORES-GBD'!$A$3:$I$43,6,FALSE)*VLOOKUP(GA$7,'PONDERADORES-GBD'!$A$3:$I$43,3,FALSE)+CW23*(1-VLOOKUP(GA$7,'PONDERADORES-GBD'!$A$3:$I$43,5,FALSE))*VLOOKUP(GA$7,'PONDERADORES-GBD'!$A$3:$I$43,8,FALSE)*VLOOKUP(GA$7,'PONDERADORES-GBD'!$A$3:$I$43,3,FALSE)</f>
        <v>2.2951647778234085E-4</v>
      </c>
      <c r="GB23" s="28">
        <f>CX23*VLOOKUP(GB$7,'PONDERADORES-GBD'!$A$3:$I$43,5,FALSE)*VLOOKUP(GB$7,'PONDERADORES-GBD'!$A$3:$I$43,6,FALSE)*VLOOKUP(GB$7,'PONDERADORES-GBD'!$A$3:$I$43,3,FALSE)+CX23*(1-VLOOKUP(GB$7,'PONDERADORES-GBD'!$A$3:$I$43,5,FALSE))*VLOOKUP(GB$7,'PONDERADORES-GBD'!$A$3:$I$43,8,FALSE)*VLOOKUP(GB$7,'PONDERADORES-GBD'!$A$3:$I$43,3,FALSE)</f>
        <v>1.60537759890486E-4</v>
      </c>
      <c r="GC23" s="28">
        <f>CY23*VLOOKUP(GC$7,'PONDERADORES-GBD'!$A$3:$I$43,5,FALSE)*VLOOKUP(GC$7,'PONDERADORES-GBD'!$A$3:$I$43,6,FALSE)*VLOOKUP(GC$7,'PONDERADORES-GBD'!$A$3:$I$43,3,FALSE)+CY23*(1-VLOOKUP(GC$7,'PONDERADORES-GBD'!$A$3:$I$43,5,FALSE))*VLOOKUP(GC$7,'PONDERADORES-GBD'!$A$3:$I$43,8,FALSE)*VLOOKUP(GC$7,'PONDERADORES-GBD'!$A$3:$I$43,3,FALSE)</f>
        <v>4.6265520246406566E-4</v>
      </c>
      <c r="GD23" s="28">
        <f>CZ23*VLOOKUP(GD$7,'PONDERADORES-GBD'!$A$3:$I$43,5,FALSE)*VLOOKUP(GD$7,'PONDERADORES-GBD'!$A$3:$I$43,6,FALSE)*VLOOKUP(GD$7,'PONDERADORES-GBD'!$A$3:$I$43,3,FALSE)+CZ23*(1-VLOOKUP(GD$7,'PONDERADORES-GBD'!$A$3:$I$43,5,FALSE))*VLOOKUP(GD$7,'PONDERADORES-GBD'!$A$3:$I$43,8,FALSE)*VLOOKUP(GD$7,'PONDERADORES-GBD'!$A$3:$I$43,3,FALSE)</f>
        <v>4.0979685749486649E-4</v>
      </c>
      <c r="GE23" s="28">
        <f>DA23*VLOOKUP(GE$7,'PONDERADORES-GBD'!$A$3:$I$43,5,FALSE)*VLOOKUP(GE$7,'PONDERADORES-GBD'!$A$3:$I$43,6,FALSE)*VLOOKUP(GE$7,'PONDERADORES-GBD'!$A$3:$I$43,3,FALSE)+DA23*(1-VLOOKUP(GE$7,'PONDERADORES-GBD'!$A$3:$I$43,5,FALSE))*VLOOKUP(GE$7,'PONDERADORES-GBD'!$A$3:$I$43,8,FALSE)*VLOOKUP(GE$7,'PONDERADORES-GBD'!$A$3:$I$43,3,FALSE)</f>
        <v>1.3726850513347025E-4</v>
      </c>
      <c r="GF23" s="28">
        <f>DB23*VLOOKUP(GF$7,'PONDERADORES-GBD'!$A$3:$I$43,5,FALSE)*VLOOKUP(GF$7,'PONDERADORES-GBD'!$A$3:$I$43,6,FALSE)*VLOOKUP(GF$7,'PONDERADORES-GBD'!$A$3:$I$43,3,FALSE)+DB23*(1-VLOOKUP(GF$7,'PONDERADORES-GBD'!$A$3:$I$43,5,FALSE))*VLOOKUP(GF$7,'PONDERADORES-GBD'!$A$3:$I$43,8,FALSE)*VLOOKUP(GF$7,'PONDERADORES-GBD'!$A$3:$I$43,3,FALSE)</f>
        <v>7.676371909650925E-5</v>
      </c>
      <c r="GG23" s="28">
        <f>DC23*VLOOKUP(GG$7,'PONDERADORES-GBD'!$A$3:$I$43,5,FALSE)*VLOOKUP(GG$7,'PONDERADORES-GBD'!$A$3:$I$43,6,FALSE)*VLOOKUP(GG$7,'PONDERADORES-GBD'!$A$3:$I$43,3,FALSE)+DC23*(1-VLOOKUP(GG$7,'PONDERADORES-GBD'!$A$3:$I$43,5,FALSE))*VLOOKUP(GG$7,'PONDERADORES-GBD'!$A$3:$I$43,8,FALSE)*VLOOKUP(GG$7,'PONDERADORES-GBD'!$A$3:$I$43,3,FALSE)</f>
        <v>6.6310472279260772E-6</v>
      </c>
      <c r="GH23" s="28">
        <f>DD23*VLOOKUP(GH$7,'PONDERADORES-GBD'!$A$3:$I$43,5,FALSE)*VLOOKUP(GH$7,'PONDERADORES-GBD'!$A$3:$I$43,6,FALSE)*VLOOKUP(GH$7,'PONDERADORES-GBD'!$A$3:$I$43,3,FALSE)+DD23*(1-VLOOKUP(GH$7,'PONDERADORES-GBD'!$A$3:$I$43,5,FALSE))*VLOOKUP(GH$7,'PONDERADORES-GBD'!$A$3:$I$43,8,FALSE)*VLOOKUP(GH$7,'PONDERADORES-GBD'!$A$3:$I$43,3,FALSE)</f>
        <v>5.485919096509241E-4</v>
      </c>
      <c r="GI23" s="28">
        <f>DE23*VLOOKUP(GI$7,'PONDERADORES-GBD'!$A$3:$I$43,5,FALSE)*VLOOKUP(GI$7,'PONDERADORES-GBD'!$A$3:$I$43,6,FALSE)*VLOOKUP(GI$7,'PONDERADORES-GBD'!$A$3:$I$43,3,FALSE)+DE23*(1-VLOOKUP(GI$7,'PONDERADORES-GBD'!$A$3:$I$43,5,FALSE))*VLOOKUP(GI$7,'PONDERADORES-GBD'!$A$3:$I$43,8,FALSE)*VLOOKUP(GI$7,'PONDERADORES-GBD'!$A$3:$I$43,3,FALSE)</f>
        <v>1.2797762354551677E-5</v>
      </c>
      <c r="GJ23" s="28">
        <f>DF23*VLOOKUP(GJ$7,'PONDERADORES-GBD'!$A$3:$I$43,5,FALSE)*VLOOKUP(GJ$7,'PONDERADORES-GBD'!$A$3:$I$43,6,FALSE)*VLOOKUP(GJ$7,'PONDERADORES-GBD'!$A$3:$I$43,3,FALSE)+DF23*(1-VLOOKUP(GJ$7,'PONDERADORES-GBD'!$A$3:$I$43,5,FALSE))*VLOOKUP(GJ$7,'PONDERADORES-GBD'!$A$3:$I$43,8,FALSE)*VLOOKUP(GJ$7,'PONDERADORES-GBD'!$A$3:$I$43,3,FALSE)</f>
        <v>1.1423312799452429E-6</v>
      </c>
      <c r="GK23" s="28">
        <f>DG23*VLOOKUP(GK$7,'PONDERADORES-GBD'!$A$3:$I$43,5,FALSE)*VLOOKUP(GK$7,'PONDERADORES-GBD'!$A$3:$I$43,6,FALSE)*VLOOKUP(GK$7,'PONDERADORES-GBD'!$A$3:$I$43,3,FALSE)+DG23*(1-VLOOKUP(GK$7,'PONDERADORES-GBD'!$A$3:$I$43,5,FALSE))*VLOOKUP(GK$7,'PONDERADORES-GBD'!$A$3:$I$43,8,FALSE)*VLOOKUP(GK$7,'PONDERADORES-GBD'!$A$3:$I$43,3,FALSE)</f>
        <v>0</v>
      </c>
      <c r="GL23" s="28">
        <f>DH23*VLOOKUP(GL$7,'PONDERADORES-GBD'!$A$3:$I$43,5,FALSE)*VLOOKUP(GL$7,'PONDERADORES-GBD'!$A$3:$I$43,6,FALSE)*VLOOKUP(GL$7,'PONDERADORES-GBD'!$A$3:$I$43,3,FALSE)+DH23*(1-VLOOKUP(GL$7,'PONDERADORES-GBD'!$A$3:$I$43,5,FALSE))*VLOOKUP(GL$7,'PONDERADORES-GBD'!$A$3:$I$43,8,FALSE)*VLOOKUP(GL$7,'PONDERADORES-GBD'!$A$3:$I$43,3,FALSE)</f>
        <v>0</v>
      </c>
      <c r="GM23" s="28">
        <f>DI23*VLOOKUP(GM$7,'PONDERADORES-GBD'!$A$3:$I$43,5,FALSE)*VLOOKUP(GM$7,'PONDERADORES-GBD'!$A$3:$I$43,6,FALSE)*VLOOKUP(GM$7,'PONDERADORES-GBD'!$A$3:$I$43,3,FALSE)+DI23*(1-VLOOKUP(GM$7,'PONDERADORES-GBD'!$A$3:$I$43,5,FALSE))*VLOOKUP(GM$7,'PONDERADORES-GBD'!$A$3:$I$43,8,FALSE)*VLOOKUP(GM$7,'PONDERADORES-GBD'!$A$3:$I$43,3,FALSE)</f>
        <v>0</v>
      </c>
      <c r="GN23" s="28">
        <f>DJ23*VLOOKUP(GN$7,'PONDERADORES-GBD'!$A$3:$I$43,5,FALSE)*VLOOKUP(GN$7,'PONDERADORES-GBD'!$A$3:$I$43,6,FALSE)*VLOOKUP(GN$7,'PONDERADORES-GBD'!$A$3:$I$43,3,FALSE)+DJ23*(1-VLOOKUP(GN$7,'PONDERADORES-GBD'!$A$3:$I$43,5,FALSE))*VLOOKUP(GN$7,'PONDERADORES-GBD'!$A$3:$I$43,8,FALSE)*VLOOKUP(GN$7,'PONDERADORES-GBD'!$A$3:$I$43,3,FALSE)</f>
        <v>0</v>
      </c>
      <c r="GO23" s="28">
        <f>DK23*VLOOKUP(GO$7,'PONDERADORES-GBD'!$A$3:$I$43,5,FALSE)*VLOOKUP(GO$7,'PONDERADORES-GBD'!$A$3:$I$43,6,FALSE)*VLOOKUP(GO$7,'PONDERADORES-GBD'!$A$3:$I$43,3,FALSE)+DK23*(1-VLOOKUP(GO$7,'PONDERADORES-GBD'!$A$3:$I$43,5,FALSE))*VLOOKUP(GO$7,'PONDERADORES-GBD'!$A$3:$I$43,8,FALSE)*VLOOKUP(GO$7,'PONDERADORES-GBD'!$A$3:$I$43,3,FALSE)</f>
        <v>0</v>
      </c>
      <c r="GP23" s="28">
        <f>DL23*VLOOKUP(GP$7,'PONDERADORES-GBD'!$A$3:$I$43,5,FALSE)*VLOOKUP(GP$7,'PONDERADORES-GBD'!$A$3:$I$43,6,FALSE)*VLOOKUP(GP$7,'PONDERADORES-GBD'!$A$3:$I$43,3,FALSE)+DL23*(1-VLOOKUP(GP$7,'PONDERADORES-GBD'!$A$3:$I$43,5,FALSE))*VLOOKUP(GP$7,'PONDERADORES-GBD'!$A$3:$I$43,8,FALSE)*VLOOKUP(GP$7,'PONDERADORES-GBD'!$A$3:$I$43,3,FALSE)</f>
        <v>0</v>
      </c>
      <c r="GQ23" s="28">
        <f>DM23*VLOOKUP(GQ$7,'PONDERADORES-GBD'!$A$3:$I$43,5,FALSE)*VLOOKUP(GQ$7,'PONDERADORES-GBD'!$A$3:$I$43,6,FALSE)*VLOOKUP(GQ$7,'PONDERADORES-GBD'!$A$3:$I$43,3,FALSE)+DM23*(1-VLOOKUP(GQ$7,'PONDERADORES-GBD'!$A$3:$I$43,5,FALSE))*VLOOKUP(GQ$7,'PONDERADORES-GBD'!$A$3:$I$43,8,FALSE)*VLOOKUP(GQ$7,'PONDERADORES-GBD'!$A$3:$I$43,3,FALSE)</f>
        <v>1.1233852977412729E-6</v>
      </c>
      <c r="GR23" s="28">
        <f>DN23*VLOOKUP(GR$7,'PONDERADORES-GBD'!$A$3:$I$43,5,FALSE)*VLOOKUP(GR$7,'PONDERADORES-GBD'!$A$3:$I$43,6,FALSE)*VLOOKUP(GR$7,'PONDERADORES-GBD'!$A$3:$I$43,3,FALSE)+DN23*(1-VLOOKUP(GR$7,'PONDERADORES-GBD'!$A$3:$I$43,5,FALSE))*VLOOKUP(GR$7,'PONDERADORES-GBD'!$A$3:$I$43,8,FALSE)*VLOOKUP(GR$7,'PONDERADORES-GBD'!$A$3:$I$43,3,FALSE)</f>
        <v>0</v>
      </c>
      <c r="GS23" s="28">
        <f>DO23*VLOOKUP(GS$7,'PONDERADORES-GBD'!$A$3:$I$43,5,FALSE)*VLOOKUP(GS$7,'PONDERADORES-GBD'!$A$3:$I$43,6,FALSE)*VLOOKUP(GS$7,'PONDERADORES-GBD'!$A$3:$I$43,3,FALSE)+DO23*(1-VLOOKUP(GS$7,'PONDERADORES-GBD'!$A$3:$I$43,5,FALSE))*VLOOKUP(GS$7,'PONDERADORES-GBD'!$A$3:$I$43,8,FALSE)*VLOOKUP(GS$7,'PONDERADORES-GBD'!$A$3:$I$43,3,FALSE)</f>
        <v>0</v>
      </c>
      <c r="GT23" s="28">
        <f>DP23*VLOOKUP(GT$7,'PONDERADORES-GBD'!$A$3:$I$43,5,FALSE)*VLOOKUP(GT$7,'PONDERADORES-GBD'!$A$3:$I$43,6,FALSE)*VLOOKUP(GT$7,'PONDERADORES-GBD'!$A$3:$I$43,3,FALSE)+DP23*(1-VLOOKUP(GT$7,'PONDERADORES-GBD'!$A$3:$I$43,5,FALSE))*VLOOKUP(GT$7,'PONDERADORES-GBD'!$A$3:$I$43,8,FALSE)*VLOOKUP(GT$7,'PONDERADORES-GBD'!$A$3:$I$43,3,FALSE)</f>
        <v>2.0803329226557153E-6</v>
      </c>
      <c r="GU23" s="28">
        <f>DQ23*VLOOKUP(GU$7,'PONDERADORES-GBD'!$A$3:$I$43,5,FALSE)*VLOOKUP(GU$7,'PONDERADORES-GBD'!$A$3:$I$43,6,FALSE)*VLOOKUP(GU$7,'PONDERADORES-GBD'!$A$3:$I$43,3,FALSE)+DQ23*(1-VLOOKUP(GU$7,'PONDERADORES-GBD'!$A$3:$I$43,5,FALSE))*VLOOKUP(GU$7,'PONDERADORES-GBD'!$A$3:$I$43,8,FALSE)*VLOOKUP(GU$7,'PONDERADORES-GBD'!$A$3:$I$43,3,FALSE)</f>
        <v>7.0210891170431206E-6</v>
      </c>
      <c r="GV23" s="28">
        <f>DR23*VLOOKUP(GV$7,'PONDERADORES-GBD'!$A$3:$I$43,5,FALSE)*VLOOKUP(GV$7,'PONDERADORES-GBD'!$A$3:$I$43,6,FALSE)*VLOOKUP(GV$7,'PONDERADORES-GBD'!$A$3:$I$43,3,FALSE)+DR23*(1-VLOOKUP(GV$7,'PONDERADORES-GBD'!$A$3:$I$43,5,FALSE))*VLOOKUP(GV$7,'PONDERADORES-GBD'!$A$3:$I$43,8,FALSE)*VLOOKUP(GV$7,'PONDERADORES-GBD'!$A$3:$I$43,3,FALSE)</f>
        <v>1.2945678193018482E-5</v>
      </c>
      <c r="GW23" s="28">
        <f>DS23*VLOOKUP(GW$7,'PONDERADORES-GBD'!$A$3:$I$43,5,FALSE)*VLOOKUP(GW$7,'PONDERADORES-GBD'!$A$3:$I$43,6,FALSE)*VLOOKUP(GW$7,'PONDERADORES-GBD'!$A$3:$I$43,3,FALSE)+DS23*(1-VLOOKUP(GW$7,'PONDERADORES-GBD'!$A$3:$I$43,5,FALSE))*VLOOKUP(GW$7,'PONDERADORES-GBD'!$A$3:$I$43,8,FALSE)*VLOOKUP(GW$7,'PONDERADORES-GBD'!$A$3:$I$43,3,FALSE)</f>
        <v>0</v>
      </c>
      <c r="GX23" s="28">
        <f>DT23*VLOOKUP(GX$7,'PONDERADORES-GBD'!$A$3:$I$43,5,FALSE)*VLOOKUP(GX$7,'PONDERADORES-GBD'!$A$3:$I$43,6,FALSE)*VLOOKUP(GX$7,'PONDERADORES-GBD'!$A$3:$I$43,3,FALSE)+DT23*(1-VLOOKUP(GX$7,'PONDERADORES-GBD'!$A$3:$I$43,5,FALSE))*VLOOKUP(GX$7,'PONDERADORES-GBD'!$A$3:$I$43,8,FALSE)*VLOOKUP(GX$7,'PONDERADORES-GBD'!$A$3:$I$43,3,FALSE)</f>
        <v>6.8815112936344976E-7</v>
      </c>
      <c r="GY23" s="28">
        <f>DU23*VLOOKUP(GY$7,'PONDERADORES-GBD'!$A$3:$I$43,5,FALSE)*VLOOKUP(GY$7,'PONDERADORES-GBD'!$A$3:$I$43,6,FALSE)*VLOOKUP(GY$7,'PONDERADORES-GBD'!$A$3:$I$43,3,FALSE)+DU23*(1-VLOOKUP(GY$7,'PONDERADORES-GBD'!$A$3:$I$43,5,FALSE))*VLOOKUP(GY$7,'PONDERADORES-GBD'!$A$3:$I$43,8,FALSE)*VLOOKUP(GY$7,'PONDERADORES-GBD'!$A$3:$I$43,3,FALSE)</f>
        <v>0</v>
      </c>
      <c r="GZ23" s="29">
        <f t="shared" si="2"/>
        <v>6.7291511250000009E-3</v>
      </c>
      <c r="HA23" s="29">
        <f t="shared" si="3"/>
        <v>1.4588991412908963E-2</v>
      </c>
      <c r="HC23" s="39">
        <f t="shared" si="4"/>
        <v>0</v>
      </c>
      <c r="HD23" s="39" t="e">
        <f t="shared" si="5"/>
        <v>#DIV/0!</v>
      </c>
      <c r="HE23" s="39" t="e">
        <f t="shared" si="0"/>
        <v>#DIV/0!</v>
      </c>
    </row>
    <row r="24" spans="1:213" ht="15.75" x14ac:dyDescent="0.25">
      <c r="A24" s="36" t="s">
        <v>104</v>
      </c>
      <c r="B24" s="37" t="s">
        <v>57</v>
      </c>
      <c r="C24" s="31">
        <f>DATOS!B64</f>
        <v>0</v>
      </c>
      <c r="D24" s="1">
        <v>2.9570999999999998E-3</v>
      </c>
      <c r="E24" s="1">
        <v>9.8569999999999994E-4</v>
      </c>
      <c r="F24" s="1">
        <v>0.22344259999999999</v>
      </c>
      <c r="G24" s="1">
        <v>0</v>
      </c>
      <c r="H24" s="1">
        <v>0</v>
      </c>
      <c r="I24" s="1">
        <v>0</v>
      </c>
      <c r="J24" s="1">
        <v>0.2262198</v>
      </c>
      <c r="K24" s="1">
        <v>1.6757000000000001E-2</v>
      </c>
      <c r="L24" s="1">
        <v>9.01922E-2</v>
      </c>
      <c r="M24" s="1">
        <v>1.7249899999999999E-2</v>
      </c>
      <c r="N24" s="1">
        <v>4.0413999999999999E-2</v>
      </c>
      <c r="O24" s="1">
        <v>4.929E-4</v>
      </c>
      <c r="P24" s="1">
        <v>4.0233999999999999E-2</v>
      </c>
      <c r="Q24" s="1">
        <v>2.4643E-3</v>
      </c>
      <c r="R24" s="1">
        <v>4.929E-4</v>
      </c>
      <c r="S24" s="1">
        <v>2.1192699999999998E-2</v>
      </c>
      <c r="T24" s="1">
        <v>2.2671299999999998E-2</v>
      </c>
      <c r="U24" s="1">
        <v>2.6614100000000002E-2</v>
      </c>
      <c r="V24" s="1">
        <v>3.3514000000000002E-2</v>
      </c>
      <c r="W24" s="1">
        <v>3.7456900000000001E-2</v>
      </c>
      <c r="X24" s="1">
        <v>2.06999E-2</v>
      </c>
      <c r="Y24" s="1">
        <v>4.9284999999999997E-3</v>
      </c>
      <c r="Z24" s="1">
        <v>0.1094135</v>
      </c>
      <c r="AA24" s="1">
        <v>4.4356999999999999E-3</v>
      </c>
      <c r="AB24" s="1">
        <v>2.9570999999999998E-3</v>
      </c>
      <c r="AC24" s="1">
        <v>0</v>
      </c>
      <c r="AD24" s="1">
        <v>0</v>
      </c>
      <c r="AE24" s="1">
        <v>0</v>
      </c>
      <c r="AF24" s="1">
        <v>4.929E-4</v>
      </c>
      <c r="AG24" s="1">
        <v>4.929E-4</v>
      </c>
      <c r="AH24" s="1">
        <v>4.929E-4</v>
      </c>
      <c r="AI24" s="1">
        <v>9.8569999999999994E-4</v>
      </c>
      <c r="AJ24" s="1">
        <v>3.4499999999999999E-3</v>
      </c>
      <c r="AK24" s="1">
        <v>3.4499999999999999E-3</v>
      </c>
      <c r="AL24" s="1">
        <v>7.8857000000000007E-3</v>
      </c>
      <c r="AM24" s="1">
        <v>3.40069E-2</v>
      </c>
      <c r="AN24" s="1">
        <v>2.4643E-3</v>
      </c>
      <c r="AO24" s="1">
        <v>0</v>
      </c>
      <c r="AP24" s="1">
        <v>4.929E-4</v>
      </c>
      <c r="AQ24" s="1">
        <v>0</v>
      </c>
      <c r="AR24" s="1">
        <v>1.0000003</v>
      </c>
      <c r="AT24" s="41">
        <f>D24*VLOOKUP(AT$7,'PONDERADORES-GBD'!$A$3:$I$43,4,FALSE)</f>
        <v>2.9570999999999998E-3</v>
      </c>
      <c r="AU24" s="41">
        <f>E24*VLOOKUP(AU$7,'PONDERADORES-GBD'!$A$3:$I$43,4,FALSE)</f>
        <v>9.8569999999999994E-4</v>
      </c>
      <c r="AV24" s="41">
        <f>F24*VLOOKUP(AV$7,'PONDERADORES-GBD'!$A$3:$I$43,4,FALSE)</f>
        <v>1.1172130000000001E-2</v>
      </c>
      <c r="AW24" s="41">
        <f>G24*VLOOKUP(AW$7,'PONDERADORES-GBD'!$A$3:$I$43,4,FALSE)</f>
        <v>0</v>
      </c>
      <c r="AX24" s="41">
        <f>H24*VLOOKUP(AX$7,'PONDERADORES-GBD'!$A$3:$I$43,4,FALSE)</f>
        <v>0</v>
      </c>
      <c r="AY24" s="41">
        <f>I24*VLOOKUP(AY$7,'PONDERADORES-GBD'!$A$3:$I$43,4,FALSE)</f>
        <v>0</v>
      </c>
      <c r="AZ24" s="41">
        <f>J24*VLOOKUP(AZ$7,'PONDERADORES-GBD'!$A$3:$I$43,4,FALSE)</f>
        <v>1.131099E-2</v>
      </c>
      <c r="BA24" s="41">
        <f>K24*VLOOKUP(BA$7,'PONDERADORES-GBD'!$A$3:$I$43,4,FALSE)</f>
        <v>8.3785000000000012E-4</v>
      </c>
      <c r="BB24" s="41">
        <f>L24*VLOOKUP(BB$7,'PONDERADORES-GBD'!$A$3:$I$43,4,FALSE)</f>
        <v>0</v>
      </c>
      <c r="BC24" s="41">
        <f>M24*VLOOKUP(BC$7,'PONDERADORES-GBD'!$A$3:$I$43,4,FALSE)</f>
        <v>0</v>
      </c>
      <c r="BD24" s="41">
        <f>N24*VLOOKUP(BD$7,'PONDERADORES-GBD'!$A$3:$I$43,4,FALSE)</f>
        <v>0</v>
      </c>
      <c r="BE24" s="41">
        <f>O24*VLOOKUP(BE$7,'PONDERADORES-GBD'!$A$3:$I$43,4,FALSE)</f>
        <v>4.929E-4</v>
      </c>
      <c r="BF24" s="41">
        <f>P24*VLOOKUP(BF$7,'PONDERADORES-GBD'!$A$3:$I$43,4,FALSE)</f>
        <v>2.0116999999999999E-3</v>
      </c>
      <c r="BG24" s="41">
        <f>Q24*VLOOKUP(BG$7,'PONDERADORES-GBD'!$A$3:$I$43,4,FALSE)</f>
        <v>2.4643000000000001E-4</v>
      </c>
      <c r="BH24" s="41">
        <f>R24*VLOOKUP(BH$7,'PONDERADORES-GBD'!$A$3:$I$43,4,FALSE)</f>
        <v>9.8580000000000008E-5</v>
      </c>
      <c r="BI24" s="41">
        <f>S24*VLOOKUP(BI$7,'PONDERADORES-GBD'!$A$3:$I$43,4,FALSE)</f>
        <v>3.1789049999999997E-3</v>
      </c>
      <c r="BJ24" s="41">
        <f>T24*VLOOKUP(BJ$7,'PONDERADORES-GBD'!$A$3:$I$43,4,FALSE)</f>
        <v>0</v>
      </c>
      <c r="BK24" s="41">
        <f>U24*VLOOKUP(BK$7,'PONDERADORES-GBD'!$A$3:$I$43,4,FALSE)</f>
        <v>0</v>
      </c>
      <c r="BL24" s="41">
        <f>V24*VLOOKUP(BL$7,'PONDERADORES-GBD'!$A$3:$I$43,4,FALSE)</f>
        <v>0</v>
      </c>
      <c r="BM24" s="41">
        <f>W24*VLOOKUP(BM$7,'PONDERADORES-GBD'!$A$3:$I$43,4,FALSE)</f>
        <v>0</v>
      </c>
      <c r="BN24" s="41">
        <f>X24*VLOOKUP(BN$7,'PONDERADORES-GBD'!$A$3:$I$43,4,FALSE)</f>
        <v>0</v>
      </c>
      <c r="BO24" s="41">
        <f>Y24*VLOOKUP(BO$7,'PONDERADORES-GBD'!$A$3:$I$43,4,FALSE)</f>
        <v>0</v>
      </c>
      <c r="BP24" s="41">
        <f>Z24*VLOOKUP(BP$7,'PONDERADORES-GBD'!$A$3:$I$43,4,FALSE)</f>
        <v>0</v>
      </c>
      <c r="BQ24" s="41">
        <f>AA24*VLOOKUP(BQ$7,'PONDERADORES-GBD'!$A$3:$I$43,4,FALSE)</f>
        <v>0</v>
      </c>
      <c r="BR24" s="41">
        <f>AB24*VLOOKUP(BR$7,'PONDERADORES-GBD'!$A$3:$I$43,4,FALSE)</f>
        <v>0</v>
      </c>
      <c r="BS24" s="41">
        <f>AC24*VLOOKUP(BS$7,'PONDERADORES-GBD'!$A$3:$I$43,4,FALSE)</f>
        <v>0</v>
      </c>
      <c r="BT24" s="41">
        <f>AD24*VLOOKUP(BT$7,'PONDERADORES-GBD'!$A$3:$I$43,4,FALSE)</f>
        <v>0</v>
      </c>
      <c r="BU24" s="41">
        <f>AE24*VLOOKUP(BU$7,'PONDERADORES-GBD'!$A$3:$I$43,4,FALSE)</f>
        <v>0</v>
      </c>
      <c r="BV24" s="41">
        <f>AF24*VLOOKUP(BV$7,'PONDERADORES-GBD'!$A$3:$I$43,4,FALSE)</f>
        <v>4.929E-4</v>
      </c>
      <c r="BW24" s="41">
        <f>AG24*VLOOKUP(BW$7,'PONDERADORES-GBD'!$A$3:$I$43,4,FALSE)</f>
        <v>4.929E-4</v>
      </c>
      <c r="BX24" s="41">
        <f>AH24*VLOOKUP(BX$7,'PONDERADORES-GBD'!$A$3:$I$43,4,FALSE)</f>
        <v>4.929E-4</v>
      </c>
      <c r="BY24" s="41">
        <f>AI24*VLOOKUP(BY$7,'PONDERADORES-GBD'!$A$3:$I$43,4,FALSE)</f>
        <v>0</v>
      </c>
      <c r="BZ24" s="41">
        <f>AJ24*VLOOKUP(BZ$7,'PONDERADORES-GBD'!$A$3:$I$43,4,FALSE)</f>
        <v>0</v>
      </c>
      <c r="CA24" s="41">
        <f>AK24*VLOOKUP(CA$7,'PONDERADORES-GBD'!$A$3:$I$43,4,FALSE)</f>
        <v>0</v>
      </c>
      <c r="CB24" s="41">
        <f>AL24*VLOOKUP(CB$7,'PONDERADORES-GBD'!$A$3:$I$43,4,FALSE)</f>
        <v>0</v>
      </c>
      <c r="CC24" s="41">
        <f>AM24*VLOOKUP(CC$7,'PONDERADORES-GBD'!$A$3:$I$43,4,FALSE)</f>
        <v>0</v>
      </c>
      <c r="CD24" s="41">
        <f>AN24*VLOOKUP(CD$7,'PONDERADORES-GBD'!$A$3:$I$43,4,FALSE)</f>
        <v>0</v>
      </c>
      <c r="CE24" s="41">
        <f>AO24*VLOOKUP(CE$7,'PONDERADORES-GBD'!$A$3:$I$43,4,FALSE)</f>
        <v>0</v>
      </c>
      <c r="CF24" s="41">
        <f>AP24*VLOOKUP(CF$7,'PONDERADORES-GBD'!$A$3:$I$43,4,FALSE)</f>
        <v>0</v>
      </c>
      <c r="CG24" s="41">
        <f>AQ24*VLOOKUP(CG$7,'PONDERADORES-GBD'!$A$3:$I$43,4,FALSE)</f>
        <v>0</v>
      </c>
      <c r="CH24" s="41">
        <f>D24*(1-VLOOKUP(CH$7,'PONDERADORES-GBD'!$A$3:$I$43,4,FALSE))</f>
        <v>0</v>
      </c>
      <c r="CI24" s="41">
        <f>E24*(1-VLOOKUP(CI$7,'PONDERADORES-GBD'!$A$3:$I$43,4,FALSE))</f>
        <v>0</v>
      </c>
      <c r="CJ24" s="41">
        <f>F24*(1-VLOOKUP(CJ$7,'PONDERADORES-GBD'!$A$3:$I$43,4,FALSE))</f>
        <v>0.21227046999999999</v>
      </c>
      <c r="CK24" s="41">
        <f>G24*(1-VLOOKUP(CK$7,'PONDERADORES-GBD'!$A$3:$I$43,4,FALSE))</f>
        <v>0</v>
      </c>
      <c r="CL24" s="41">
        <f>H24*(1-VLOOKUP(CL$7,'PONDERADORES-GBD'!$A$3:$I$43,4,FALSE))</f>
        <v>0</v>
      </c>
      <c r="CM24" s="41">
        <f>I24*(1-VLOOKUP(CM$7,'PONDERADORES-GBD'!$A$3:$I$43,4,FALSE))</f>
        <v>0</v>
      </c>
      <c r="CN24" s="41">
        <f>J24*(1-VLOOKUP(CN$7,'PONDERADORES-GBD'!$A$3:$I$43,4,FALSE))</f>
        <v>0.21490880999999998</v>
      </c>
      <c r="CO24" s="41">
        <f>K24*(1-VLOOKUP(CO$7,'PONDERADORES-GBD'!$A$3:$I$43,4,FALSE))</f>
        <v>1.591915E-2</v>
      </c>
      <c r="CP24" s="41">
        <f>L24*(1-VLOOKUP(CP$7,'PONDERADORES-GBD'!$A$3:$I$43,4,FALSE))</f>
        <v>9.01922E-2</v>
      </c>
      <c r="CQ24" s="41">
        <f>M24*(1-VLOOKUP(CQ$7,'PONDERADORES-GBD'!$A$3:$I$43,4,FALSE))</f>
        <v>1.7249899999999999E-2</v>
      </c>
      <c r="CR24" s="41">
        <f>N24*(1-VLOOKUP(CR$7,'PONDERADORES-GBD'!$A$3:$I$43,4,FALSE))</f>
        <v>4.0413999999999999E-2</v>
      </c>
      <c r="CS24" s="41">
        <f>O24*(1-VLOOKUP(CS$7,'PONDERADORES-GBD'!$A$3:$I$43,4,FALSE))</f>
        <v>0</v>
      </c>
      <c r="CT24" s="41">
        <f>P24*(1-VLOOKUP(CT$7,'PONDERADORES-GBD'!$A$3:$I$43,4,FALSE))</f>
        <v>3.8222299999999994E-2</v>
      </c>
      <c r="CU24" s="41">
        <f>Q24*(1-VLOOKUP(CU$7,'PONDERADORES-GBD'!$A$3:$I$43,4,FALSE))</f>
        <v>2.2178700000000003E-3</v>
      </c>
      <c r="CV24" s="41">
        <f>R24*(1-VLOOKUP(CV$7,'PONDERADORES-GBD'!$A$3:$I$43,4,FALSE))</f>
        <v>3.9432000000000003E-4</v>
      </c>
      <c r="CW24" s="41">
        <f>S24*(1-VLOOKUP(CW$7,'PONDERADORES-GBD'!$A$3:$I$43,4,FALSE))</f>
        <v>1.8013794999999999E-2</v>
      </c>
      <c r="CX24" s="41">
        <f>T24*(1-VLOOKUP(CX$7,'PONDERADORES-GBD'!$A$3:$I$43,4,FALSE))</f>
        <v>2.2671299999999998E-2</v>
      </c>
      <c r="CY24" s="41">
        <f>U24*(1-VLOOKUP(CY$7,'PONDERADORES-GBD'!$A$3:$I$43,4,FALSE))</f>
        <v>2.6614100000000002E-2</v>
      </c>
      <c r="CZ24" s="41">
        <f>V24*(1-VLOOKUP(CZ$7,'PONDERADORES-GBD'!$A$3:$I$43,4,FALSE))</f>
        <v>3.3514000000000002E-2</v>
      </c>
      <c r="DA24" s="41">
        <f>W24*(1-VLOOKUP(DA$7,'PONDERADORES-GBD'!$A$3:$I$43,4,FALSE))</f>
        <v>3.7456900000000001E-2</v>
      </c>
      <c r="DB24" s="41">
        <f>X24*(1-VLOOKUP(DB$7,'PONDERADORES-GBD'!$A$3:$I$43,4,FALSE))</f>
        <v>2.06999E-2</v>
      </c>
      <c r="DC24" s="41">
        <f>Y24*(1-VLOOKUP(DC$7,'PONDERADORES-GBD'!$A$3:$I$43,4,FALSE))</f>
        <v>4.9284999999999997E-3</v>
      </c>
      <c r="DD24" s="41">
        <f>Z24*(1-VLOOKUP(DD$7,'PONDERADORES-GBD'!$A$3:$I$43,4,FALSE))</f>
        <v>0.1094135</v>
      </c>
      <c r="DE24" s="41">
        <f>AA24*(1-VLOOKUP(DE$7,'PONDERADORES-GBD'!$A$3:$I$43,4,FALSE))</f>
        <v>4.4356999999999999E-3</v>
      </c>
      <c r="DF24" s="41">
        <f>AB24*(1-VLOOKUP(DF$7,'PONDERADORES-GBD'!$A$3:$I$43,4,FALSE))</f>
        <v>2.9570999999999998E-3</v>
      </c>
      <c r="DG24" s="41">
        <f>AC24*(1-VLOOKUP(DG$7,'PONDERADORES-GBD'!$A$3:$I$43,4,FALSE))</f>
        <v>0</v>
      </c>
      <c r="DH24" s="41">
        <f>AD24*(1-VLOOKUP(DH$7,'PONDERADORES-GBD'!$A$3:$I$43,4,FALSE))</f>
        <v>0</v>
      </c>
      <c r="DI24" s="41">
        <f>AE24*(1-VLOOKUP(DI$7,'PONDERADORES-GBD'!$A$3:$I$43,4,FALSE))</f>
        <v>0</v>
      </c>
      <c r="DJ24" s="41">
        <f>AF24*(1-VLOOKUP(DJ$7,'PONDERADORES-GBD'!$A$3:$I$43,4,FALSE))</f>
        <v>0</v>
      </c>
      <c r="DK24" s="41">
        <f>AG24*(1-VLOOKUP(DK$7,'PONDERADORES-GBD'!$A$3:$I$43,4,FALSE))</f>
        <v>0</v>
      </c>
      <c r="DL24" s="41">
        <f>AH24*(1-VLOOKUP(DL$7,'PONDERADORES-GBD'!$A$3:$I$43,4,FALSE))</f>
        <v>0</v>
      </c>
      <c r="DM24" s="41">
        <f>AI24*(1-VLOOKUP(DM$7,'PONDERADORES-GBD'!$A$3:$I$43,4,FALSE))</f>
        <v>9.8569999999999994E-4</v>
      </c>
      <c r="DN24" s="41">
        <f>AJ24*(1-VLOOKUP(DN$7,'PONDERADORES-GBD'!$A$3:$I$43,4,FALSE))</f>
        <v>3.4499999999999999E-3</v>
      </c>
      <c r="DO24" s="41">
        <f>AK24*(1-VLOOKUP(DO$7,'PONDERADORES-GBD'!$A$3:$I$43,4,FALSE))</f>
        <v>3.4499999999999999E-3</v>
      </c>
      <c r="DP24" s="41">
        <f>AL24*(1-VLOOKUP(DP$7,'PONDERADORES-GBD'!$A$3:$I$43,4,FALSE))</f>
        <v>7.8857000000000007E-3</v>
      </c>
      <c r="DQ24" s="41">
        <f>AM24*(1-VLOOKUP(DQ$7,'PONDERADORES-GBD'!$A$3:$I$43,4,FALSE))</f>
        <v>3.40069E-2</v>
      </c>
      <c r="DR24" s="41">
        <f>AN24*(1-VLOOKUP(DR$7,'PONDERADORES-GBD'!$A$3:$I$43,4,FALSE))</f>
        <v>2.4643E-3</v>
      </c>
      <c r="DS24" s="41">
        <f>AO24*(1-VLOOKUP(DS$7,'PONDERADORES-GBD'!$A$3:$I$43,4,FALSE))</f>
        <v>0</v>
      </c>
      <c r="DT24" s="41">
        <f>AP24*(1-VLOOKUP(DT$7,'PONDERADORES-GBD'!$A$3:$I$43,4,FALSE))</f>
        <v>4.929E-4</v>
      </c>
      <c r="DU24" s="41">
        <f>AQ24*(1-VLOOKUP(DU$7,'PONDERADORES-GBD'!$A$3:$I$43,4,FALSE))</f>
        <v>0</v>
      </c>
      <c r="DV24" s="31">
        <f t="shared" si="1"/>
        <v>1.0000002999999997</v>
      </c>
      <c r="DW24" s="45"/>
      <c r="DX24" s="28">
        <f>AT24*VLOOKUP(DX$7,'PONDERADORES-GBD'!$A$3:$I$43,5,FALSE)*VLOOKUP(DX$7,'PONDERADORES-GBD'!$A$3:$I$43,7,FALSE)+AT24*(1-VLOOKUP(DX$7,'PONDERADORES-GBD'!$A$3:$I$43,5,FALSE))*VLOOKUP(DX$7,'PONDERADORES-GBD'!$A$3:$I$43,9,FALSE)</f>
        <v>1.7417318999999997E-3</v>
      </c>
      <c r="DY24" s="28">
        <f>AU24*VLOOKUP(DY$7,'PONDERADORES-GBD'!$A$3:$I$43,5,FALSE)*VLOOKUP(DY$7,'PONDERADORES-GBD'!$A$3:$I$43,7,FALSE)+AU24*(1-VLOOKUP(DY$7,'PONDERADORES-GBD'!$A$3:$I$43,5,FALSE))*VLOOKUP(DY$7,'PONDERADORES-GBD'!$A$3:$I$43,9,FALSE)</f>
        <v>2.9176719999999997E-4</v>
      </c>
      <c r="DZ24" s="28">
        <f>AV24*VLOOKUP(DZ$7,'PONDERADORES-GBD'!$A$3:$I$43,5,FALSE)*VLOOKUP(DZ$7,'PONDERADORES-GBD'!$A$3:$I$43,7,FALSE)+AV24*(1-VLOOKUP(DZ$7,'PONDERADORES-GBD'!$A$3:$I$43,5,FALSE))*VLOOKUP(DZ$7,'PONDERADORES-GBD'!$A$3:$I$43,9,FALSE)</f>
        <v>2.5807620300000002E-3</v>
      </c>
      <c r="EA24" s="28">
        <f>AW24*VLOOKUP(EA$7,'PONDERADORES-GBD'!$A$3:$I$43,5,FALSE)*VLOOKUP(EA$7,'PONDERADORES-GBD'!$A$3:$I$43,7,FALSE)+AW24*(1-VLOOKUP(EA$7,'PONDERADORES-GBD'!$A$3:$I$43,5,FALSE))*VLOOKUP(EA$7,'PONDERADORES-GBD'!$A$3:$I$43,9,FALSE)</f>
        <v>0</v>
      </c>
      <c r="EB24" s="28">
        <f>AX24*VLOOKUP(EB$7,'PONDERADORES-GBD'!$A$3:$I$43,5,FALSE)*VLOOKUP(EB$7,'PONDERADORES-GBD'!$A$3:$I$43,7,FALSE)+AX24*(1-VLOOKUP(EB$7,'PONDERADORES-GBD'!$A$3:$I$43,5,FALSE))*VLOOKUP(EB$7,'PONDERADORES-GBD'!$A$3:$I$43,9,FALSE)</f>
        <v>0</v>
      </c>
      <c r="EC24" s="28">
        <f>AY24*VLOOKUP(EC$7,'PONDERADORES-GBD'!$A$3:$I$43,5,FALSE)*VLOOKUP(EC$7,'PONDERADORES-GBD'!$A$3:$I$43,7,FALSE)+AY24*(1-VLOOKUP(EC$7,'PONDERADORES-GBD'!$A$3:$I$43,5,FALSE))*VLOOKUP(EC$7,'PONDERADORES-GBD'!$A$3:$I$43,9,FALSE)</f>
        <v>0</v>
      </c>
      <c r="ED24" s="28">
        <f>AZ24*VLOOKUP(ED$7,'PONDERADORES-GBD'!$A$3:$I$43,5,FALSE)*VLOOKUP(ED$7,'PONDERADORES-GBD'!$A$3:$I$43,7,FALSE)+AZ24*(1-VLOOKUP(ED$7,'PONDERADORES-GBD'!$A$3:$I$43,5,FALSE))*VLOOKUP(ED$7,'PONDERADORES-GBD'!$A$3:$I$43,9,FALSE)</f>
        <v>6.5603742E-4</v>
      </c>
      <c r="EE24" s="28">
        <f>BA24*VLOOKUP(EE$7,'PONDERADORES-GBD'!$A$3:$I$43,5,FALSE)*VLOOKUP(EE$7,'PONDERADORES-GBD'!$A$3:$I$43,7,FALSE)+BA24*(1-VLOOKUP(EE$7,'PONDERADORES-GBD'!$A$3:$I$43,5,FALSE))*VLOOKUP(EE$7,'PONDERADORES-GBD'!$A$3:$I$43,9,FALSE)</f>
        <v>4.1892500000000006E-6</v>
      </c>
      <c r="EF24" s="28">
        <f>BB24*VLOOKUP(EF$7,'PONDERADORES-GBD'!$A$3:$I$43,5,FALSE)*VLOOKUP(EF$7,'PONDERADORES-GBD'!$A$3:$I$43,7,FALSE)+BB24*(1-VLOOKUP(EF$7,'PONDERADORES-GBD'!$A$3:$I$43,5,FALSE))*VLOOKUP(EF$7,'PONDERADORES-GBD'!$A$3:$I$43,9,FALSE)</f>
        <v>0</v>
      </c>
      <c r="EG24" s="28">
        <f>BC24*VLOOKUP(EG$7,'PONDERADORES-GBD'!$A$3:$I$43,5,FALSE)*VLOOKUP(EG$7,'PONDERADORES-GBD'!$A$3:$I$43,7,FALSE)+BC24*(1-VLOOKUP(EG$7,'PONDERADORES-GBD'!$A$3:$I$43,5,FALSE))*VLOOKUP(EG$7,'PONDERADORES-GBD'!$A$3:$I$43,9,FALSE)</f>
        <v>0</v>
      </c>
      <c r="EH24" s="28">
        <f>BD24*VLOOKUP(EH$7,'PONDERADORES-GBD'!$A$3:$I$43,5,FALSE)*VLOOKUP(EH$7,'PONDERADORES-GBD'!$A$3:$I$43,7,FALSE)+BD24*(1-VLOOKUP(EH$7,'PONDERADORES-GBD'!$A$3:$I$43,5,FALSE))*VLOOKUP(EH$7,'PONDERADORES-GBD'!$A$3:$I$43,9,FALSE)</f>
        <v>0</v>
      </c>
      <c r="EI24" s="28">
        <f>BE24*VLOOKUP(EI$7,'PONDERADORES-GBD'!$A$3:$I$43,5,FALSE)*VLOOKUP(EI$7,'PONDERADORES-GBD'!$A$3:$I$43,7,FALSE)+BE24*(1-VLOOKUP(EI$7,'PONDERADORES-GBD'!$A$3:$I$43,5,FALSE))*VLOOKUP(EI$7,'PONDERADORES-GBD'!$A$3:$I$43,9,FALSE)</f>
        <v>7.8863999999999996E-6</v>
      </c>
      <c r="EJ24" s="28">
        <f>BF24*VLOOKUP(EJ$7,'PONDERADORES-GBD'!$A$3:$I$43,5,FALSE)*VLOOKUP(EJ$7,'PONDERADORES-GBD'!$A$3:$I$43,7,FALSE)+BF24*(1-VLOOKUP(EJ$7,'PONDERADORES-GBD'!$A$3:$I$43,5,FALSE))*VLOOKUP(EJ$7,'PONDERADORES-GBD'!$A$3:$I$43,9,FALSE)</f>
        <v>1.890998E-4</v>
      </c>
      <c r="EK24" s="28">
        <f>BG24*VLOOKUP(EK$7,'PONDERADORES-GBD'!$A$3:$I$43,5,FALSE)*VLOOKUP(EK$7,'PONDERADORES-GBD'!$A$3:$I$43,7,FALSE)+BG24*(1-VLOOKUP(EK$7,'PONDERADORES-GBD'!$A$3:$I$43,5,FALSE))*VLOOKUP(EK$7,'PONDERADORES-GBD'!$A$3:$I$43,9,FALSE)</f>
        <v>7.3929000000000003E-5</v>
      </c>
      <c r="EL24" s="28">
        <f>BH24*VLOOKUP(EL$7,'PONDERADORES-GBD'!$A$3:$I$43,5,FALSE)*VLOOKUP(EL$7,'PONDERADORES-GBD'!$A$3:$I$43,7,FALSE)+BH24*(1-VLOOKUP(EL$7,'PONDERADORES-GBD'!$A$3:$I$43,5,FALSE))*VLOOKUP(EL$7,'PONDERADORES-GBD'!$A$3:$I$43,9,FALSE)</f>
        <v>1.1139540000000002E-5</v>
      </c>
      <c r="EM24" s="28">
        <f>BI24*VLOOKUP(EM$7,'PONDERADORES-GBD'!$A$3:$I$43,5,FALSE)*VLOOKUP(EM$7,'PONDERADORES-GBD'!$A$3:$I$43,7,FALSE)+BI24*(1-VLOOKUP(EM$7,'PONDERADORES-GBD'!$A$3:$I$43,5,FALSE))*VLOOKUP(EM$7,'PONDERADORES-GBD'!$A$3:$I$43,9,FALSE)</f>
        <v>2.2570225499999994E-4</v>
      </c>
      <c r="EN24" s="28">
        <f>BJ24*VLOOKUP(EN$7,'PONDERADORES-GBD'!$A$3:$I$43,5,FALSE)*VLOOKUP(EN$7,'PONDERADORES-GBD'!$A$3:$I$43,7,FALSE)+BJ24*(1-VLOOKUP(EN$7,'PONDERADORES-GBD'!$A$3:$I$43,5,FALSE))*VLOOKUP(EN$7,'PONDERADORES-GBD'!$A$3:$I$43,9,FALSE)</f>
        <v>0</v>
      </c>
      <c r="EO24" s="28">
        <f>BK24*VLOOKUP(EO$7,'PONDERADORES-GBD'!$A$3:$I$43,5,FALSE)*VLOOKUP(EO$7,'PONDERADORES-GBD'!$A$3:$I$43,7,FALSE)+BK24*(1-VLOOKUP(EO$7,'PONDERADORES-GBD'!$A$3:$I$43,5,FALSE))*VLOOKUP(EO$7,'PONDERADORES-GBD'!$A$3:$I$43,9,FALSE)</f>
        <v>0</v>
      </c>
      <c r="EP24" s="28">
        <f>BL24*VLOOKUP(EP$7,'PONDERADORES-GBD'!$A$3:$I$43,5,FALSE)*VLOOKUP(EP$7,'PONDERADORES-GBD'!$A$3:$I$43,7,FALSE)+BL24*(1-VLOOKUP(EP$7,'PONDERADORES-GBD'!$A$3:$I$43,5,FALSE))*VLOOKUP(EP$7,'PONDERADORES-GBD'!$A$3:$I$43,9,FALSE)</f>
        <v>0</v>
      </c>
      <c r="EQ24" s="28">
        <f>BM24*VLOOKUP(EQ$7,'PONDERADORES-GBD'!$A$3:$I$43,5,FALSE)*VLOOKUP(EQ$7,'PONDERADORES-GBD'!$A$3:$I$43,7,FALSE)+BM24*(1-VLOOKUP(EQ$7,'PONDERADORES-GBD'!$A$3:$I$43,5,FALSE))*VLOOKUP(EQ$7,'PONDERADORES-GBD'!$A$3:$I$43,9,FALSE)</f>
        <v>0</v>
      </c>
      <c r="ER24" s="28">
        <f>BN24*VLOOKUP(ER$7,'PONDERADORES-GBD'!$A$3:$I$43,5,FALSE)*VLOOKUP(ER$7,'PONDERADORES-GBD'!$A$3:$I$43,7,FALSE)+BN24*(1-VLOOKUP(ER$7,'PONDERADORES-GBD'!$A$3:$I$43,5,FALSE))*VLOOKUP(ER$7,'PONDERADORES-GBD'!$A$3:$I$43,9,FALSE)</f>
        <v>0</v>
      </c>
      <c r="ES24" s="28">
        <f>BO24*VLOOKUP(ES$7,'PONDERADORES-GBD'!$A$3:$I$43,5,FALSE)*VLOOKUP(ES$7,'PONDERADORES-GBD'!$A$3:$I$43,7,FALSE)+BO24*(1-VLOOKUP(ES$7,'PONDERADORES-GBD'!$A$3:$I$43,5,FALSE))*VLOOKUP(ES$7,'PONDERADORES-GBD'!$A$3:$I$43,9,FALSE)</f>
        <v>0</v>
      </c>
      <c r="ET24" s="28">
        <f>BP24*VLOOKUP(ET$7,'PONDERADORES-GBD'!$A$3:$I$43,5,FALSE)*VLOOKUP(ET$7,'PONDERADORES-GBD'!$A$3:$I$43,7,FALSE)+BP24*(1-VLOOKUP(ET$7,'PONDERADORES-GBD'!$A$3:$I$43,5,FALSE))*VLOOKUP(ET$7,'PONDERADORES-GBD'!$A$3:$I$43,9,FALSE)</f>
        <v>0</v>
      </c>
      <c r="EU24" s="28">
        <f>BQ24*VLOOKUP(EU$7,'PONDERADORES-GBD'!$A$3:$I$43,5,FALSE)*VLOOKUP(EU$7,'PONDERADORES-GBD'!$A$3:$I$43,7,FALSE)+BQ24*(1-VLOOKUP(EU$7,'PONDERADORES-GBD'!$A$3:$I$43,5,FALSE))*VLOOKUP(EU$7,'PONDERADORES-GBD'!$A$3:$I$43,9,FALSE)</f>
        <v>0</v>
      </c>
      <c r="EV24" s="28">
        <f>BR24*VLOOKUP(EV$7,'PONDERADORES-GBD'!$A$3:$I$43,5,FALSE)*VLOOKUP(EV$7,'PONDERADORES-GBD'!$A$3:$I$43,7,FALSE)+BR24*(1-VLOOKUP(EV$7,'PONDERADORES-GBD'!$A$3:$I$43,5,FALSE))*VLOOKUP(EV$7,'PONDERADORES-GBD'!$A$3:$I$43,9,FALSE)</f>
        <v>0</v>
      </c>
      <c r="EW24" s="28">
        <f>BS24*VLOOKUP(EW$7,'PONDERADORES-GBD'!$A$3:$I$43,5,FALSE)*VLOOKUP(EW$7,'PONDERADORES-GBD'!$A$3:$I$43,7,FALSE)+BS24*(1-VLOOKUP(EW$7,'PONDERADORES-GBD'!$A$3:$I$43,5,FALSE))*VLOOKUP(EW$7,'PONDERADORES-GBD'!$A$3:$I$43,9,FALSE)</f>
        <v>0</v>
      </c>
      <c r="EX24" s="28">
        <f>BT24*VLOOKUP(EX$7,'PONDERADORES-GBD'!$A$3:$I$43,5,FALSE)*VLOOKUP(EX$7,'PONDERADORES-GBD'!$A$3:$I$43,7,FALSE)+BT24*(1-VLOOKUP(EX$7,'PONDERADORES-GBD'!$A$3:$I$43,5,FALSE))*VLOOKUP(EX$7,'PONDERADORES-GBD'!$A$3:$I$43,9,FALSE)</f>
        <v>0</v>
      </c>
      <c r="EY24" s="28">
        <f>BU24*VLOOKUP(EY$7,'PONDERADORES-GBD'!$A$3:$I$43,5,FALSE)*VLOOKUP(EY$7,'PONDERADORES-GBD'!$A$3:$I$43,7,FALSE)+BU24*(1-VLOOKUP(EY$7,'PONDERADORES-GBD'!$A$3:$I$43,5,FALSE))*VLOOKUP(EY$7,'PONDERADORES-GBD'!$A$3:$I$43,9,FALSE)</f>
        <v>0</v>
      </c>
      <c r="EZ24" s="28">
        <f>BV24*VLOOKUP(EZ$7,'PONDERADORES-GBD'!$A$3:$I$43,5,FALSE)*VLOOKUP(EZ$7,'PONDERADORES-GBD'!$A$3:$I$43,7,FALSE)+BV24*(1-VLOOKUP(EZ$7,'PONDERADORES-GBD'!$A$3:$I$43,5,FALSE))*VLOOKUP(EZ$7,'PONDERADORES-GBD'!$A$3:$I$43,9,FALSE)</f>
        <v>2.4644999999999999E-6</v>
      </c>
      <c r="FA24" s="28">
        <f>BW24*VLOOKUP(FA$7,'PONDERADORES-GBD'!$A$3:$I$43,5,FALSE)*VLOOKUP(FA$7,'PONDERADORES-GBD'!$A$3:$I$43,7,FALSE)+BW24*(1-VLOOKUP(FA$7,'PONDERADORES-GBD'!$A$3:$I$43,5,FALSE))*VLOOKUP(FA$7,'PONDERADORES-GBD'!$A$3:$I$43,9,FALSE)</f>
        <v>1.9223099999999999E-5</v>
      </c>
      <c r="FB24" s="28">
        <f>BX24*VLOOKUP(FB$7,'PONDERADORES-GBD'!$A$3:$I$43,5,FALSE)*VLOOKUP(FB$7,'PONDERADORES-GBD'!$A$3:$I$43,7,FALSE)+BX24*(1-VLOOKUP(FB$7,'PONDERADORES-GBD'!$A$3:$I$43,5,FALSE))*VLOOKUP(FB$7,'PONDERADORES-GBD'!$A$3:$I$43,9,FALSE)</f>
        <v>4.3375199999999998E-5</v>
      </c>
      <c r="FC24" s="28">
        <f>BY24*VLOOKUP(FC$7,'PONDERADORES-GBD'!$A$3:$I$43,5,FALSE)*VLOOKUP(FC$7,'PONDERADORES-GBD'!$A$3:$I$43,7,FALSE)+BY24*(1-VLOOKUP(FC$7,'PONDERADORES-GBD'!$A$3:$I$43,5,FALSE))*VLOOKUP(FC$7,'PONDERADORES-GBD'!$A$3:$I$43,9,FALSE)</f>
        <v>0</v>
      </c>
      <c r="FD24" s="28">
        <f>BZ24*VLOOKUP(FD$7,'PONDERADORES-GBD'!$A$3:$I$43,5,FALSE)*VLOOKUP(FD$7,'PONDERADORES-GBD'!$A$3:$I$43,7,FALSE)+BZ24*(1-VLOOKUP(FD$7,'PONDERADORES-GBD'!$A$3:$I$43,5,FALSE))*VLOOKUP(FD$7,'PONDERADORES-GBD'!$A$3:$I$43,9,FALSE)</f>
        <v>0</v>
      </c>
      <c r="FE24" s="28">
        <f>CA24*VLOOKUP(FE$7,'PONDERADORES-GBD'!$A$3:$I$43,5,FALSE)*VLOOKUP(FE$7,'PONDERADORES-GBD'!$A$3:$I$43,7,FALSE)+CA24*(1-VLOOKUP(FE$7,'PONDERADORES-GBD'!$A$3:$I$43,5,FALSE))*VLOOKUP(FE$7,'PONDERADORES-GBD'!$A$3:$I$43,9,FALSE)</f>
        <v>0</v>
      </c>
      <c r="FF24" s="28">
        <f>CB24*VLOOKUP(FF$7,'PONDERADORES-GBD'!$A$3:$I$43,5,FALSE)*VLOOKUP(FF$7,'PONDERADORES-GBD'!$A$3:$I$43,7,FALSE)+CB24*(1-VLOOKUP(FF$7,'PONDERADORES-GBD'!$A$3:$I$43,5,FALSE))*VLOOKUP(FF$7,'PONDERADORES-GBD'!$A$3:$I$43,9,FALSE)</f>
        <v>0</v>
      </c>
      <c r="FG24" s="28">
        <f>CC24*VLOOKUP(FG$7,'PONDERADORES-GBD'!$A$3:$I$43,5,FALSE)*VLOOKUP(FG$7,'PONDERADORES-GBD'!$A$3:$I$43,7,FALSE)+CC24*(1-VLOOKUP(FG$7,'PONDERADORES-GBD'!$A$3:$I$43,5,FALSE))*VLOOKUP(FG$7,'PONDERADORES-GBD'!$A$3:$I$43,9,FALSE)</f>
        <v>0</v>
      </c>
      <c r="FH24" s="28">
        <f>CD24*VLOOKUP(FH$7,'PONDERADORES-GBD'!$A$3:$I$43,5,FALSE)*VLOOKUP(FH$7,'PONDERADORES-GBD'!$A$3:$I$43,7,FALSE)+CD24*(1-VLOOKUP(FH$7,'PONDERADORES-GBD'!$A$3:$I$43,5,FALSE))*VLOOKUP(FH$7,'PONDERADORES-GBD'!$A$3:$I$43,9,FALSE)</f>
        <v>0</v>
      </c>
      <c r="FI24" s="28">
        <f>CE24*VLOOKUP(FI$7,'PONDERADORES-GBD'!$A$3:$I$43,5,FALSE)*VLOOKUP(FI$7,'PONDERADORES-GBD'!$A$3:$I$43,7,FALSE)+CE24*(1-VLOOKUP(FI$7,'PONDERADORES-GBD'!$A$3:$I$43,5,FALSE))*VLOOKUP(FI$7,'PONDERADORES-GBD'!$A$3:$I$43,9,FALSE)</f>
        <v>0</v>
      </c>
      <c r="FJ24" s="28">
        <f>CF24*VLOOKUP(FJ$7,'PONDERADORES-GBD'!$A$3:$I$43,5,FALSE)*VLOOKUP(FJ$7,'PONDERADORES-GBD'!$A$3:$I$43,7,FALSE)+CF24*(1-VLOOKUP(FJ$7,'PONDERADORES-GBD'!$A$3:$I$43,5,FALSE))*VLOOKUP(FJ$7,'PONDERADORES-GBD'!$A$3:$I$43,9,FALSE)</f>
        <v>0</v>
      </c>
      <c r="FK24" s="28">
        <f>CG24*VLOOKUP(FK$7,'PONDERADORES-GBD'!$A$3:$I$43,5,FALSE)*VLOOKUP(FK$7,'PONDERADORES-GBD'!$A$3:$I$43,7,FALSE)+CG24*(1-VLOOKUP(FK$7,'PONDERADORES-GBD'!$A$3:$I$43,5,FALSE))*VLOOKUP(FK$7,'PONDERADORES-GBD'!$A$3:$I$43,9,FALSE)</f>
        <v>0</v>
      </c>
      <c r="FL24" s="28">
        <f>CH24*VLOOKUP(FL$7,'PONDERADORES-GBD'!$A$3:$I$43,5,FALSE)*VLOOKUP(FL$7,'PONDERADORES-GBD'!$A$3:$I$43,6,FALSE)*VLOOKUP(FL$7,'PONDERADORES-GBD'!$A$3:$I$43,3,FALSE)+CH24*(1-VLOOKUP(FL$7,'PONDERADORES-GBD'!$A$3:$I$43,5,FALSE))*VLOOKUP(FL$7,'PONDERADORES-GBD'!$A$3:$I$43,8,FALSE)*VLOOKUP(FL$7,'PONDERADORES-GBD'!$A$3:$I$43,3,FALSE)</f>
        <v>0</v>
      </c>
      <c r="FM24" s="28">
        <f>CI24*VLOOKUP(FM$7,'PONDERADORES-GBD'!$A$3:$I$43,5,FALSE)*VLOOKUP(FM$7,'PONDERADORES-GBD'!$A$3:$I$43,6,FALSE)*VLOOKUP(FM$7,'PONDERADORES-GBD'!$A$3:$I$43,3,FALSE)+CI24*(1-VLOOKUP(FM$7,'PONDERADORES-GBD'!$A$3:$I$43,5,FALSE))*VLOOKUP(FM$7,'PONDERADORES-GBD'!$A$3:$I$43,8,FALSE)*VLOOKUP(FM$7,'PONDERADORES-GBD'!$A$3:$I$43,3,FALSE)</f>
        <v>0</v>
      </c>
      <c r="FN24" s="28">
        <f>CJ24*VLOOKUP(FN$7,'PONDERADORES-GBD'!$A$3:$I$43,5,FALSE)*VLOOKUP(FN$7,'PONDERADORES-GBD'!$A$3:$I$43,6,FALSE)*VLOOKUP(FN$7,'PONDERADORES-GBD'!$A$3:$I$43,3,FALSE)+CJ24*(1-VLOOKUP(FN$7,'PONDERADORES-GBD'!$A$3:$I$43,5,FALSE))*VLOOKUP(FN$7,'PONDERADORES-GBD'!$A$3:$I$43,8,FALSE)*VLOOKUP(FN$7,'PONDERADORES-GBD'!$A$3:$I$43,3,FALSE)</f>
        <v>3.0470474311019846E-3</v>
      </c>
      <c r="FO24" s="28">
        <f>CK24*VLOOKUP(FO$7,'PONDERADORES-GBD'!$A$3:$I$43,5,FALSE)*VLOOKUP(FO$7,'PONDERADORES-GBD'!$A$3:$I$43,6,FALSE)*VLOOKUP(FO$7,'PONDERADORES-GBD'!$A$3:$I$43,3,FALSE)+CK24*(1-VLOOKUP(FO$7,'PONDERADORES-GBD'!$A$3:$I$43,5,FALSE))*VLOOKUP(FO$7,'PONDERADORES-GBD'!$A$3:$I$43,8,FALSE)*VLOOKUP(FO$7,'PONDERADORES-GBD'!$A$3:$I$43,3,FALSE)</f>
        <v>0</v>
      </c>
      <c r="FP24" s="28">
        <f>CL24*VLOOKUP(FP$7,'PONDERADORES-GBD'!$A$3:$I$43,5,FALSE)*VLOOKUP(FP$7,'PONDERADORES-GBD'!$A$3:$I$43,6,FALSE)*VLOOKUP(FP$7,'PONDERADORES-GBD'!$A$3:$I$43,3,FALSE)+CL24*(1-VLOOKUP(FP$7,'PONDERADORES-GBD'!$A$3:$I$43,5,FALSE))*VLOOKUP(FP$7,'PONDERADORES-GBD'!$A$3:$I$43,8,FALSE)*VLOOKUP(FP$7,'PONDERADORES-GBD'!$A$3:$I$43,3,FALSE)</f>
        <v>0</v>
      </c>
      <c r="FQ24" s="28">
        <f>CM24*VLOOKUP(FQ$7,'PONDERADORES-GBD'!$A$3:$I$43,5,FALSE)*VLOOKUP(FQ$7,'PONDERADORES-GBD'!$A$3:$I$43,6,FALSE)*VLOOKUP(FQ$7,'PONDERADORES-GBD'!$A$3:$I$43,3,FALSE)+CM24*(1-VLOOKUP(FQ$7,'PONDERADORES-GBD'!$A$3:$I$43,5,FALSE))*VLOOKUP(FQ$7,'PONDERADORES-GBD'!$A$3:$I$43,8,FALSE)*VLOOKUP(FQ$7,'PONDERADORES-GBD'!$A$3:$I$43,3,FALSE)</f>
        <v>0</v>
      </c>
      <c r="FR24" s="28">
        <f>CN24*VLOOKUP(FR$7,'PONDERADORES-GBD'!$A$3:$I$43,5,FALSE)*VLOOKUP(FR$7,'PONDERADORES-GBD'!$A$3:$I$43,6,FALSE)*VLOOKUP(FR$7,'PONDERADORES-GBD'!$A$3:$I$43,3,FALSE)+CN24*(1-VLOOKUP(FR$7,'PONDERADORES-GBD'!$A$3:$I$43,5,FALSE))*VLOOKUP(FR$7,'PONDERADORES-GBD'!$A$3:$I$43,8,FALSE)*VLOOKUP(FR$7,'PONDERADORES-GBD'!$A$3:$I$43,3,FALSE)</f>
        <v>7.7420126542915796E-3</v>
      </c>
      <c r="FS24" s="28">
        <f>CO24*VLOOKUP(FS$7,'PONDERADORES-GBD'!$A$3:$I$43,5,FALSE)*VLOOKUP(FS$7,'PONDERADORES-GBD'!$A$3:$I$43,6,FALSE)*VLOOKUP(FS$7,'PONDERADORES-GBD'!$A$3:$I$43,3,FALSE)+CO24*(1-VLOOKUP(FS$7,'PONDERADORES-GBD'!$A$3:$I$43,5,FALSE))*VLOOKUP(FS$7,'PONDERADORES-GBD'!$A$3:$I$43,8,FALSE)*VLOOKUP(FS$7,'PONDERADORES-GBD'!$A$3:$I$43,3,FALSE)</f>
        <v>2.4673048090349071E-4</v>
      </c>
      <c r="FT24" s="28">
        <f>CP24*VLOOKUP(FT$7,'PONDERADORES-GBD'!$A$3:$I$43,5,FALSE)*VLOOKUP(FT$7,'PONDERADORES-GBD'!$A$3:$I$43,6,FALSE)*VLOOKUP(FT$7,'PONDERADORES-GBD'!$A$3:$I$43,3,FALSE)+CP24*(1-VLOOKUP(FT$7,'PONDERADORES-GBD'!$A$3:$I$43,5,FALSE))*VLOOKUP(FT$7,'PONDERADORES-GBD'!$A$3:$I$43,8,FALSE)*VLOOKUP(FT$7,'PONDERADORES-GBD'!$A$3:$I$43,3,FALSE)</f>
        <v>1.4123320681724847E-3</v>
      </c>
      <c r="FU24" s="28">
        <f>CQ24*VLOOKUP(FU$7,'PONDERADORES-GBD'!$A$3:$I$43,5,FALSE)*VLOOKUP(FU$7,'PONDERADORES-GBD'!$A$3:$I$43,6,FALSE)*VLOOKUP(FU$7,'PONDERADORES-GBD'!$A$3:$I$43,3,FALSE)+CQ24*(1-VLOOKUP(FU$7,'PONDERADORES-GBD'!$A$3:$I$43,5,FALSE))*VLOOKUP(FU$7,'PONDERADORES-GBD'!$A$3:$I$43,8,FALSE)*VLOOKUP(FU$7,'PONDERADORES-GBD'!$A$3:$I$43,3,FALSE)</f>
        <v>2.7011855728952769E-4</v>
      </c>
      <c r="FV24" s="28">
        <f>CR24*VLOOKUP(FV$7,'PONDERADORES-GBD'!$A$3:$I$43,5,FALSE)*VLOOKUP(FV$7,'PONDERADORES-GBD'!$A$3:$I$43,6,FALSE)*VLOOKUP(FV$7,'PONDERADORES-GBD'!$A$3:$I$43,3,FALSE)+CR24*(1-VLOOKUP(FV$7,'PONDERADORES-GBD'!$A$3:$I$43,5,FALSE))*VLOOKUP(FV$7,'PONDERADORES-GBD'!$A$3:$I$43,8,FALSE)*VLOOKUP(FV$7,'PONDERADORES-GBD'!$A$3:$I$43,3,FALSE)</f>
        <v>1.4200500369609857E-3</v>
      </c>
      <c r="FW24" s="28">
        <f>CS24*VLOOKUP(FW$7,'PONDERADORES-GBD'!$A$3:$I$43,5,FALSE)*VLOOKUP(FW$7,'PONDERADORES-GBD'!$A$3:$I$43,6,FALSE)*VLOOKUP(FW$7,'PONDERADORES-GBD'!$A$3:$I$43,3,FALSE)+CS24*(1-VLOOKUP(FW$7,'PONDERADORES-GBD'!$A$3:$I$43,5,FALSE))*VLOOKUP(FW$7,'PONDERADORES-GBD'!$A$3:$I$43,8,FALSE)*VLOOKUP(FW$7,'PONDERADORES-GBD'!$A$3:$I$43,3,FALSE)</f>
        <v>0</v>
      </c>
      <c r="FX24" s="28">
        <f>CT24*VLOOKUP(FX$7,'PONDERADORES-GBD'!$A$3:$I$43,5,FALSE)*VLOOKUP(FX$7,'PONDERADORES-GBD'!$A$3:$I$43,6,FALSE)*VLOOKUP(FX$7,'PONDERADORES-GBD'!$A$3:$I$43,3,FALSE)+CT24*(1-VLOOKUP(FX$7,'PONDERADORES-GBD'!$A$3:$I$43,5,FALSE))*VLOOKUP(FX$7,'PONDERADORES-GBD'!$A$3:$I$43,8,FALSE)*VLOOKUP(FX$7,'PONDERADORES-GBD'!$A$3:$I$43,3,FALSE)</f>
        <v>2.8202354140999312E-4</v>
      </c>
      <c r="FY24" s="28">
        <f>CU24*VLOOKUP(FY$7,'PONDERADORES-GBD'!$A$3:$I$43,5,FALSE)*VLOOKUP(FY$7,'PONDERADORES-GBD'!$A$3:$I$43,6,FALSE)*VLOOKUP(FY$7,'PONDERADORES-GBD'!$A$3:$I$43,3,FALSE)+CU24*(1-VLOOKUP(FY$7,'PONDERADORES-GBD'!$A$3:$I$43,5,FALSE))*VLOOKUP(FY$7,'PONDERADORES-GBD'!$A$3:$I$43,8,FALSE)*VLOOKUP(FY$7,'PONDERADORES-GBD'!$A$3:$I$43,3,FALSE)</f>
        <v>2.2952905133470227E-6</v>
      </c>
      <c r="FZ24" s="28">
        <f>CV24*VLOOKUP(FZ$7,'PONDERADORES-GBD'!$A$3:$I$43,5,FALSE)*VLOOKUP(FZ$7,'PONDERADORES-GBD'!$A$3:$I$43,6,FALSE)*VLOOKUP(FZ$7,'PONDERADORES-GBD'!$A$3:$I$43,3,FALSE)+CV24*(1-VLOOKUP(FZ$7,'PONDERADORES-GBD'!$A$3:$I$43,5,FALSE))*VLOOKUP(FZ$7,'PONDERADORES-GBD'!$A$3:$I$43,8,FALSE)*VLOOKUP(FZ$7,'PONDERADORES-GBD'!$A$3:$I$43,3,FALSE)</f>
        <v>0</v>
      </c>
      <c r="GA24" s="28">
        <f>CW24*VLOOKUP(GA$7,'PONDERADORES-GBD'!$A$3:$I$43,5,FALSE)*VLOOKUP(GA$7,'PONDERADORES-GBD'!$A$3:$I$43,6,FALSE)*VLOOKUP(GA$7,'PONDERADORES-GBD'!$A$3:$I$43,3,FALSE)+CW24*(1-VLOOKUP(GA$7,'PONDERADORES-GBD'!$A$3:$I$43,5,FALSE))*VLOOKUP(GA$7,'PONDERADORES-GBD'!$A$3:$I$43,8,FALSE)*VLOOKUP(GA$7,'PONDERADORES-GBD'!$A$3:$I$43,3,FALSE)</f>
        <v>1.365645403285421E-4</v>
      </c>
      <c r="GB24" s="28">
        <f>CX24*VLOOKUP(GB$7,'PONDERADORES-GBD'!$A$3:$I$43,5,FALSE)*VLOOKUP(GB$7,'PONDERADORES-GBD'!$A$3:$I$43,6,FALSE)*VLOOKUP(GB$7,'PONDERADORES-GBD'!$A$3:$I$43,3,FALSE)+CX24*(1-VLOOKUP(GB$7,'PONDERADORES-GBD'!$A$3:$I$43,5,FALSE))*VLOOKUP(GB$7,'PONDERADORES-GBD'!$A$3:$I$43,8,FALSE)*VLOOKUP(GB$7,'PONDERADORES-GBD'!$A$3:$I$43,3,FALSE)</f>
        <v>1.7882550390143736E-4</v>
      </c>
      <c r="GC24" s="28">
        <f>CY24*VLOOKUP(GC$7,'PONDERADORES-GBD'!$A$3:$I$43,5,FALSE)*VLOOKUP(GC$7,'PONDERADORES-GBD'!$A$3:$I$43,6,FALSE)*VLOOKUP(GC$7,'PONDERADORES-GBD'!$A$3:$I$43,3,FALSE)+CY24*(1-VLOOKUP(GC$7,'PONDERADORES-GBD'!$A$3:$I$43,5,FALSE))*VLOOKUP(GC$7,'PONDERADORES-GBD'!$A$3:$I$43,8,FALSE)*VLOOKUP(GC$7,'PONDERADORES-GBD'!$A$3:$I$43,3,FALSE)</f>
        <v>4.1249122546201236E-4</v>
      </c>
      <c r="GD24" s="28">
        <f>CZ24*VLOOKUP(GD$7,'PONDERADORES-GBD'!$A$3:$I$43,5,FALSE)*VLOOKUP(GD$7,'PONDERADORES-GBD'!$A$3:$I$43,6,FALSE)*VLOOKUP(GD$7,'PONDERADORES-GBD'!$A$3:$I$43,3,FALSE)+CZ24*(1-VLOOKUP(GD$7,'PONDERADORES-GBD'!$A$3:$I$43,5,FALSE))*VLOOKUP(GD$7,'PONDERADORES-GBD'!$A$3:$I$43,8,FALSE)*VLOOKUP(GD$7,'PONDERADORES-GBD'!$A$3:$I$43,3,FALSE)</f>
        <v>3.969378891170431E-4</v>
      </c>
      <c r="GE24" s="28">
        <f>DA24*VLOOKUP(GE$7,'PONDERADORES-GBD'!$A$3:$I$43,5,FALSE)*VLOOKUP(GE$7,'PONDERADORES-GBD'!$A$3:$I$43,6,FALSE)*VLOOKUP(GE$7,'PONDERADORES-GBD'!$A$3:$I$43,3,FALSE)+DA24*(1-VLOOKUP(GE$7,'PONDERADORES-GBD'!$A$3:$I$43,5,FALSE))*VLOOKUP(GE$7,'PONDERADORES-GBD'!$A$3:$I$43,8,FALSE)*VLOOKUP(GE$7,'PONDERADORES-GBD'!$A$3:$I$43,3,FALSE)</f>
        <v>1.4716126351813828E-4</v>
      </c>
      <c r="GF24" s="28">
        <f>DB24*VLOOKUP(GF$7,'PONDERADORES-GBD'!$A$3:$I$43,5,FALSE)*VLOOKUP(GF$7,'PONDERADORES-GBD'!$A$3:$I$43,6,FALSE)*VLOOKUP(GF$7,'PONDERADORES-GBD'!$A$3:$I$43,3,FALSE)+DB24*(1-VLOOKUP(GF$7,'PONDERADORES-GBD'!$A$3:$I$43,5,FALSE))*VLOOKUP(GF$7,'PONDERADORES-GBD'!$A$3:$I$43,8,FALSE)*VLOOKUP(GF$7,'PONDERADORES-GBD'!$A$3:$I$43,3,FALSE)</f>
        <v>6.5060876659822037E-5</v>
      </c>
      <c r="GG24" s="28">
        <f>DC24*VLOOKUP(GG$7,'PONDERADORES-GBD'!$A$3:$I$43,5,FALSE)*VLOOKUP(GG$7,'PONDERADORES-GBD'!$A$3:$I$43,6,FALSE)*VLOOKUP(GG$7,'PONDERADORES-GBD'!$A$3:$I$43,3,FALSE)+DC24*(1-VLOOKUP(GG$7,'PONDERADORES-GBD'!$A$3:$I$43,5,FALSE))*VLOOKUP(GG$7,'PONDERADORES-GBD'!$A$3:$I$43,8,FALSE)*VLOOKUP(GG$7,'PONDERADORES-GBD'!$A$3:$I$43,3,FALSE)</f>
        <v>3.440841889117043E-6</v>
      </c>
      <c r="GH24" s="28">
        <f>DD24*VLOOKUP(GH$7,'PONDERADORES-GBD'!$A$3:$I$43,5,FALSE)*VLOOKUP(GH$7,'PONDERADORES-GBD'!$A$3:$I$43,6,FALSE)*VLOOKUP(GH$7,'PONDERADORES-GBD'!$A$3:$I$43,3,FALSE)+DD24*(1-VLOOKUP(GH$7,'PONDERADORES-GBD'!$A$3:$I$43,5,FALSE))*VLOOKUP(GH$7,'PONDERADORES-GBD'!$A$3:$I$43,8,FALSE)*VLOOKUP(GH$7,'PONDERADORES-GBD'!$A$3:$I$43,3,FALSE)</f>
        <v>4.9427043121149901E-4</v>
      </c>
      <c r="GI24" s="28">
        <f>DE24*VLOOKUP(GI$7,'PONDERADORES-GBD'!$A$3:$I$43,5,FALSE)*VLOOKUP(GI$7,'PONDERADORES-GBD'!$A$3:$I$43,6,FALSE)*VLOOKUP(GI$7,'PONDERADORES-GBD'!$A$3:$I$43,3,FALSE)+DE24*(1-VLOOKUP(GI$7,'PONDERADORES-GBD'!$A$3:$I$43,5,FALSE))*VLOOKUP(GI$7,'PONDERADORES-GBD'!$A$3:$I$43,8,FALSE)*VLOOKUP(GI$7,'PONDERADORES-GBD'!$A$3:$I$43,3,FALSE)</f>
        <v>8.367412183436003E-6</v>
      </c>
      <c r="GJ24" s="28">
        <f>DF24*VLOOKUP(GJ$7,'PONDERADORES-GBD'!$A$3:$I$43,5,FALSE)*VLOOKUP(GJ$7,'PONDERADORES-GBD'!$A$3:$I$43,6,FALSE)*VLOOKUP(GJ$7,'PONDERADORES-GBD'!$A$3:$I$43,3,FALSE)+DF24*(1-VLOOKUP(GJ$7,'PONDERADORES-GBD'!$A$3:$I$43,5,FALSE))*VLOOKUP(GJ$7,'PONDERADORES-GBD'!$A$3:$I$43,8,FALSE)*VLOOKUP(GJ$7,'PONDERADORES-GBD'!$A$3:$I$43,3,FALSE)</f>
        <v>1.6597002053388089E-6</v>
      </c>
      <c r="GK24" s="28">
        <f>DG24*VLOOKUP(GK$7,'PONDERADORES-GBD'!$A$3:$I$43,5,FALSE)*VLOOKUP(GK$7,'PONDERADORES-GBD'!$A$3:$I$43,6,FALSE)*VLOOKUP(GK$7,'PONDERADORES-GBD'!$A$3:$I$43,3,FALSE)+DG24*(1-VLOOKUP(GK$7,'PONDERADORES-GBD'!$A$3:$I$43,5,FALSE))*VLOOKUP(GK$7,'PONDERADORES-GBD'!$A$3:$I$43,8,FALSE)*VLOOKUP(GK$7,'PONDERADORES-GBD'!$A$3:$I$43,3,FALSE)</f>
        <v>0</v>
      </c>
      <c r="GL24" s="28">
        <f>DH24*VLOOKUP(GL$7,'PONDERADORES-GBD'!$A$3:$I$43,5,FALSE)*VLOOKUP(GL$7,'PONDERADORES-GBD'!$A$3:$I$43,6,FALSE)*VLOOKUP(GL$7,'PONDERADORES-GBD'!$A$3:$I$43,3,FALSE)+DH24*(1-VLOOKUP(GL$7,'PONDERADORES-GBD'!$A$3:$I$43,5,FALSE))*VLOOKUP(GL$7,'PONDERADORES-GBD'!$A$3:$I$43,8,FALSE)*VLOOKUP(GL$7,'PONDERADORES-GBD'!$A$3:$I$43,3,FALSE)</f>
        <v>0</v>
      </c>
      <c r="GM24" s="28">
        <f>DI24*VLOOKUP(GM$7,'PONDERADORES-GBD'!$A$3:$I$43,5,FALSE)*VLOOKUP(GM$7,'PONDERADORES-GBD'!$A$3:$I$43,6,FALSE)*VLOOKUP(GM$7,'PONDERADORES-GBD'!$A$3:$I$43,3,FALSE)+DI24*(1-VLOOKUP(GM$7,'PONDERADORES-GBD'!$A$3:$I$43,5,FALSE))*VLOOKUP(GM$7,'PONDERADORES-GBD'!$A$3:$I$43,8,FALSE)*VLOOKUP(GM$7,'PONDERADORES-GBD'!$A$3:$I$43,3,FALSE)</f>
        <v>0</v>
      </c>
      <c r="GN24" s="28">
        <f>DJ24*VLOOKUP(GN$7,'PONDERADORES-GBD'!$A$3:$I$43,5,FALSE)*VLOOKUP(GN$7,'PONDERADORES-GBD'!$A$3:$I$43,6,FALSE)*VLOOKUP(GN$7,'PONDERADORES-GBD'!$A$3:$I$43,3,FALSE)+DJ24*(1-VLOOKUP(GN$7,'PONDERADORES-GBD'!$A$3:$I$43,5,FALSE))*VLOOKUP(GN$7,'PONDERADORES-GBD'!$A$3:$I$43,8,FALSE)*VLOOKUP(GN$7,'PONDERADORES-GBD'!$A$3:$I$43,3,FALSE)</f>
        <v>0</v>
      </c>
      <c r="GO24" s="28">
        <f>DK24*VLOOKUP(GO$7,'PONDERADORES-GBD'!$A$3:$I$43,5,FALSE)*VLOOKUP(GO$7,'PONDERADORES-GBD'!$A$3:$I$43,6,FALSE)*VLOOKUP(GO$7,'PONDERADORES-GBD'!$A$3:$I$43,3,FALSE)+DK24*(1-VLOOKUP(GO$7,'PONDERADORES-GBD'!$A$3:$I$43,5,FALSE))*VLOOKUP(GO$7,'PONDERADORES-GBD'!$A$3:$I$43,8,FALSE)*VLOOKUP(GO$7,'PONDERADORES-GBD'!$A$3:$I$43,3,FALSE)</f>
        <v>0</v>
      </c>
      <c r="GP24" s="28">
        <f>DL24*VLOOKUP(GP$7,'PONDERADORES-GBD'!$A$3:$I$43,5,FALSE)*VLOOKUP(GP$7,'PONDERADORES-GBD'!$A$3:$I$43,6,FALSE)*VLOOKUP(GP$7,'PONDERADORES-GBD'!$A$3:$I$43,3,FALSE)+DL24*(1-VLOOKUP(GP$7,'PONDERADORES-GBD'!$A$3:$I$43,5,FALSE))*VLOOKUP(GP$7,'PONDERADORES-GBD'!$A$3:$I$43,8,FALSE)*VLOOKUP(GP$7,'PONDERADORES-GBD'!$A$3:$I$43,3,FALSE)</f>
        <v>0</v>
      </c>
      <c r="GQ24" s="28">
        <f>DM24*VLOOKUP(GQ$7,'PONDERADORES-GBD'!$A$3:$I$43,5,FALSE)*VLOOKUP(GQ$7,'PONDERADORES-GBD'!$A$3:$I$43,6,FALSE)*VLOOKUP(GQ$7,'PONDERADORES-GBD'!$A$3:$I$43,3,FALSE)+DM24*(1-VLOOKUP(GQ$7,'PONDERADORES-GBD'!$A$3:$I$43,5,FALSE))*VLOOKUP(GQ$7,'PONDERADORES-GBD'!$A$3:$I$43,8,FALSE)*VLOOKUP(GQ$7,'PONDERADORES-GBD'!$A$3:$I$43,3,FALSE)</f>
        <v>5.4405782340862416E-7</v>
      </c>
      <c r="GR24" s="28">
        <f>DN24*VLOOKUP(GR$7,'PONDERADORES-GBD'!$A$3:$I$43,5,FALSE)*VLOOKUP(GR$7,'PONDERADORES-GBD'!$A$3:$I$43,6,FALSE)*VLOOKUP(GR$7,'PONDERADORES-GBD'!$A$3:$I$43,3,FALSE)+DN24*(1-VLOOKUP(GR$7,'PONDERADORES-GBD'!$A$3:$I$43,5,FALSE))*VLOOKUP(GR$7,'PONDERADORES-GBD'!$A$3:$I$43,8,FALSE)*VLOOKUP(GR$7,'PONDERADORES-GBD'!$A$3:$I$43,3,FALSE)</f>
        <v>0</v>
      </c>
      <c r="GS24" s="28">
        <f>DO24*VLOOKUP(GS$7,'PONDERADORES-GBD'!$A$3:$I$43,5,FALSE)*VLOOKUP(GS$7,'PONDERADORES-GBD'!$A$3:$I$43,6,FALSE)*VLOOKUP(GS$7,'PONDERADORES-GBD'!$A$3:$I$43,3,FALSE)+DO24*(1-VLOOKUP(GS$7,'PONDERADORES-GBD'!$A$3:$I$43,5,FALSE))*VLOOKUP(GS$7,'PONDERADORES-GBD'!$A$3:$I$43,8,FALSE)*VLOOKUP(GS$7,'PONDERADORES-GBD'!$A$3:$I$43,3,FALSE)</f>
        <v>0</v>
      </c>
      <c r="GT24" s="28">
        <f>DP24*VLOOKUP(GT$7,'PONDERADORES-GBD'!$A$3:$I$43,5,FALSE)*VLOOKUP(GT$7,'PONDERADORES-GBD'!$A$3:$I$43,6,FALSE)*VLOOKUP(GT$7,'PONDERADORES-GBD'!$A$3:$I$43,3,FALSE)+DP24*(1-VLOOKUP(GT$7,'PONDERADORES-GBD'!$A$3:$I$43,5,FALSE))*VLOOKUP(GT$7,'PONDERADORES-GBD'!$A$3:$I$43,8,FALSE)*VLOOKUP(GT$7,'PONDERADORES-GBD'!$A$3:$I$43,3,FALSE)</f>
        <v>2.4180654346338127E-6</v>
      </c>
      <c r="GU24" s="28">
        <f>DQ24*VLOOKUP(GU$7,'PONDERADORES-GBD'!$A$3:$I$43,5,FALSE)*VLOOKUP(GU$7,'PONDERADORES-GBD'!$A$3:$I$43,6,FALSE)*VLOOKUP(GU$7,'PONDERADORES-GBD'!$A$3:$I$43,3,FALSE)+DQ24*(1-VLOOKUP(GU$7,'PONDERADORES-GBD'!$A$3:$I$43,5,FALSE))*VLOOKUP(GU$7,'PONDERADORES-GBD'!$A$3:$I$43,8,FALSE)*VLOOKUP(GU$7,'PONDERADORES-GBD'!$A$3:$I$43,3,FALSE)</f>
        <v>7.8208887063655018E-6</v>
      </c>
      <c r="GV24" s="28">
        <f>DR24*VLOOKUP(GV$7,'PONDERADORES-GBD'!$A$3:$I$43,5,FALSE)*VLOOKUP(GV$7,'PONDERADORES-GBD'!$A$3:$I$43,6,FALSE)*VLOOKUP(GV$7,'PONDERADORES-GBD'!$A$3:$I$43,3,FALSE)+DR24*(1-VLOOKUP(GV$7,'PONDERADORES-GBD'!$A$3:$I$43,5,FALSE))*VLOOKUP(GV$7,'PONDERADORES-GBD'!$A$3:$I$43,8,FALSE)*VLOOKUP(GV$7,'PONDERADORES-GBD'!$A$3:$I$43,3,FALSE)</f>
        <v>7.8371824229979464E-6</v>
      </c>
      <c r="GW24" s="28">
        <f>DS24*VLOOKUP(GW$7,'PONDERADORES-GBD'!$A$3:$I$43,5,FALSE)*VLOOKUP(GW$7,'PONDERADORES-GBD'!$A$3:$I$43,6,FALSE)*VLOOKUP(GW$7,'PONDERADORES-GBD'!$A$3:$I$43,3,FALSE)+DS24*(1-VLOOKUP(GW$7,'PONDERADORES-GBD'!$A$3:$I$43,5,FALSE))*VLOOKUP(GW$7,'PONDERADORES-GBD'!$A$3:$I$43,8,FALSE)*VLOOKUP(GW$7,'PONDERADORES-GBD'!$A$3:$I$43,3,FALSE)</f>
        <v>0</v>
      </c>
      <c r="GX24" s="28">
        <f>DT24*VLOOKUP(GX$7,'PONDERADORES-GBD'!$A$3:$I$43,5,FALSE)*VLOOKUP(GX$7,'PONDERADORES-GBD'!$A$3:$I$43,6,FALSE)*VLOOKUP(GX$7,'PONDERADORES-GBD'!$A$3:$I$43,3,FALSE)+DT24*(1-VLOOKUP(GX$7,'PONDERADORES-GBD'!$A$3:$I$43,5,FALSE))*VLOOKUP(GX$7,'PONDERADORES-GBD'!$A$3:$I$43,8,FALSE)*VLOOKUP(GX$7,'PONDERADORES-GBD'!$A$3:$I$43,3,FALSE)</f>
        <v>9.99969609856263E-7</v>
      </c>
      <c r="GY24" s="28">
        <f>DU24*VLOOKUP(GY$7,'PONDERADORES-GBD'!$A$3:$I$43,5,FALSE)*VLOOKUP(GY$7,'PONDERADORES-GBD'!$A$3:$I$43,6,FALSE)*VLOOKUP(GY$7,'PONDERADORES-GBD'!$A$3:$I$43,3,FALSE)+DU24*(1-VLOOKUP(GY$7,'PONDERADORES-GBD'!$A$3:$I$43,5,FALSE))*VLOOKUP(GY$7,'PONDERADORES-GBD'!$A$3:$I$43,8,FALSE)*VLOOKUP(GY$7,'PONDERADORES-GBD'!$A$3:$I$43,3,FALSE)</f>
        <v>0</v>
      </c>
      <c r="GZ24" s="29">
        <f t="shared" si="2"/>
        <v>5.8473075950000002E-3</v>
      </c>
      <c r="HA24" s="29">
        <f t="shared" si="3"/>
        <v>1.628700990911704E-2</v>
      </c>
      <c r="HC24" s="39">
        <f t="shared" si="4"/>
        <v>0</v>
      </c>
      <c r="HD24" s="39" t="e">
        <f t="shared" si="5"/>
        <v>#DIV/0!</v>
      </c>
      <c r="HE24" s="39" t="e">
        <f t="shared" si="0"/>
        <v>#DIV/0!</v>
      </c>
    </row>
    <row r="25" spans="1:213" ht="15.75" x14ac:dyDescent="0.25">
      <c r="A25" s="36" t="s">
        <v>104</v>
      </c>
      <c r="B25" s="37" t="s">
        <v>58</v>
      </c>
      <c r="C25" s="31">
        <f>DATOS!B65</f>
        <v>0</v>
      </c>
      <c r="D25" s="1">
        <v>2.5707E-3</v>
      </c>
      <c r="E25" s="1">
        <v>2.5707E-3</v>
      </c>
      <c r="F25" s="1">
        <v>0.19830809999999999</v>
      </c>
      <c r="G25" s="1">
        <v>0</v>
      </c>
      <c r="H25" s="1">
        <v>0</v>
      </c>
      <c r="I25" s="1">
        <v>0</v>
      </c>
      <c r="J25" s="1">
        <v>0.21765209999999999</v>
      </c>
      <c r="K25" s="1">
        <v>1.7994900000000001E-2</v>
      </c>
      <c r="L25" s="1">
        <v>8.7403599999999998E-2</v>
      </c>
      <c r="M25" s="1">
        <v>1.45673E-2</v>
      </c>
      <c r="N25" s="1">
        <v>4.45587E-2</v>
      </c>
      <c r="O25" s="1">
        <v>0</v>
      </c>
      <c r="P25" s="1">
        <v>5.7047500000000001E-2</v>
      </c>
      <c r="Q25" s="1">
        <v>8.5689999999999996E-4</v>
      </c>
      <c r="R25" s="1">
        <v>8.5689999999999996E-4</v>
      </c>
      <c r="S25" s="1">
        <v>2.82776E-2</v>
      </c>
      <c r="T25" s="1">
        <v>2.2279299999999998E-2</v>
      </c>
      <c r="U25" s="1">
        <v>2.2279299999999998E-2</v>
      </c>
      <c r="V25" s="1">
        <v>2.82776E-2</v>
      </c>
      <c r="W25" s="1">
        <v>3.7703500000000001E-2</v>
      </c>
      <c r="X25" s="1">
        <v>1.9708699999999999E-2</v>
      </c>
      <c r="Y25" s="1">
        <v>5.1414E-3</v>
      </c>
      <c r="Z25" s="1">
        <v>0.11825189999999999</v>
      </c>
      <c r="AA25" s="1">
        <v>5.1414E-3</v>
      </c>
      <c r="AB25" s="1">
        <v>8.5689999999999996E-4</v>
      </c>
      <c r="AC25" s="1">
        <v>0</v>
      </c>
      <c r="AD25" s="1">
        <v>0</v>
      </c>
      <c r="AE25" s="1">
        <v>0</v>
      </c>
      <c r="AF25" s="1">
        <v>0</v>
      </c>
      <c r="AG25" s="1">
        <v>8.5689999999999996E-4</v>
      </c>
      <c r="AH25" s="1">
        <v>0</v>
      </c>
      <c r="AI25" s="1">
        <v>1.7137999999999999E-3</v>
      </c>
      <c r="AJ25" s="1">
        <v>3.4275999999999998E-3</v>
      </c>
      <c r="AK25" s="1">
        <v>4.2845000000000001E-3</v>
      </c>
      <c r="AL25" s="1">
        <v>6.8551999999999997E-3</v>
      </c>
      <c r="AM25" s="1">
        <v>4.6272500000000001E-2</v>
      </c>
      <c r="AN25" s="1">
        <v>3.4275999999999998E-3</v>
      </c>
      <c r="AO25" s="1">
        <v>0</v>
      </c>
      <c r="AP25" s="1">
        <v>8.5689999999999996E-4</v>
      </c>
      <c r="AQ25" s="1">
        <v>0</v>
      </c>
      <c r="AR25" s="1">
        <v>1</v>
      </c>
      <c r="AT25" s="41">
        <f>D25*VLOOKUP(AT$7,'PONDERADORES-GBD'!$A$3:$I$43,4,FALSE)</f>
        <v>2.5707E-3</v>
      </c>
      <c r="AU25" s="41">
        <f>E25*VLOOKUP(AU$7,'PONDERADORES-GBD'!$A$3:$I$43,4,FALSE)</f>
        <v>2.5707E-3</v>
      </c>
      <c r="AV25" s="41">
        <f>F25*VLOOKUP(AV$7,'PONDERADORES-GBD'!$A$3:$I$43,4,FALSE)</f>
        <v>9.9154050000000004E-3</v>
      </c>
      <c r="AW25" s="41">
        <f>G25*VLOOKUP(AW$7,'PONDERADORES-GBD'!$A$3:$I$43,4,FALSE)</f>
        <v>0</v>
      </c>
      <c r="AX25" s="41">
        <f>H25*VLOOKUP(AX$7,'PONDERADORES-GBD'!$A$3:$I$43,4,FALSE)</f>
        <v>0</v>
      </c>
      <c r="AY25" s="41">
        <f>I25*VLOOKUP(AY$7,'PONDERADORES-GBD'!$A$3:$I$43,4,FALSE)</f>
        <v>0</v>
      </c>
      <c r="AZ25" s="41">
        <f>J25*VLOOKUP(AZ$7,'PONDERADORES-GBD'!$A$3:$I$43,4,FALSE)</f>
        <v>1.0882605E-2</v>
      </c>
      <c r="BA25" s="41">
        <f>K25*VLOOKUP(BA$7,'PONDERADORES-GBD'!$A$3:$I$43,4,FALSE)</f>
        <v>8.9974500000000008E-4</v>
      </c>
      <c r="BB25" s="41">
        <f>L25*VLOOKUP(BB$7,'PONDERADORES-GBD'!$A$3:$I$43,4,FALSE)</f>
        <v>0</v>
      </c>
      <c r="BC25" s="41">
        <f>M25*VLOOKUP(BC$7,'PONDERADORES-GBD'!$A$3:$I$43,4,FALSE)</f>
        <v>0</v>
      </c>
      <c r="BD25" s="41">
        <f>N25*VLOOKUP(BD$7,'PONDERADORES-GBD'!$A$3:$I$43,4,FALSE)</f>
        <v>0</v>
      </c>
      <c r="BE25" s="41">
        <f>O25*VLOOKUP(BE$7,'PONDERADORES-GBD'!$A$3:$I$43,4,FALSE)</f>
        <v>0</v>
      </c>
      <c r="BF25" s="41">
        <f>P25*VLOOKUP(BF$7,'PONDERADORES-GBD'!$A$3:$I$43,4,FALSE)</f>
        <v>2.8523750000000003E-3</v>
      </c>
      <c r="BG25" s="41">
        <f>Q25*VLOOKUP(BG$7,'PONDERADORES-GBD'!$A$3:$I$43,4,FALSE)</f>
        <v>8.5690000000000001E-5</v>
      </c>
      <c r="BH25" s="41">
        <f>R25*VLOOKUP(BH$7,'PONDERADORES-GBD'!$A$3:$I$43,4,FALSE)</f>
        <v>1.7138E-4</v>
      </c>
      <c r="BI25" s="41">
        <f>S25*VLOOKUP(BI$7,'PONDERADORES-GBD'!$A$3:$I$43,4,FALSE)</f>
        <v>4.2416399999999996E-3</v>
      </c>
      <c r="BJ25" s="41">
        <f>T25*VLOOKUP(BJ$7,'PONDERADORES-GBD'!$A$3:$I$43,4,FALSE)</f>
        <v>0</v>
      </c>
      <c r="BK25" s="41">
        <f>U25*VLOOKUP(BK$7,'PONDERADORES-GBD'!$A$3:$I$43,4,FALSE)</f>
        <v>0</v>
      </c>
      <c r="BL25" s="41">
        <f>V25*VLOOKUP(BL$7,'PONDERADORES-GBD'!$A$3:$I$43,4,FALSE)</f>
        <v>0</v>
      </c>
      <c r="BM25" s="41">
        <f>W25*VLOOKUP(BM$7,'PONDERADORES-GBD'!$A$3:$I$43,4,FALSE)</f>
        <v>0</v>
      </c>
      <c r="BN25" s="41">
        <f>X25*VLOOKUP(BN$7,'PONDERADORES-GBD'!$A$3:$I$43,4,FALSE)</f>
        <v>0</v>
      </c>
      <c r="BO25" s="41">
        <f>Y25*VLOOKUP(BO$7,'PONDERADORES-GBD'!$A$3:$I$43,4,FALSE)</f>
        <v>0</v>
      </c>
      <c r="BP25" s="41">
        <f>Z25*VLOOKUP(BP$7,'PONDERADORES-GBD'!$A$3:$I$43,4,FALSE)</f>
        <v>0</v>
      </c>
      <c r="BQ25" s="41">
        <f>AA25*VLOOKUP(BQ$7,'PONDERADORES-GBD'!$A$3:$I$43,4,FALSE)</f>
        <v>0</v>
      </c>
      <c r="BR25" s="41">
        <f>AB25*VLOOKUP(BR$7,'PONDERADORES-GBD'!$A$3:$I$43,4,FALSE)</f>
        <v>0</v>
      </c>
      <c r="BS25" s="41">
        <f>AC25*VLOOKUP(BS$7,'PONDERADORES-GBD'!$A$3:$I$43,4,FALSE)</f>
        <v>0</v>
      </c>
      <c r="BT25" s="41">
        <f>AD25*VLOOKUP(BT$7,'PONDERADORES-GBD'!$A$3:$I$43,4,FALSE)</f>
        <v>0</v>
      </c>
      <c r="BU25" s="41">
        <f>AE25*VLOOKUP(BU$7,'PONDERADORES-GBD'!$A$3:$I$43,4,FALSE)</f>
        <v>0</v>
      </c>
      <c r="BV25" s="41">
        <f>AF25*VLOOKUP(BV$7,'PONDERADORES-GBD'!$A$3:$I$43,4,FALSE)</f>
        <v>0</v>
      </c>
      <c r="BW25" s="41">
        <f>AG25*VLOOKUP(BW$7,'PONDERADORES-GBD'!$A$3:$I$43,4,FALSE)</f>
        <v>8.5689999999999996E-4</v>
      </c>
      <c r="BX25" s="41">
        <f>AH25*VLOOKUP(BX$7,'PONDERADORES-GBD'!$A$3:$I$43,4,FALSE)</f>
        <v>0</v>
      </c>
      <c r="BY25" s="41">
        <f>AI25*VLOOKUP(BY$7,'PONDERADORES-GBD'!$A$3:$I$43,4,FALSE)</f>
        <v>0</v>
      </c>
      <c r="BZ25" s="41">
        <f>AJ25*VLOOKUP(BZ$7,'PONDERADORES-GBD'!$A$3:$I$43,4,FALSE)</f>
        <v>0</v>
      </c>
      <c r="CA25" s="41">
        <f>AK25*VLOOKUP(CA$7,'PONDERADORES-GBD'!$A$3:$I$43,4,FALSE)</f>
        <v>0</v>
      </c>
      <c r="CB25" s="41">
        <f>AL25*VLOOKUP(CB$7,'PONDERADORES-GBD'!$A$3:$I$43,4,FALSE)</f>
        <v>0</v>
      </c>
      <c r="CC25" s="41">
        <f>AM25*VLOOKUP(CC$7,'PONDERADORES-GBD'!$A$3:$I$43,4,FALSE)</f>
        <v>0</v>
      </c>
      <c r="CD25" s="41">
        <f>AN25*VLOOKUP(CD$7,'PONDERADORES-GBD'!$A$3:$I$43,4,FALSE)</f>
        <v>0</v>
      </c>
      <c r="CE25" s="41">
        <f>AO25*VLOOKUP(CE$7,'PONDERADORES-GBD'!$A$3:$I$43,4,FALSE)</f>
        <v>0</v>
      </c>
      <c r="CF25" s="41">
        <f>AP25*VLOOKUP(CF$7,'PONDERADORES-GBD'!$A$3:$I$43,4,FALSE)</f>
        <v>0</v>
      </c>
      <c r="CG25" s="41">
        <f>AQ25*VLOOKUP(CG$7,'PONDERADORES-GBD'!$A$3:$I$43,4,FALSE)</f>
        <v>0</v>
      </c>
      <c r="CH25" s="41">
        <f>D25*(1-VLOOKUP(CH$7,'PONDERADORES-GBD'!$A$3:$I$43,4,FALSE))</f>
        <v>0</v>
      </c>
      <c r="CI25" s="41">
        <f>E25*(1-VLOOKUP(CI$7,'PONDERADORES-GBD'!$A$3:$I$43,4,FALSE))</f>
        <v>0</v>
      </c>
      <c r="CJ25" s="41">
        <f>F25*(1-VLOOKUP(CJ$7,'PONDERADORES-GBD'!$A$3:$I$43,4,FALSE))</f>
        <v>0.18839269499999997</v>
      </c>
      <c r="CK25" s="41">
        <f>G25*(1-VLOOKUP(CK$7,'PONDERADORES-GBD'!$A$3:$I$43,4,FALSE))</f>
        <v>0</v>
      </c>
      <c r="CL25" s="41">
        <f>H25*(1-VLOOKUP(CL$7,'PONDERADORES-GBD'!$A$3:$I$43,4,FALSE))</f>
        <v>0</v>
      </c>
      <c r="CM25" s="41">
        <f>I25*(1-VLOOKUP(CM$7,'PONDERADORES-GBD'!$A$3:$I$43,4,FALSE))</f>
        <v>0</v>
      </c>
      <c r="CN25" s="41">
        <f>J25*(1-VLOOKUP(CN$7,'PONDERADORES-GBD'!$A$3:$I$43,4,FALSE))</f>
        <v>0.20676949499999997</v>
      </c>
      <c r="CO25" s="41">
        <f>K25*(1-VLOOKUP(CO$7,'PONDERADORES-GBD'!$A$3:$I$43,4,FALSE))</f>
        <v>1.7095155000000001E-2</v>
      </c>
      <c r="CP25" s="41">
        <f>L25*(1-VLOOKUP(CP$7,'PONDERADORES-GBD'!$A$3:$I$43,4,FALSE))</f>
        <v>8.7403599999999998E-2</v>
      </c>
      <c r="CQ25" s="41">
        <f>M25*(1-VLOOKUP(CQ$7,'PONDERADORES-GBD'!$A$3:$I$43,4,FALSE))</f>
        <v>1.45673E-2</v>
      </c>
      <c r="CR25" s="41">
        <f>N25*(1-VLOOKUP(CR$7,'PONDERADORES-GBD'!$A$3:$I$43,4,FALSE))</f>
        <v>4.45587E-2</v>
      </c>
      <c r="CS25" s="41">
        <f>O25*(1-VLOOKUP(CS$7,'PONDERADORES-GBD'!$A$3:$I$43,4,FALSE))</f>
        <v>0</v>
      </c>
      <c r="CT25" s="41">
        <f>P25*(1-VLOOKUP(CT$7,'PONDERADORES-GBD'!$A$3:$I$43,4,FALSE))</f>
        <v>5.4195124999999997E-2</v>
      </c>
      <c r="CU25" s="41">
        <f>Q25*(1-VLOOKUP(CU$7,'PONDERADORES-GBD'!$A$3:$I$43,4,FALSE))</f>
        <v>7.7120999999999993E-4</v>
      </c>
      <c r="CV25" s="41">
        <f>R25*(1-VLOOKUP(CV$7,'PONDERADORES-GBD'!$A$3:$I$43,4,FALSE))</f>
        <v>6.8552000000000001E-4</v>
      </c>
      <c r="CW25" s="41">
        <f>S25*(1-VLOOKUP(CW$7,'PONDERADORES-GBD'!$A$3:$I$43,4,FALSE))</f>
        <v>2.4035959999999999E-2</v>
      </c>
      <c r="CX25" s="41">
        <f>T25*(1-VLOOKUP(CX$7,'PONDERADORES-GBD'!$A$3:$I$43,4,FALSE))</f>
        <v>2.2279299999999998E-2</v>
      </c>
      <c r="CY25" s="41">
        <f>U25*(1-VLOOKUP(CY$7,'PONDERADORES-GBD'!$A$3:$I$43,4,FALSE))</f>
        <v>2.2279299999999998E-2</v>
      </c>
      <c r="CZ25" s="41">
        <f>V25*(1-VLOOKUP(CZ$7,'PONDERADORES-GBD'!$A$3:$I$43,4,FALSE))</f>
        <v>2.82776E-2</v>
      </c>
      <c r="DA25" s="41">
        <f>W25*(1-VLOOKUP(DA$7,'PONDERADORES-GBD'!$A$3:$I$43,4,FALSE))</f>
        <v>3.7703500000000001E-2</v>
      </c>
      <c r="DB25" s="41">
        <f>X25*(1-VLOOKUP(DB$7,'PONDERADORES-GBD'!$A$3:$I$43,4,FALSE))</f>
        <v>1.9708699999999999E-2</v>
      </c>
      <c r="DC25" s="41">
        <f>Y25*(1-VLOOKUP(DC$7,'PONDERADORES-GBD'!$A$3:$I$43,4,FALSE))</f>
        <v>5.1414E-3</v>
      </c>
      <c r="DD25" s="41">
        <f>Z25*(1-VLOOKUP(DD$7,'PONDERADORES-GBD'!$A$3:$I$43,4,FALSE))</f>
        <v>0.11825189999999999</v>
      </c>
      <c r="DE25" s="41">
        <f>AA25*(1-VLOOKUP(DE$7,'PONDERADORES-GBD'!$A$3:$I$43,4,FALSE))</f>
        <v>5.1414E-3</v>
      </c>
      <c r="DF25" s="41">
        <f>AB25*(1-VLOOKUP(DF$7,'PONDERADORES-GBD'!$A$3:$I$43,4,FALSE))</f>
        <v>8.5689999999999996E-4</v>
      </c>
      <c r="DG25" s="41">
        <f>AC25*(1-VLOOKUP(DG$7,'PONDERADORES-GBD'!$A$3:$I$43,4,FALSE))</f>
        <v>0</v>
      </c>
      <c r="DH25" s="41">
        <f>AD25*(1-VLOOKUP(DH$7,'PONDERADORES-GBD'!$A$3:$I$43,4,FALSE))</f>
        <v>0</v>
      </c>
      <c r="DI25" s="41">
        <f>AE25*(1-VLOOKUP(DI$7,'PONDERADORES-GBD'!$A$3:$I$43,4,FALSE))</f>
        <v>0</v>
      </c>
      <c r="DJ25" s="41">
        <f>AF25*(1-VLOOKUP(DJ$7,'PONDERADORES-GBD'!$A$3:$I$43,4,FALSE))</f>
        <v>0</v>
      </c>
      <c r="DK25" s="41">
        <f>AG25*(1-VLOOKUP(DK$7,'PONDERADORES-GBD'!$A$3:$I$43,4,FALSE))</f>
        <v>0</v>
      </c>
      <c r="DL25" s="41">
        <f>AH25*(1-VLOOKUP(DL$7,'PONDERADORES-GBD'!$A$3:$I$43,4,FALSE))</f>
        <v>0</v>
      </c>
      <c r="DM25" s="41">
        <f>AI25*(1-VLOOKUP(DM$7,'PONDERADORES-GBD'!$A$3:$I$43,4,FALSE))</f>
        <v>1.7137999999999999E-3</v>
      </c>
      <c r="DN25" s="41">
        <f>AJ25*(1-VLOOKUP(DN$7,'PONDERADORES-GBD'!$A$3:$I$43,4,FALSE))</f>
        <v>3.4275999999999998E-3</v>
      </c>
      <c r="DO25" s="41">
        <f>AK25*(1-VLOOKUP(DO$7,'PONDERADORES-GBD'!$A$3:$I$43,4,FALSE))</f>
        <v>4.2845000000000001E-3</v>
      </c>
      <c r="DP25" s="41">
        <f>AL25*(1-VLOOKUP(DP$7,'PONDERADORES-GBD'!$A$3:$I$43,4,FALSE))</f>
        <v>6.8551999999999997E-3</v>
      </c>
      <c r="DQ25" s="41">
        <f>AM25*(1-VLOOKUP(DQ$7,'PONDERADORES-GBD'!$A$3:$I$43,4,FALSE))</f>
        <v>4.6272500000000001E-2</v>
      </c>
      <c r="DR25" s="41">
        <f>AN25*(1-VLOOKUP(DR$7,'PONDERADORES-GBD'!$A$3:$I$43,4,FALSE))</f>
        <v>3.4275999999999998E-3</v>
      </c>
      <c r="DS25" s="41">
        <f>AO25*(1-VLOOKUP(DS$7,'PONDERADORES-GBD'!$A$3:$I$43,4,FALSE))</f>
        <v>0</v>
      </c>
      <c r="DT25" s="41">
        <f>AP25*(1-VLOOKUP(DT$7,'PONDERADORES-GBD'!$A$3:$I$43,4,FALSE))</f>
        <v>8.5689999999999996E-4</v>
      </c>
      <c r="DU25" s="41">
        <f>AQ25*(1-VLOOKUP(DU$7,'PONDERADORES-GBD'!$A$3:$I$43,4,FALSE))</f>
        <v>0</v>
      </c>
      <c r="DV25" s="31">
        <f t="shared" si="1"/>
        <v>0.99999999999999989</v>
      </c>
      <c r="DW25" s="45"/>
      <c r="DX25" s="28">
        <f>AT25*VLOOKUP(DX$7,'PONDERADORES-GBD'!$A$3:$I$43,5,FALSE)*VLOOKUP(DX$7,'PONDERADORES-GBD'!$A$3:$I$43,7,FALSE)+AT25*(1-VLOOKUP(DX$7,'PONDERADORES-GBD'!$A$3:$I$43,5,FALSE))*VLOOKUP(DX$7,'PONDERADORES-GBD'!$A$3:$I$43,9,FALSE)</f>
        <v>1.5141422999999999E-3</v>
      </c>
      <c r="DY25" s="28">
        <f>AU25*VLOOKUP(DY$7,'PONDERADORES-GBD'!$A$3:$I$43,5,FALSE)*VLOOKUP(DY$7,'PONDERADORES-GBD'!$A$3:$I$43,7,FALSE)+AU25*(1-VLOOKUP(DY$7,'PONDERADORES-GBD'!$A$3:$I$43,5,FALSE))*VLOOKUP(DY$7,'PONDERADORES-GBD'!$A$3:$I$43,9,FALSE)</f>
        <v>7.6092719999999996E-4</v>
      </c>
      <c r="DZ25" s="28">
        <f>AV25*VLOOKUP(DZ$7,'PONDERADORES-GBD'!$A$3:$I$43,5,FALSE)*VLOOKUP(DZ$7,'PONDERADORES-GBD'!$A$3:$I$43,7,FALSE)+AV25*(1-VLOOKUP(DZ$7,'PONDERADORES-GBD'!$A$3:$I$43,5,FALSE))*VLOOKUP(DZ$7,'PONDERADORES-GBD'!$A$3:$I$43,9,FALSE)</f>
        <v>2.2904585550000004E-3</v>
      </c>
      <c r="EA25" s="28">
        <f>AW25*VLOOKUP(EA$7,'PONDERADORES-GBD'!$A$3:$I$43,5,FALSE)*VLOOKUP(EA$7,'PONDERADORES-GBD'!$A$3:$I$43,7,FALSE)+AW25*(1-VLOOKUP(EA$7,'PONDERADORES-GBD'!$A$3:$I$43,5,FALSE))*VLOOKUP(EA$7,'PONDERADORES-GBD'!$A$3:$I$43,9,FALSE)</f>
        <v>0</v>
      </c>
      <c r="EB25" s="28">
        <f>AX25*VLOOKUP(EB$7,'PONDERADORES-GBD'!$A$3:$I$43,5,FALSE)*VLOOKUP(EB$7,'PONDERADORES-GBD'!$A$3:$I$43,7,FALSE)+AX25*(1-VLOOKUP(EB$7,'PONDERADORES-GBD'!$A$3:$I$43,5,FALSE))*VLOOKUP(EB$7,'PONDERADORES-GBD'!$A$3:$I$43,9,FALSE)</f>
        <v>0</v>
      </c>
      <c r="EC25" s="28">
        <f>AY25*VLOOKUP(EC$7,'PONDERADORES-GBD'!$A$3:$I$43,5,FALSE)*VLOOKUP(EC$7,'PONDERADORES-GBD'!$A$3:$I$43,7,FALSE)+AY25*(1-VLOOKUP(EC$7,'PONDERADORES-GBD'!$A$3:$I$43,5,FALSE))*VLOOKUP(EC$7,'PONDERADORES-GBD'!$A$3:$I$43,9,FALSE)</f>
        <v>0</v>
      </c>
      <c r="ED25" s="28">
        <f>AZ25*VLOOKUP(ED$7,'PONDERADORES-GBD'!$A$3:$I$43,5,FALSE)*VLOOKUP(ED$7,'PONDERADORES-GBD'!$A$3:$I$43,7,FALSE)+AZ25*(1-VLOOKUP(ED$7,'PONDERADORES-GBD'!$A$3:$I$43,5,FALSE))*VLOOKUP(ED$7,'PONDERADORES-GBD'!$A$3:$I$43,9,FALSE)</f>
        <v>6.3119108999999999E-4</v>
      </c>
      <c r="EE25" s="28">
        <f>BA25*VLOOKUP(EE$7,'PONDERADORES-GBD'!$A$3:$I$43,5,FALSE)*VLOOKUP(EE$7,'PONDERADORES-GBD'!$A$3:$I$43,7,FALSE)+BA25*(1-VLOOKUP(EE$7,'PONDERADORES-GBD'!$A$3:$I$43,5,FALSE))*VLOOKUP(EE$7,'PONDERADORES-GBD'!$A$3:$I$43,9,FALSE)</f>
        <v>4.4987250000000007E-6</v>
      </c>
      <c r="EF25" s="28">
        <f>BB25*VLOOKUP(EF$7,'PONDERADORES-GBD'!$A$3:$I$43,5,FALSE)*VLOOKUP(EF$7,'PONDERADORES-GBD'!$A$3:$I$43,7,FALSE)+BB25*(1-VLOOKUP(EF$7,'PONDERADORES-GBD'!$A$3:$I$43,5,FALSE))*VLOOKUP(EF$7,'PONDERADORES-GBD'!$A$3:$I$43,9,FALSE)</f>
        <v>0</v>
      </c>
      <c r="EG25" s="28">
        <f>BC25*VLOOKUP(EG$7,'PONDERADORES-GBD'!$A$3:$I$43,5,FALSE)*VLOOKUP(EG$7,'PONDERADORES-GBD'!$A$3:$I$43,7,FALSE)+BC25*(1-VLOOKUP(EG$7,'PONDERADORES-GBD'!$A$3:$I$43,5,FALSE))*VLOOKUP(EG$7,'PONDERADORES-GBD'!$A$3:$I$43,9,FALSE)</f>
        <v>0</v>
      </c>
      <c r="EH25" s="28">
        <f>BD25*VLOOKUP(EH$7,'PONDERADORES-GBD'!$A$3:$I$43,5,FALSE)*VLOOKUP(EH$7,'PONDERADORES-GBD'!$A$3:$I$43,7,FALSE)+BD25*(1-VLOOKUP(EH$7,'PONDERADORES-GBD'!$A$3:$I$43,5,FALSE))*VLOOKUP(EH$7,'PONDERADORES-GBD'!$A$3:$I$43,9,FALSE)</f>
        <v>0</v>
      </c>
      <c r="EI25" s="28">
        <f>BE25*VLOOKUP(EI$7,'PONDERADORES-GBD'!$A$3:$I$43,5,FALSE)*VLOOKUP(EI$7,'PONDERADORES-GBD'!$A$3:$I$43,7,FALSE)+BE25*(1-VLOOKUP(EI$7,'PONDERADORES-GBD'!$A$3:$I$43,5,FALSE))*VLOOKUP(EI$7,'PONDERADORES-GBD'!$A$3:$I$43,9,FALSE)</f>
        <v>0</v>
      </c>
      <c r="EJ25" s="28">
        <f>BF25*VLOOKUP(EJ$7,'PONDERADORES-GBD'!$A$3:$I$43,5,FALSE)*VLOOKUP(EJ$7,'PONDERADORES-GBD'!$A$3:$I$43,7,FALSE)+BF25*(1-VLOOKUP(EJ$7,'PONDERADORES-GBD'!$A$3:$I$43,5,FALSE))*VLOOKUP(EJ$7,'PONDERADORES-GBD'!$A$3:$I$43,9,FALSE)</f>
        <v>2.6812325000000003E-4</v>
      </c>
      <c r="EK25" s="28">
        <f>BG25*VLOOKUP(EK$7,'PONDERADORES-GBD'!$A$3:$I$43,5,FALSE)*VLOOKUP(EK$7,'PONDERADORES-GBD'!$A$3:$I$43,7,FALSE)+BG25*(1-VLOOKUP(EK$7,'PONDERADORES-GBD'!$A$3:$I$43,5,FALSE))*VLOOKUP(EK$7,'PONDERADORES-GBD'!$A$3:$I$43,9,FALSE)</f>
        <v>2.5707E-5</v>
      </c>
      <c r="EL25" s="28">
        <f>BH25*VLOOKUP(EL$7,'PONDERADORES-GBD'!$A$3:$I$43,5,FALSE)*VLOOKUP(EL$7,'PONDERADORES-GBD'!$A$3:$I$43,7,FALSE)+BH25*(1-VLOOKUP(EL$7,'PONDERADORES-GBD'!$A$3:$I$43,5,FALSE))*VLOOKUP(EL$7,'PONDERADORES-GBD'!$A$3:$I$43,9,FALSE)</f>
        <v>1.936594E-5</v>
      </c>
      <c r="EM25" s="28">
        <f>BI25*VLOOKUP(EM$7,'PONDERADORES-GBD'!$A$3:$I$43,5,FALSE)*VLOOKUP(EM$7,'PONDERADORES-GBD'!$A$3:$I$43,7,FALSE)+BI25*(1-VLOOKUP(EM$7,'PONDERADORES-GBD'!$A$3:$I$43,5,FALSE))*VLOOKUP(EM$7,'PONDERADORES-GBD'!$A$3:$I$43,9,FALSE)</f>
        <v>3.0115643999999994E-4</v>
      </c>
      <c r="EN25" s="28">
        <f>BJ25*VLOOKUP(EN$7,'PONDERADORES-GBD'!$A$3:$I$43,5,FALSE)*VLOOKUP(EN$7,'PONDERADORES-GBD'!$A$3:$I$43,7,FALSE)+BJ25*(1-VLOOKUP(EN$7,'PONDERADORES-GBD'!$A$3:$I$43,5,FALSE))*VLOOKUP(EN$7,'PONDERADORES-GBD'!$A$3:$I$43,9,FALSE)</f>
        <v>0</v>
      </c>
      <c r="EO25" s="28">
        <f>BK25*VLOOKUP(EO$7,'PONDERADORES-GBD'!$A$3:$I$43,5,FALSE)*VLOOKUP(EO$7,'PONDERADORES-GBD'!$A$3:$I$43,7,FALSE)+BK25*(1-VLOOKUP(EO$7,'PONDERADORES-GBD'!$A$3:$I$43,5,FALSE))*VLOOKUP(EO$7,'PONDERADORES-GBD'!$A$3:$I$43,9,FALSE)</f>
        <v>0</v>
      </c>
      <c r="EP25" s="28">
        <f>BL25*VLOOKUP(EP$7,'PONDERADORES-GBD'!$A$3:$I$43,5,FALSE)*VLOOKUP(EP$7,'PONDERADORES-GBD'!$A$3:$I$43,7,FALSE)+BL25*(1-VLOOKUP(EP$7,'PONDERADORES-GBD'!$A$3:$I$43,5,FALSE))*VLOOKUP(EP$7,'PONDERADORES-GBD'!$A$3:$I$43,9,FALSE)</f>
        <v>0</v>
      </c>
      <c r="EQ25" s="28">
        <f>BM25*VLOOKUP(EQ$7,'PONDERADORES-GBD'!$A$3:$I$43,5,FALSE)*VLOOKUP(EQ$7,'PONDERADORES-GBD'!$A$3:$I$43,7,FALSE)+BM25*(1-VLOOKUP(EQ$7,'PONDERADORES-GBD'!$A$3:$I$43,5,FALSE))*VLOOKUP(EQ$7,'PONDERADORES-GBD'!$A$3:$I$43,9,FALSE)</f>
        <v>0</v>
      </c>
      <c r="ER25" s="28">
        <f>BN25*VLOOKUP(ER$7,'PONDERADORES-GBD'!$A$3:$I$43,5,FALSE)*VLOOKUP(ER$7,'PONDERADORES-GBD'!$A$3:$I$43,7,FALSE)+BN25*(1-VLOOKUP(ER$7,'PONDERADORES-GBD'!$A$3:$I$43,5,FALSE))*VLOOKUP(ER$7,'PONDERADORES-GBD'!$A$3:$I$43,9,FALSE)</f>
        <v>0</v>
      </c>
      <c r="ES25" s="28">
        <f>BO25*VLOOKUP(ES$7,'PONDERADORES-GBD'!$A$3:$I$43,5,FALSE)*VLOOKUP(ES$7,'PONDERADORES-GBD'!$A$3:$I$43,7,FALSE)+BO25*(1-VLOOKUP(ES$7,'PONDERADORES-GBD'!$A$3:$I$43,5,FALSE))*VLOOKUP(ES$7,'PONDERADORES-GBD'!$A$3:$I$43,9,FALSE)</f>
        <v>0</v>
      </c>
      <c r="ET25" s="28">
        <f>BP25*VLOOKUP(ET$7,'PONDERADORES-GBD'!$A$3:$I$43,5,FALSE)*VLOOKUP(ET$7,'PONDERADORES-GBD'!$A$3:$I$43,7,FALSE)+BP25*(1-VLOOKUP(ET$7,'PONDERADORES-GBD'!$A$3:$I$43,5,FALSE))*VLOOKUP(ET$7,'PONDERADORES-GBD'!$A$3:$I$43,9,FALSE)</f>
        <v>0</v>
      </c>
      <c r="EU25" s="28">
        <f>BQ25*VLOOKUP(EU$7,'PONDERADORES-GBD'!$A$3:$I$43,5,FALSE)*VLOOKUP(EU$7,'PONDERADORES-GBD'!$A$3:$I$43,7,FALSE)+BQ25*(1-VLOOKUP(EU$7,'PONDERADORES-GBD'!$A$3:$I$43,5,FALSE))*VLOOKUP(EU$7,'PONDERADORES-GBD'!$A$3:$I$43,9,FALSE)</f>
        <v>0</v>
      </c>
      <c r="EV25" s="28">
        <f>BR25*VLOOKUP(EV$7,'PONDERADORES-GBD'!$A$3:$I$43,5,FALSE)*VLOOKUP(EV$7,'PONDERADORES-GBD'!$A$3:$I$43,7,FALSE)+BR25*(1-VLOOKUP(EV$7,'PONDERADORES-GBD'!$A$3:$I$43,5,FALSE))*VLOOKUP(EV$7,'PONDERADORES-GBD'!$A$3:$I$43,9,FALSE)</f>
        <v>0</v>
      </c>
      <c r="EW25" s="28">
        <f>BS25*VLOOKUP(EW$7,'PONDERADORES-GBD'!$A$3:$I$43,5,FALSE)*VLOOKUP(EW$7,'PONDERADORES-GBD'!$A$3:$I$43,7,FALSE)+BS25*(1-VLOOKUP(EW$7,'PONDERADORES-GBD'!$A$3:$I$43,5,FALSE))*VLOOKUP(EW$7,'PONDERADORES-GBD'!$A$3:$I$43,9,FALSE)</f>
        <v>0</v>
      </c>
      <c r="EX25" s="28">
        <f>BT25*VLOOKUP(EX$7,'PONDERADORES-GBD'!$A$3:$I$43,5,FALSE)*VLOOKUP(EX$7,'PONDERADORES-GBD'!$A$3:$I$43,7,FALSE)+BT25*(1-VLOOKUP(EX$7,'PONDERADORES-GBD'!$A$3:$I$43,5,FALSE))*VLOOKUP(EX$7,'PONDERADORES-GBD'!$A$3:$I$43,9,FALSE)</f>
        <v>0</v>
      </c>
      <c r="EY25" s="28">
        <f>BU25*VLOOKUP(EY$7,'PONDERADORES-GBD'!$A$3:$I$43,5,FALSE)*VLOOKUP(EY$7,'PONDERADORES-GBD'!$A$3:$I$43,7,FALSE)+BU25*(1-VLOOKUP(EY$7,'PONDERADORES-GBD'!$A$3:$I$43,5,FALSE))*VLOOKUP(EY$7,'PONDERADORES-GBD'!$A$3:$I$43,9,FALSE)</f>
        <v>0</v>
      </c>
      <c r="EZ25" s="28">
        <f>BV25*VLOOKUP(EZ$7,'PONDERADORES-GBD'!$A$3:$I$43,5,FALSE)*VLOOKUP(EZ$7,'PONDERADORES-GBD'!$A$3:$I$43,7,FALSE)+BV25*(1-VLOOKUP(EZ$7,'PONDERADORES-GBD'!$A$3:$I$43,5,FALSE))*VLOOKUP(EZ$7,'PONDERADORES-GBD'!$A$3:$I$43,9,FALSE)</f>
        <v>0</v>
      </c>
      <c r="FA25" s="28">
        <f>BW25*VLOOKUP(FA$7,'PONDERADORES-GBD'!$A$3:$I$43,5,FALSE)*VLOOKUP(FA$7,'PONDERADORES-GBD'!$A$3:$I$43,7,FALSE)+BW25*(1-VLOOKUP(FA$7,'PONDERADORES-GBD'!$A$3:$I$43,5,FALSE))*VLOOKUP(FA$7,'PONDERADORES-GBD'!$A$3:$I$43,9,FALSE)</f>
        <v>3.34191E-5</v>
      </c>
      <c r="FB25" s="28">
        <f>BX25*VLOOKUP(FB$7,'PONDERADORES-GBD'!$A$3:$I$43,5,FALSE)*VLOOKUP(FB$7,'PONDERADORES-GBD'!$A$3:$I$43,7,FALSE)+BX25*(1-VLOOKUP(FB$7,'PONDERADORES-GBD'!$A$3:$I$43,5,FALSE))*VLOOKUP(FB$7,'PONDERADORES-GBD'!$A$3:$I$43,9,FALSE)</f>
        <v>0</v>
      </c>
      <c r="FC25" s="28">
        <f>BY25*VLOOKUP(FC$7,'PONDERADORES-GBD'!$A$3:$I$43,5,FALSE)*VLOOKUP(FC$7,'PONDERADORES-GBD'!$A$3:$I$43,7,FALSE)+BY25*(1-VLOOKUP(FC$7,'PONDERADORES-GBD'!$A$3:$I$43,5,FALSE))*VLOOKUP(FC$7,'PONDERADORES-GBD'!$A$3:$I$43,9,FALSE)</f>
        <v>0</v>
      </c>
      <c r="FD25" s="28">
        <f>BZ25*VLOOKUP(FD$7,'PONDERADORES-GBD'!$A$3:$I$43,5,FALSE)*VLOOKUP(FD$7,'PONDERADORES-GBD'!$A$3:$I$43,7,FALSE)+BZ25*(1-VLOOKUP(FD$7,'PONDERADORES-GBD'!$A$3:$I$43,5,FALSE))*VLOOKUP(FD$7,'PONDERADORES-GBD'!$A$3:$I$43,9,FALSE)</f>
        <v>0</v>
      </c>
      <c r="FE25" s="28">
        <f>CA25*VLOOKUP(FE$7,'PONDERADORES-GBD'!$A$3:$I$43,5,FALSE)*VLOOKUP(FE$7,'PONDERADORES-GBD'!$A$3:$I$43,7,FALSE)+CA25*(1-VLOOKUP(FE$7,'PONDERADORES-GBD'!$A$3:$I$43,5,FALSE))*VLOOKUP(FE$7,'PONDERADORES-GBD'!$A$3:$I$43,9,FALSE)</f>
        <v>0</v>
      </c>
      <c r="FF25" s="28">
        <f>CB25*VLOOKUP(FF$7,'PONDERADORES-GBD'!$A$3:$I$43,5,FALSE)*VLOOKUP(FF$7,'PONDERADORES-GBD'!$A$3:$I$43,7,FALSE)+CB25*(1-VLOOKUP(FF$7,'PONDERADORES-GBD'!$A$3:$I$43,5,FALSE))*VLOOKUP(FF$7,'PONDERADORES-GBD'!$A$3:$I$43,9,FALSE)</f>
        <v>0</v>
      </c>
      <c r="FG25" s="28">
        <f>CC25*VLOOKUP(FG$7,'PONDERADORES-GBD'!$A$3:$I$43,5,FALSE)*VLOOKUP(FG$7,'PONDERADORES-GBD'!$A$3:$I$43,7,FALSE)+CC25*(1-VLOOKUP(FG$7,'PONDERADORES-GBD'!$A$3:$I$43,5,FALSE))*VLOOKUP(FG$7,'PONDERADORES-GBD'!$A$3:$I$43,9,FALSE)</f>
        <v>0</v>
      </c>
      <c r="FH25" s="28">
        <f>CD25*VLOOKUP(FH$7,'PONDERADORES-GBD'!$A$3:$I$43,5,FALSE)*VLOOKUP(FH$7,'PONDERADORES-GBD'!$A$3:$I$43,7,FALSE)+CD25*(1-VLOOKUP(FH$7,'PONDERADORES-GBD'!$A$3:$I$43,5,FALSE))*VLOOKUP(FH$7,'PONDERADORES-GBD'!$A$3:$I$43,9,FALSE)</f>
        <v>0</v>
      </c>
      <c r="FI25" s="28">
        <f>CE25*VLOOKUP(FI$7,'PONDERADORES-GBD'!$A$3:$I$43,5,FALSE)*VLOOKUP(FI$7,'PONDERADORES-GBD'!$A$3:$I$43,7,FALSE)+CE25*(1-VLOOKUP(FI$7,'PONDERADORES-GBD'!$A$3:$I$43,5,FALSE))*VLOOKUP(FI$7,'PONDERADORES-GBD'!$A$3:$I$43,9,FALSE)</f>
        <v>0</v>
      </c>
      <c r="FJ25" s="28">
        <f>CF25*VLOOKUP(FJ$7,'PONDERADORES-GBD'!$A$3:$I$43,5,FALSE)*VLOOKUP(FJ$7,'PONDERADORES-GBD'!$A$3:$I$43,7,FALSE)+CF25*(1-VLOOKUP(FJ$7,'PONDERADORES-GBD'!$A$3:$I$43,5,FALSE))*VLOOKUP(FJ$7,'PONDERADORES-GBD'!$A$3:$I$43,9,FALSE)</f>
        <v>0</v>
      </c>
      <c r="FK25" s="28">
        <f>CG25*VLOOKUP(FK$7,'PONDERADORES-GBD'!$A$3:$I$43,5,FALSE)*VLOOKUP(FK$7,'PONDERADORES-GBD'!$A$3:$I$43,7,FALSE)+CG25*(1-VLOOKUP(FK$7,'PONDERADORES-GBD'!$A$3:$I$43,5,FALSE))*VLOOKUP(FK$7,'PONDERADORES-GBD'!$A$3:$I$43,9,FALSE)</f>
        <v>0</v>
      </c>
      <c r="FL25" s="28">
        <f>CH25*VLOOKUP(FL$7,'PONDERADORES-GBD'!$A$3:$I$43,5,FALSE)*VLOOKUP(FL$7,'PONDERADORES-GBD'!$A$3:$I$43,6,FALSE)*VLOOKUP(FL$7,'PONDERADORES-GBD'!$A$3:$I$43,3,FALSE)+CH25*(1-VLOOKUP(FL$7,'PONDERADORES-GBD'!$A$3:$I$43,5,FALSE))*VLOOKUP(FL$7,'PONDERADORES-GBD'!$A$3:$I$43,8,FALSE)*VLOOKUP(FL$7,'PONDERADORES-GBD'!$A$3:$I$43,3,FALSE)</f>
        <v>0</v>
      </c>
      <c r="FM25" s="28">
        <f>CI25*VLOOKUP(FM$7,'PONDERADORES-GBD'!$A$3:$I$43,5,FALSE)*VLOOKUP(FM$7,'PONDERADORES-GBD'!$A$3:$I$43,6,FALSE)*VLOOKUP(FM$7,'PONDERADORES-GBD'!$A$3:$I$43,3,FALSE)+CI25*(1-VLOOKUP(FM$7,'PONDERADORES-GBD'!$A$3:$I$43,5,FALSE))*VLOOKUP(FM$7,'PONDERADORES-GBD'!$A$3:$I$43,8,FALSE)*VLOOKUP(FM$7,'PONDERADORES-GBD'!$A$3:$I$43,3,FALSE)</f>
        <v>0</v>
      </c>
      <c r="FN25" s="28">
        <f>CJ25*VLOOKUP(FN$7,'PONDERADORES-GBD'!$A$3:$I$43,5,FALSE)*VLOOKUP(FN$7,'PONDERADORES-GBD'!$A$3:$I$43,6,FALSE)*VLOOKUP(FN$7,'PONDERADORES-GBD'!$A$3:$I$43,3,FALSE)+CJ25*(1-VLOOKUP(FN$7,'PONDERADORES-GBD'!$A$3:$I$43,5,FALSE))*VLOOKUP(FN$7,'PONDERADORES-GBD'!$A$3:$I$43,8,FALSE)*VLOOKUP(FN$7,'PONDERADORES-GBD'!$A$3:$I$43,3,FALSE)</f>
        <v>2.7042926759342908E-3</v>
      </c>
      <c r="FO25" s="28">
        <f>CK25*VLOOKUP(FO$7,'PONDERADORES-GBD'!$A$3:$I$43,5,FALSE)*VLOOKUP(FO$7,'PONDERADORES-GBD'!$A$3:$I$43,6,FALSE)*VLOOKUP(FO$7,'PONDERADORES-GBD'!$A$3:$I$43,3,FALSE)+CK25*(1-VLOOKUP(FO$7,'PONDERADORES-GBD'!$A$3:$I$43,5,FALSE))*VLOOKUP(FO$7,'PONDERADORES-GBD'!$A$3:$I$43,8,FALSE)*VLOOKUP(FO$7,'PONDERADORES-GBD'!$A$3:$I$43,3,FALSE)</f>
        <v>0</v>
      </c>
      <c r="FP25" s="28">
        <f>CL25*VLOOKUP(FP$7,'PONDERADORES-GBD'!$A$3:$I$43,5,FALSE)*VLOOKUP(FP$7,'PONDERADORES-GBD'!$A$3:$I$43,6,FALSE)*VLOOKUP(FP$7,'PONDERADORES-GBD'!$A$3:$I$43,3,FALSE)+CL25*(1-VLOOKUP(FP$7,'PONDERADORES-GBD'!$A$3:$I$43,5,FALSE))*VLOOKUP(FP$7,'PONDERADORES-GBD'!$A$3:$I$43,8,FALSE)*VLOOKUP(FP$7,'PONDERADORES-GBD'!$A$3:$I$43,3,FALSE)</f>
        <v>0</v>
      </c>
      <c r="FQ25" s="28">
        <f>CM25*VLOOKUP(FQ$7,'PONDERADORES-GBD'!$A$3:$I$43,5,FALSE)*VLOOKUP(FQ$7,'PONDERADORES-GBD'!$A$3:$I$43,6,FALSE)*VLOOKUP(FQ$7,'PONDERADORES-GBD'!$A$3:$I$43,3,FALSE)+CM25*(1-VLOOKUP(FQ$7,'PONDERADORES-GBD'!$A$3:$I$43,5,FALSE))*VLOOKUP(FQ$7,'PONDERADORES-GBD'!$A$3:$I$43,8,FALSE)*VLOOKUP(FQ$7,'PONDERADORES-GBD'!$A$3:$I$43,3,FALSE)</f>
        <v>0</v>
      </c>
      <c r="FR25" s="28">
        <f>CN25*VLOOKUP(FR$7,'PONDERADORES-GBD'!$A$3:$I$43,5,FALSE)*VLOOKUP(FR$7,'PONDERADORES-GBD'!$A$3:$I$43,6,FALSE)*VLOOKUP(FR$7,'PONDERADORES-GBD'!$A$3:$I$43,3,FALSE)+CN25*(1-VLOOKUP(FR$7,'PONDERADORES-GBD'!$A$3:$I$43,5,FALSE))*VLOOKUP(FR$7,'PONDERADORES-GBD'!$A$3:$I$43,8,FALSE)*VLOOKUP(FR$7,'PONDERADORES-GBD'!$A$3:$I$43,3,FALSE)</f>
        <v>7.4487967562217646E-3</v>
      </c>
      <c r="FS25" s="28">
        <f>CO25*VLOOKUP(FS$7,'PONDERADORES-GBD'!$A$3:$I$43,5,FALSE)*VLOOKUP(FS$7,'PONDERADORES-GBD'!$A$3:$I$43,6,FALSE)*VLOOKUP(FS$7,'PONDERADORES-GBD'!$A$3:$I$43,3,FALSE)+CO25*(1-VLOOKUP(FS$7,'PONDERADORES-GBD'!$A$3:$I$43,5,FALSE))*VLOOKUP(FS$7,'PONDERADORES-GBD'!$A$3:$I$43,8,FALSE)*VLOOKUP(FS$7,'PONDERADORES-GBD'!$A$3:$I$43,3,FALSE)</f>
        <v>2.6495735100616014E-4</v>
      </c>
      <c r="FT25" s="28">
        <f>CP25*VLOOKUP(FT$7,'PONDERADORES-GBD'!$A$3:$I$43,5,FALSE)*VLOOKUP(FT$7,'PONDERADORES-GBD'!$A$3:$I$43,6,FALSE)*VLOOKUP(FT$7,'PONDERADORES-GBD'!$A$3:$I$43,3,FALSE)+CP25*(1-VLOOKUP(FT$7,'PONDERADORES-GBD'!$A$3:$I$43,5,FALSE))*VLOOKUP(FT$7,'PONDERADORES-GBD'!$A$3:$I$43,8,FALSE)*VLOOKUP(FT$7,'PONDERADORES-GBD'!$A$3:$I$43,3,FALSE)</f>
        <v>1.3686649971252566E-3</v>
      </c>
      <c r="FU25" s="28">
        <f>CQ25*VLOOKUP(FU$7,'PONDERADORES-GBD'!$A$3:$I$43,5,FALSE)*VLOOKUP(FU$7,'PONDERADORES-GBD'!$A$3:$I$43,6,FALSE)*VLOOKUP(FU$7,'PONDERADORES-GBD'!$A$3:$I$43,3,FALSE)+CQ25*(1-VLOOKUP(FU$7,'PONDERADORES-GBD'!$A$3:$I$43,5,FALSE))*VLOOKUP(FU$7,'PONDERADORES-GBD'!$A$3:$I$43,8,FALSE)*VLOOKUP(FU$7,'PONDERADORES-GBD'!$A$3:$I$43,3,FALSE)</f>
        <v>2.2811135482546203E-4</v>
      </c>
      <c r="FV25" s="28">
        <f>CR25*VLOOKUP(FV$7,'PONDERADORES-GBD'!$A$3:$I$43,5,FALSE)*VLOOKUP(FV$7,'PONDERADORES-GBD'!$A$3:$I$43,6,FALSE)*VLOOKUP(FV$7,'PONDERADORES-GBD'!$A$3:$I$43,3,FALSE)+CR25*(1-VLOOKUP(FV$7,'PONDERADORES-GBD'!$A$3:$I$43,5,FALSE))*VLOOKUP(FV$7,'PONDERADORES-GBD'!$A$3:$I$43,8,FALSE)*VLOOKUP(FV$7,'PONDERADORES-GBD'!$A$3:$I$43,3,FALSE)</f>
        <v>1.5656847523613964E-3</v>
      </c>
      <c r="FW25" s="28">
        <f>CS25*VLOOKUP(FW$7,'PONDERADORES-GBD'!$A$3:$I$43,5,FALSE)*VLOOKUP(FW$7,'PONDERADORES-GBD'!$A$3:$I$43,6,FALSE)*VLOOKUP(FW$7,'PONDERADORES-GBD'!$A$3:$I$43,3,FALSE)+CS25*(1-VLOOKUP(FW$7,'PONDERADORES-GBD'!$A$3:$I$43,5,FALSE))*VLOOKUP(FW$7,'PONDERADORES-GBD'!$A$3:$I$43,8,FALSE)*VLOOKUP(FW$7,'PONDERADORES-GBD'!$A$3:$I$43,3,FALSE)</f>
        <v>0</v>
      </c>
      <c r="FX25" s="28">
        <f>CT25*VLOOKUP(FX$7,'PONDERADORES-GBD'!$A$3:$I$43,5,FALSE)*VLOOKUP(FX$7,'PONDERADORES-GBD'!$A$3:$I$43,6,FALSE)*VLOOKUP(FX$7,'PONDERADORES-GBD'!$A$3:$I$43,3,FALSE)+CT25*(1-VLOOKUP(FX$7,'PONDERADORES-GBD'!$A$3:$I$43,5,FALSE))*VLOOKUP(FX$7,'PONDERADORES-GBD'!$A$3:$I$43,8,FALSE)*VLOOKUP(FX$7,'PONDERADORES-GBD'!$A$3:$I$43,3,FALSE)</f>
        <v>3.9987915639972619E-4</v>
      </c>
      <c r="FY25" s="28">
        <f>CU25*VLOOKUP(FY$7,'PONDERADORES-GBD'!$A$3:$I$43,5,FALSE)*VLOOKUP(FY$7,'PONDERADORES-GBD'!$A$3:$I$43,6,FALSE)*VLOOKUP(FY$7,'PONDERADORES-GBD'!$A$3:$I$43,3,FALSE)+CU25*(1-VLOOKUP(FY$7,'PONDERADORES-GBD'!$A$3:$I$43,5,FALSE))*VLOOKUP(FY$7,'PONDERADORES-GBD'!$A$3:$I$43,8,FALSE)*VLOOKUP(FY$7,'PONDERADORES-GBD'!$A$3:$I$43,3,FALSE)</f>
        <v>7.981310882956877E-7</v>
      </c>
      <c r="FZ25" s="28">
        <f>CV25*VLOOKUP(FZ$7,'PONDERADORES-GBD'!$A$3:$I$43,5,FALSE)*VLOOKUP(FZ$7,'PONDERADORES-GBD'!$A$3:$I$43,6,FALSE)*VLOOKUP(FZ$7,'PONDERADORES-GBD'!$A$3:$I$43,3,FALSE)+CV25*(1-VLOOKUP(FZ$7,'PONDERADORES-GBD'!$A$3:$I$43,5,FALSE))*VLOOKUP(FZ$7,'PONDERADORES-GBD'!$A$3:$I$43,8,FALSE)*VLOOKUP(FZ$7,'PONDERADORES-GBD'!$A$3:$I$43,3,FALSE)</f>
        <v>0</v>
      </c>
      <c r="GA25" s="28">
        <f>CW25*VLOOKUP(GA$7,'PONDERADORES-GBD'!$A$3:$I$43,5,FALSE)*VLOOKUP(GA$7,'PONDERADORES-GBD'!$A$3:$I$43,6,FALSE)*VLOOKUP(GA$7,'PONDERADORES-GBD'!$A$3:$I$43,3,FALSE)+CW25*(1-VLOOKUP(GA$7,'PONDERADORES-GBD'!$A$3:$I$43,5,FALSE))*VLOOKUP(GA$7,'PONDERADORES-GBD'!$A$3:$I$43,8,FALSE)*VLOOKUP(GA$7,'PONDERADORES-GBD'!$A$3:$I$43,3,FALSE)</f>
        <v>1.822192285831622E-4</v>
      </c>
      <c r="GB25" s="28">
        <f>CX25*VLOOKUP(GB$7,'PONDERADORES-GBD'!$A$3:$I$43,5,FALSE)*VLOOKUP(GB$7,'PONDERADORES-GBD'!$A$3:$I$43,6,FALSE)*VLOOKUP(GB$7,'PONDERADORES-GBD'!$A$3:$I$43,3,FALSE)+CX25*(1-VLOOKUP(GB$7,'PONDERADORES-GBD'!$A$3:$I$43,5,FALSE))*VLOOKUP(GB$7,'PONDERADORES-GBD'!$A$3:$I$43,8,FALSE)*VLOOKUP(GB$7,'PONDERADORES-GBD'!$A$3:$I$43,3,FALSE)</f>
        <v>1.7573350663928816E-4</v>
      </c>
      <c r="GC25" s="28">
        <f>CY25*VLOOKUP(GC$7,'PONDERADORES-GBD'!$A$3:$I$43,5,FALSE)*VLOOKUP(GC$7,'PONDERADORES-GBD'!$A$3:$I$43,6,FALSE)*VLOOKUP(GC$7,'PONDERADORES-GBD'!$A$3:$I$43,3,FALSE)+CY25*(1-VLOOKUP(GC$7,'PONDERADORES-GBD'!$A$3:$I$43,5,FALSE))*VLOOKUP(GC$7,'PONDERADORES-GBD'!$A$3:$I$43,8,FALSE)*VLOOKUP(GC$7,'PONDERADORES-GBD'!$A$3:$I$43,3,FALSE)</f>
        <v>3.453062759753593E-4</v>
      </c>
      <c r="GD25" s="28">
        <f>CZ25*VLOOKUP(GD$7,'PONDERADORES-GBD'!$A$3:$I$43,5,FALSE)*VLOOKUP(GD$7,'PONDERADORES-GBD'!$A$3:$I$43,6,FALSE)*VLOOKUP(GD$7,'PONDERADORES-GBD'!$A$3:$I$43,3,FALSE)+CZ25*(1-VLOOKUP(GD$7,'PONDERADORES-GBD'!$A$3:$I$43,5,FALSE))*VLOOKUP(GD$7,'PONDERADORES-GBD'!$A$3:$I$43,8,FALSE)*VLOOKUP(GD$7,'PONDERADORES-GBD'!$A$3:$I$43,3,FALSE)</f>
        <v>3.3491826858316219E-4</v>
      </c>
      <c r="GE25" s="28">
        <f>DA25*VLOOKUP(GE$7,'PONDERADORES-GBD'!$A$3:$I$43,5,FALSE)*VLOOKUP(GE$7,'PONDERADORES-GBD'!$A$3:$I$43,6,FALSE)*VLOOKUP(GE$7,'PONDERADORES-GBD'!$A$3:$I$43,3,FALSE)+DA25*(1-VLOOKUP(GE$7,'PONDERADORES-GBD'!$A$3:$I$43,5,FALSE))*VLOOKUP(GE$7,'PONDERADORES-GBD'!$A$3:$I$43,8,FALSE)*VLOOKUP(GE$7,'PONDERADORES-GBD'!$A$3:$I$43,3,FALSE)</f>
        <v>1.481301095140315E-4</v>
      </c>
      <c r="GF25" s="28">
        <f>DB25*VLOOKUP(GF$7,'PONDERADORES-GBD'!$A$3:$I$43,5,FALSE)*VLOOKUP(GF$7,'PONDERADORES-GBD'!$A$3:$I$43,6,FALSE)*VLOOKUP(GF$7,'PONDERADORES-GBD'!$A$3:$I$43,3,FALSE)+DB25*(1-VLOOKUP(GF$7,'PONDERADORES-GBD'!$A$3:$I$43,5,FALSE))*VLOOKUP(GF$7,'PONDERADORES-GBD'!$A$3:$I$43,8,FALSE)*VLOOKUP(GF$7,'PONDERADORES-GBD'!$A$3:$I$43,3,FALSE)</f>
        <v>6.1945482819986307E-5</v>
      </c>
      <c r="GG25" s="28">
        <f>DC25*VLOOKUP(GG$7,'PONDERADORES-GBD'!$A$3:$I$43,5,FALSE)*VLOOKUP(GG$7,'PONDERADORES-GBD'!$A$3:$I$43,6,FALSE)*VLOOKUP(GG$7,'PONDERADORES-GBD'!$A$3:$I$43,3,FALSE)+DC25*(1-VLOOKUP(GG$7,'PONDERADORES-GBD'!$A$3:$I$43,5,FALSE))*VLOOKUP(GG$7,'PONDERADORES-GBD'!$A$3:$I$43,8,FALSE)*VLOOKUP(GG$7,'PONDERADORES-GBD'!$A$3:$I$43,3,FALSE)</f>
        <v>3.5894784394250508E-6</v>
      </c>
      <c r="GH25" s="28">
        <f>DD25*VLOOKUP(GH$7,'PONDERADORES-GBD'!$A$3:$I$43,5,FALSE)*VLOOKUP(GH$7,'PONDERADORES-GBD'!$A$3:$I$43,6,FALSE)*VLOOKUP(GH$7,'PONDERADORES-GBD'!$A$3:$I$43,3,FALSE)+DD25*(1-VLOOKUP(GH$7,'PONDERADORES-GBD'!$A$3:$I$43,5,FALSE))*VLOOKUP(GH$7,'PONDERADORES-GBD'!$A$3:$I$43,8,FALSE)*VLOOKUP(GH$7,'PONDERADORES-GBD'!$A$3:$I$43,3,FALSE)</f>
        <v>5.3419749486652973E-4</v>
      </c>
      <c r="GI25" s="28">
        <f>DE25*VLOOKUP(GI$7,'PONDERADORES-GBD'!$A$3:$I$43,5,FALSE)*VLOOKUP(GI$7,'PONDERADORES-GBD'!$A$3:$I$43,6,FALSE)*VLOOKUP(GI$7,'PONDERADORES-GBD'!$A$3:$I$43,3,FALSE)+DE25*(1-VLOOKUP(GI$7,'PONDERADORES-GBD'!$A$3:$I$43,5,FALSE))*VLOOKUP(GI$7,'PONDERADORES-GBD'!$A$3:$I$43,8,FALSE)*VLOOKUP(GI$7,'PONDERADORES-GBD'!$A$3:$I$43,3,FALSE)</f>
        <v>9.6986299794661199E-6</v>
      </c>
      <c r="GJ25" s="28">
        <f>DF25*VLOOKUP(GJ$7,'PONDERADORES-GBD'!$A$3:$I$43,5,FALSE)*VLOOKUP(GJ$7,'PONDERADORES-GBD'!$A$3:$I$43,6,FALSE)*VLOOKUP(GJ$7,'PONDERADORES-GBD'!$A$3:$I$43,3,FALSE)+DF25*(1-VLOOKUP(GJ$7,'PONDERADORES-GBD'!$A$3:$I$43,5,FALSE))*VLOOKUP(GJ$7,'PONDERADORES-GBD'!$A$3:$I$43,8,FALSE)*VLOOKUP(GJ$7,'PONDERADORES-GBD'!$A$3:$I$43,3,FALSE)</f>
        <v>4.8094318959616708E-7</v>
      </c>
      <c r="GK25" s="28">
        <f>DG25*VLOOKUP(GK$7,'PONDERADORES-GBD'!$A$3:$I$43,5,FALSE)*VLOOKUP(GK$7,'PONDERADORES-GBD'!$A$3:$I$43,6,FALSE)*VLOOKUP(GK$7,'PONDERADORES-GBD'!$A$3:$I$43,3,FALSE)+DG25*(1-VLOOKUP(GK$7,'PONDERADORES-GBD'!$A$3:$I$43,5,FALSE))*VLOOKUP(GK$7,'PONDERADORES-GBD'!$A$3:$I$43,8,FALSE)*VLOOKUP(GK$7,'PONDERADORES-GBD'!$A$3:$I$43,3,FALSE)</f>
        <v>0</v>
      </c>
      <c r="GL25" s="28">
        <f>DH25*VLOOKUP(GL$7,'PONDERADORES-GBD'!$A$3:$I$43,5,FALSE)*VLOOKUP(GL$7,'PONDERADORES-GBD'!$A$3:$I$43,6,FALSE)*VLOOKUP(GL$7,'PONDERADORES-GBD'!$A$3:$I$43,3,FALSE)+DH25*(1-VLOOKUP(GL$7,'PONDERADORES-GBD'!$A$3:$I$43,5,FALSE))*VLOOKUP(GL$7,'PONDERADORES-GBD'!$A$3:$I$43,8,FALSE)*VLOOKUP(GL$7,'PONDERADORES-GBD'!$A$3:$I$43,3,FALSE)</f>
        <v>0</v>
      </c>
      <c r="GM25" s="28">
        <f>DI25*VLOOKUP(GM$7,'PONDERADORES-GBD'!$A$3:$I$43,5,FALSE)*VLOOKUP(GM$7,'PONDERADORES-GBD'!$A$3:$I$43,6,FALSE)*VLOOKUP(GM$7,'PONDERADORES-GBD'!$A$3:$I$43,3,FALSE)+DI25*(1-VLOOKUP(GM$7,'PONDERADORES-GBD'!$A$3:$I$43,5,FALSE))*VLOOKUP(GM$7,'PONDERADORES-GBD'!$A$3:$I$43,8,FALSE)*VLOOKUP(GM$7,'PONDERADORES-GBD'!$A$3:$I$43,3,FALSE)</f>
        <v>0</v>
      </c>
      <c r="GN25" s="28">
        <f>DJ25*VLOOKUP(GN$7,'PONDERADORES-GBD'!$A$3:$I$43,5,FALSE)*VLOOKUP(GN$7,'PONDERADORES-GBD'!$A$3:$I$43,6,FALSE)*VLOOKUP(GN$7,'PONDERADORES-GBD'!$A$3:$I$43,3,FALSE)+DJ25*(1-VLOOKUP(GN$7,'PONDERADORES-GBD'!$A$3:$I$43,5,FALSE))*VLOOKUP(GN$7,'PONDERADORES-GBD'!$A$3:$I$43,8,FALSE)*VLOOKUP(GN$7,'PONDERADORES-GBD'!$A$3:$I$43,3,FALSE)</f>
        <v>0</v>
      </c>
      <c r="GO25" s="28">
        <f>DK25*VLOOKUP(GO$7,'PONDERADORES-GBD'!$A$3:$I$43,5,FALSE)*VLOOKUP(GO$7,'PONDERADORES-GBD'!$A$3:$I$43,6,FALSE)*VLOOKUP(GO$7,'PONDERADORES-GBD'!$A$3:$I$43,3,FALSE)+DK25*(1-VLOOKUP(GO$7,'PONDERADORES-GBD'!$A$3:$I$43,5,FALSE))*VLOOKUP(GO$7,'PONDERADORES-GBD'!$A$3:$I$43,8,FALSE)*VLOOKUP(GO$7,'PONDERADORES-GBD'!$A$3:$I$43,3,FALSE)</f>
        <v>0</v>
      </c>
      <c r="GP25" s="28">
        <f>DL25*VLOOKUP(GP$7,'PONDERADORES-GBD'!$A$3:$I$43,5,FALSE)*VLOOKUP(GP$7,'PONDERADORES-GBD'!$A$3:$I$43,6,FALSE)*VLOOKUP(GP$7,'PONDERADORES-GBD'!$A$3:$I$43,3,FALSE)+DL25*(1-VLOOKUP(GP$7,'PONDERADORES-GBD'!$A$3:$I$43,5,FALSE))*VLOOKUP(GP$7,'PONDERADORES-GBD'!$A$3:$I$43,8,FALSE)*VLOOKUP(GP$7,'PONDERADORES-GBD'!$A$3:$I$43,3,FALSE)</f>
        <v>0</v>
      </c>
      <c r="GQ25" s="28">
        <f>DM25*VLOOKUP(GQ$7,'PONDERADORES-GBD'!$A$3:$I$43,5,FALSE)*VLOOKUP(GQ$7,'PONDERADORES-GBD'!$A$3:$I$43,6,FALSE)*VLOOKUP(GQ$7,'PONDERADORES-GBD'!$A$3:$I$43,3,FALSE)+DM25*(1-VLOOKUP(GQ$7,'PONDERADORES-GBD'!$A$3:$I$43,5,FALSE))*VLOOKUP(GQ$7,'PONDERADORES-GBD'!$A$3:$I$43,8,FALSE)*VLOOKUP(GQ$7,'PONDERADORES-GBD'!$A$3:$I$43,3,FALSE)</f>
        <v>9.4593314168377811E-7</v>
      </c>
      <c r="GR25" s="28">
        <f>DN25*VLOOKUP(GR$7,'PONDERADORES-GBD'!$A$3:$I$43,5,FALSE)*VLOOKUP(GR$7,'PONDERADORES-GBD'!$A$3:$I$43,6,FALSE)*VLOOKUP(GR$7,'PONDERADORES-GBD'!$A$3:$I$43,3,FALSE)+DN25*(1-VLOOKUP(GR$7,'PONDERADORES-GBD'!$A$3:$I$43,5,FALSE))*VLOOKUP(GR$7,'PONDERADORES-GBD'!$A$3:$I$43,8,FALSE)*VLOOKUP(GR$7,'PONDERADORES-GBD'!$A$3:$I$43,3,FALSE)</f>
        <v>0</v>
      </c>
      <c r="GS25" s="28">
        <f>DO25*VLOOKUP(GS$7,'PONDERADORES-GBD'!$A$3:$I$43,5,FALSE)*VLOOKUP(GS$7,'PONDERADORES-GBD'!$A$3:$I$43,6,FALSE)*VLOOKUP(GS$7,'PONDERADORES-GBD'!$A$3:$I$43,3,FALSE)+DO25*(1-VLOOKUP(GS$7,'PONDERADORES-GBD'!$A$3:$I$43,5,FALSE))*VLOOKUP(GS$7,'PONDERADORES-GBD'!$A$3:$I$43,8,FALSE)*VLOOKUP(GS$7,'PONDERADORES-GBD'!$A$3:$I$43,3,FALSE)</f>
        <v>0</v>
      </c>
      <c r="GT25" s="28">
        <f>DP25*VLOOKUP(GT$7,'PONDERADORES-GBD'!$A$3:$I$43,5,FALSE)*VLOOKUP(GT$7,'PONDERADORES-GBD'!$A$3:$I$43,6,FALSE)*VLOOKUP(GT$7,'PONDERADORES-GBD'!$A$3:$I$43,3,FALSE)+DP25*(1-VLOOKUP(GT$7,'PONDERADORES-GBD'!$A$3:$I$43,5,FALSE))*VLOOKUP(GT$7,'PONDERADORES-GBD'!$A$3:$I$43,8,FALSE)*VLOOKUP(GT$7,'PONDERADORES-GBD'!$A$3:$I$43,3,FALSE)</f>
        <v>2.1020736481861739E-6</v>
      </c>
      <c r="GU25" s="28">
        <f>DQ25*VLOOKUP(GU$7,'PONDERADORES-GBD'!$A$3:$I$43,5,FALSE)*VLOOKUP(GU$7,'PONDERADORES-GBD'!$A$3:$I$43,6,FALSE)*VLOOKUP(GU$7,'PONDERADORES-GBD'!$A$3:$I$43,3,FALSE)+DQ25*(1-VLOOKUP(GU$7,'PONDERADORES-GBD'!$A$3:$I$43,5,FALSE))*VLOOKUP(GU$7,'PONDERADORES-GBD'!$A$3:$I$43,8,FALSE)*VLOOKUP(GU$7,'PONDERADORES-GBD'!$A$3:$I$43,3,FALSE)</f>
        <v>1.0641724845995893E-5</v>
      </c>
      <c r="GV25" s="28">
        <f>DR25*VLOOKUP(GV$7,'PONDERADORES-GBD'!$A$3:$I$43,5,FALSE)*VLOOKUP(GV$7,'PONDERADORES-GBD'!$A$3:$I$43,6,FALSE)*VLOOKUP(GV$7,'PONDERADORES-GBD'!$A$3:$I$43,3,FALSE)+DR25*(1-VLOOKUP(GV$7,'PONDERADORES-GBD'!$A$3:$I$43,5,FALSE))*VLOOKUP(GV$7,'PONDERADORES-GBD'!$A$3:$I$43,8,FALSE)*VLOOKUP(GV$7,'PONDERADORES-GBD'!$A$3:$I$43,3,FALSE)</f>
        <v>1.0900753347022587E-5</v>
      </c>
      <c r="GW25" s="28">
        <f>DS25*VLOOKUP(GW$7,'PONDERADORES-GBD'!$A$3:$I$43,5,FALSE)*VLOOKUP(GW$7,'PONDERADORES-GBD'!$A$3:$I$43,6,FALSE)*VLOOKUP(GW$7,'PONDERADORES-GBD'!$A$3:$I$43,3,FALSE)+DS25*(1-VLOOKUP(GW$7,'PONDERADORES-GBD'!$A$3:$I$43,5,FALSE))*VLOOKUP(GW$7,'PONDERADORES-GBD'!$A$3:$I$43,8,FALSE)*VLOOKUP(GW$7,'PONDERADORES-GBD'!$A$3:$I$43,3,FALSE)</f>
        <v>0</v>
      </c>
      <c r="GX25" s="28">
        <f>DT25*VLOOKUP(GX$7,'PONDERADORES-GBD'!$A$3:$I$43,5,FALSE)*VLOOKUP(GX$7,'PONDERADORES-GBD'!$A$3:$I$43,6,FALSE)*VLOOKUP(GX$7,'PONDERADORES-GBD'!$A$3:$I$43,3,FALSE)+DT25*(1-VLOOKUP(GX$7,'PONDERADORES-GBD'!$A$3:$I$43,5,FALSE))*VLOOKUP(GX$7,'PONDERADORES-GBD'!$A$3:$I$43,8,FALSE)*VLOOKUP(GX$7,'PONDERADORES-GBD'!$A$3:$I$43,3,FALSE)</f>
        <v>1.7384336755646817E-6</v>
      </c>
      <c r="GY25" s="28">
        <f>DU25*VLOOKUP(GY$7,'PONDERADORES-GBD'!$A$3:$I$43,5,FALSE)*VLOOKUP(GY$7,'PONDERADORES-GBD'!$A$3:$I$43,6,FALSE)*VLOOKUP(GY$7,'PONDERADORES-GBD'!$A$3:$I$43,3,FALSE)+DU25*(1-VLOOKUP(GY$7,'PONDERADORES-GBD'!$A$3:$I$43,5,FALSE))*VLOOKUP(GY$7,'PONDERADORES-GBD'!$A$3:$I$43,8,FALSE)*VLOOKUP(GY$7,'PONDERADORES-GBD'!$A$3:$I$43,3,FALSE)</f>
        <v>0</v>
      </c>
      <c r="GZ25" s="29">
        <f t="shared" si="2"/>
        <v>5.8489896000000008E-3</v>
      </c>
      <c r="HA25" s="29">
        <f t="shared" si="3"/>
        <v>1.5803733512210809E-2</v>
      </c>
      <c r="HC25" s="39">
        <f t="shared" si="4"/>
        <v>0</v>
      </c>
      <c r="HD25" s="39" t="e">
        <f t="shared" si="5"/>
        <v>#DIV/0!</v>
      </c>
      <c r="HE25" s="39" t="e">
        <f t="shared" si="0"/>
        <v>#DIV/0!</v>
      </c>
    </row>
    <row r="26" spans="1:213" ht="15.75" x14ac:dyDescent="0.25">
      <c r="A26" s="36" t="s">
        <v>105</v>
      </c>
      <c r="B26" s="37" t="s">
        <v>41</v>
      </c>
      <c r="C26" s="31">
        <f>DATOS!B67</f>
        <v>0</v>
      </c>
      <c r="D26" s="1">
        <v>1.2600000000000001E-3</v>
      </c>
      <c r="E26" s="1">
        <v>8.4000000000000003E-4</v>
      </c>
      <c r="F26" s="1">
        <v>0.2325256</v>
      </c>
      <c r="G26" s="1">
        <v>0</v>
      </c>
      <c r="H26" s="1">
        <v>0</v>
      </c>
      <c r="I26" s="1">
        <v>0</v>
      </c>
      <c r="J26" s="1">
        <v>1.00798E-2</v>
      </c>
      <c r="K26" s="1">
        <v>8.4838300000000005E-2</v>
      </c>
      <c r="L26" s="1">
        <v>1.51197E-2</v>
      </c>
      <c r="M26" s="1">
        <v>2.4359499999999999E-2</v>
      </c>
      <c r="N26" s="1">
        <v>8.3998000000000007E-3</v>
      </c>
      <c r="O26" s="1">
        <v>4.1999000000000003E-3</v>
      </c>
      <c r="P26" s="1">
        <v>0.22568530000000001</v>
      </c>
      <c r="Q26" s="1">
        <v>4.1999000000000003E-3</v>
      </c>
      <c r="R26" s="1">
        <v>1.6800000000000001E-3</v>
      </c>
      <c r="S26" s="1">
        <v>5.5438899999999999E-2</v>
      </c>
      <c r="T26" s="1">
        <v>1.3439700000000001E-2</v>
      </c>
      <c r="U26" s="1">
        <v>2.0999999999999999E-3</v>
      </c>
      <c r="V26" s="1">
        <v>0</v>
      </c>
      <c r="W26" s="1">
        <v>7.1818599999999996E-2</v>
      </c>
      <c r="X26" s="1">
        <v>2.9819399999999999E-2</v>
      </c>
      <c r="Y26" s="1">
        <v>7.1399000000000002E-3</v>
      </c>
      <c r="Z26" s="1">
        <v>9.2818100000000001E-2</v>
      </c>
      <c r="AA26" s="1">
        <v>3.7799000000000001E-3</v>
      </c>
      <c r="AB26" s="1">
        <v>3.7799000000000001E-3</v>
      </c>
      <c r="AC26" s="1">
        <v>0</v>
      </c>
      <c r="AD26" s="1">
        <v>0</v>
      </c>
      <c r="AE26" s="1">
        <v>0</v>
      </c>
      <c r="AF26" s="1">
        <v>4.2000000000000002E-4</v>
      </c>
      <c r="AG26" s="1">
        <v>0</v>
      </c>
      <c r="AH26" s="1">
        <v>0</v>
      </c>
      <c r="AI26" s="1">
        <v>1.6800000000000001E-3</v>
      </c>
      <c r="AJ26" s="1">
        <v>4.2000000000000002E-4</v>
      </c>
      <c r="AK26" s="1">
        <v>1.6800000000000001E-3</v>
      </c>
      <c r="AL26" s="1">
        <v>6.7199E-3</v>
      </c>
      <c r="AM26" s="1">
        <v>7.5178499999999995E-2</v>
      </c>
      <c r="AN26" s="1">
        <v>1.00798E-2</v>
      </c>
      <c r="AO26" s="1">
        <v>1.00798E-2</v>
      </c>
      <c r="AP26" s="1">
        <v>4.2000000000000002E-4</v>
      </c>
      <c r="AQ26" s="1">
        <v>0</v>
      </c>
      <c r="AR26" s="1">
        <v>1.0000001999999999</v>
      </c>
      <c r="AT26" s="41">
        <f>D26*VLOOKUP(AT$7,'PONDERADORES-GBD'!$A$3:$I$43,4,FALSE)</f>
        <v>1.2600000000000001E-3</v>
      </c>
      <c r="AU26" s="41">
        <f>E26*VLOOKUP(AU$7,'PONDERADORES-GBD'!$A$3:$I$43,4,FALSE)</f>
        <v>8.4000000000000003E-4</v>
      </c>
      <c r="AV26" s="41">
        <f>F26*VLOOKUP(AV$7,'PONDERADORES-GBD'!$A$3:$I$43,4,FALSE)</f>
        <v>1.1626280000000001E-2</v>
      </c>
      <c r="AW26" s="41">
        <f>G26*VLOOKUP(AW$7,'PONDERADORES-GBD'!$A$3:$I$43,4,FALSE)</f>
        <v>0</v>
      </c>
      <c r="AX26" s="41">
        <f>H26*VLOOKUP(AX$7,'PONDERADORES-GBD'!$A$3:$I$43,4,FALSE)</f>
        <v>0</v>
      </c>
      <c r="AY26" s="41">
        <f>I26*VLOOKUP(AY$7,'PONDERADORES-GBD'!$A$3:$I$43,4,FALSE)</f>
        <v>0</v>
      </c>
      <c r="AZ26" s="41">
        <f>J26*VLOOKUP(AZ$7,'PONDERADORES-GBD'!$A$3:$I$43,4,FALSE)</f>
        <v>5.0399000000000006E-4</v>
      </c>
      <c r="BA26" s="41">
        <f>K26*VLOOKUP(BA$7,'PONDERADORES-GBD'!$A$3:$I$43,4,FALSE)</f>
        <v>4.2419150000000006E-3</v>
      </c>
      <c r="BB26" s="41">
        <f>L26*VLOOKUP(BB$7,'PONDERADORES-GBD'!$A$3:$I$43,4,FALSE)</f>
        <v>0</v>
      </c>
      <c r="BC26" s="41">
        <f>M26*VLOOKUP(BC$7,'PONDERADORES-GBD'!$A$3:$I$43,4,FALSE)</f>
        <v>0</v>
      </c>
      <c r="BD26" s="41">
        <f>N26*VLOOKUP(BD$7,'PONDERADORES-GBD'!$A$3:$I$43,4,FALSE)</f>
        <v>0</v>
      </c>
      <c r="BE26" s="41">
        <f>O26*VLOOKUP(BE$7,'PONDERADORES-GBD'!$A$3:$I$43,4,FALSE)</f>
        <v>4.1999000000000003E-3</v>
      </c>
      <c r="BF26" s="41">
        <f>P26*VLOOKUP(BF$7,'PONDERADORES-GBD'!$A$3:$I$43,4,FALSE)</f>
        <v>1.1284265000000002E-2</v>
      </c>
      <c r="BG26" s="41">
        <f>Q26*VLOOKUP(BG$7,'PONDERADORES-GBD'!$A$3:$I$43,4,FALSE)</f>
        <v>4.1999000000000008E-4</v>
      </c>
      <c r="BH26" s="41">
        <f>R26*VLOOKUP(BH$7,'PONDERADORES-GBD'!$A$3:$I$43,4,FALSE)</f>
        <v>3.3600000000000004E-4</v>
      </c>
      <c r="BI26" s="41">
        <f>S26*VLOOKUP(BI$7,'PONDERADORES-GBD'!$A$3:$I$43,4,FALSE)</f>
        <v>8.3158349999999989E-3</v>
      </c>
      <c r="BJ26" s="41">
        <f>T26*VLOOKUP(BJ$7,'PONDERADORES-GBD'!$A$3:$I$43,4,FALSE)</f>
        <v>0</v>
      </c>
      <c r="BK26" s="41">
        <f>U26*VLOOKUP(BK$7,'PONDERADORES-GBD'!$A$3:$I$43,4,FALSE)</f>
        <v>0</v>
      </c>
      <c r="BL26" s="41">
        <f>V26*VLOOKUP(BL$7,'PONDERADORES-GBD'!$A$3:$I$43,4,FALSE)</f>
        <v>0</v>
      </c>
      <c r="BM26" s="41">
        <f>W26*VLOOKUP(BM$7,'PONDERADORES-GBD'!$A$3:$I$43,4,FALSE)</f>
        <v>0</v>
      </c>
      <c r="BN26" s="41">
        <f>X26*VLOOKUP(BN$7,'PONDERADORES-GBD'!$A$3:$I$43,4,FALSE)</f>
        <v>0</v>
      </c>
      <c r="BO26" s="41">
        <f>Y26*VLOOKUP(BO$7,'PONDERADORES-GBD'!$A$3:$I$43,4,FALSE)</f>
        <v>0</v>
      </c>
      <c r="BP26" s="41">
        <f>Z26*VLOOKUP(BP$7,'PONDERADORES-GBD'!$A$3:$I$43,4,FALSE)</f>
        <v>0</v>
      </c>
      <c r="BQ26" s="41">
        <f>AA26*VLOOKUP(BQ$7,'PONDERADORES-GBD'!$A$3:$I$43,4,FALSE)</f>
        <v>0</v>
      </c>
      <c r="BR26" s="41">
        <f>AB26*VLOOKUP(BR$7,'PONDERADORES-GBD'!$A$3:$I$43,4,FALSE)</f>
        <v>0</v>
      </c>
      <c r="BS26" s="41">
        <f>AC26*VLOOKUP(BS$7,'PONDERADORES-GBD'!$A$3:$I$43,4,FALSE)</f>
        <v>0</v>
      </c>
      <c r="BT26" s="41">
        <f>AD26*VLOOKUP(BT$7,'PONDERADORES-GBD'!$A$3:$I$43,4,FALSE)</f>
        <v>0</v>
      </c>
      <c r="BU26" s="41">
        <f>AE26*VLOOKUP(BU$7,'PONDERADORES-GBD'!$A$3:$I$43,4,FALSE)</f>
        <v>0</v>
      </c>
      <c r="BV26" s="41">
        <f>AF26*VLOOKUP(BV$7,'PONDERADORES-GBD'!$A$3:$I$43,4,FALSE)</f>
        <v>4.2000000000000002E-4</v>
      </c>
      <c r="BW26" s="41">
        <f>AG26*VLOOKUP(BW$7,'PONDERADORES-GBD'!$A$3:$I$43,4,FALSE)</f>
        <v>0</v>
      </c>
      <c r="BX26" s="41">
        <f>AH26*VLOOKUP(BX$7,'PONDERADORES-GBD'!$A$3:$I$43,4,FALSE)</f>
        <v>0</v>
      </c>
      <c r="BY26" s="41">
        <f>AI26*VLOOKUP(BY$7,'PONDERADORES-GBD'!$A$3:$I$43,4,FALSE)</f>
        <v>0</v>
      </c>
      <c r="BZ26" s="41">
        <f>AJ26*VLOOKUP(BZ$7,'PONDERADORES-GBD'!$A$3:$I$43,4,FALSE)</f>
        <v>0</v>
      </c>
      <c r="CA26" s="41">
        <f>AK26*VLOOKUP(CA$7,'PONDERADORES-GBD'!$A$3:$I$43,4,FALSE)</f>
        <v>0</v>
      </c>
      <c r="CB26" s="41">
        <f>AL26*VLOOKUP(CB$7,'PONDERADORES-GBD'!$A$3:$I$43,4,FALSE)</f>
        <v>0</v>
      </c>
      <c r="CC26" s="41">
        <f>AM26*VLOOKUP(CC$7,'PONDERADORES-GBD'!$A$3:$I$43,4,FALSE)</f>
        <v>0</v>
      </c>
      <c r="CD26" s="41">
        <f>AN26*VLOOKUP(CD$7,'PONDERADORES-GBD'!$A$3:$I$43,4,FALSE)</f>
        <v>0</v>
      </c>
      <c r="CE26" s="41">
        <f>AO26*VLOOKUP(CE$7,'PONDERADORES-GBD'!$A$3:$I$43,4,FALSE)</f>
        <v>0</v>
      </c>
      <c r="CF26" s="41">
        <f>AP26*VLOOKUP(CF$7,'PONDERADORES-GBD'!$A$3:$I$43,4,FALSE)</f>
        <v>0</v>
      </c>
      <c r="CG26" s="41">
        <f>AQ26*VLOOKUP(CG$7,'PONDERADORES-GBD'!$A$3:$I$43,4,FALSE)</f>
        <v>0</v>
      </c>
      <c r="CH26" s="41">
        <f>D26*(1-VLOOKUP(CH$7,'PONDERADORES-GBD'!$A$3:$I$43,4,FALSE))</f>
        <v>0</v>
      </c>
      <c r="CI26" s="41">
        <f>E26*(1-VLOOKUP(CI$7,'PONDERADORES-GBD'!$A$3:$I$43,4,FALSE))</f>
        <v>0</v>
      </c>
      <c r="CJ26" s="41">
        <f>F26*(1-VLOOKUP(CJ$7,'PONDERADORES-GBD'!$A$3:$I$43,4,FALSE))</f>
        <v>0.22089931999999998</v>
      </c>
      <c r="CK26" s="41">
        <f>G26*(1-VLOOKUP(CK$7,'PONDERADORES-GBD'!$A$3:$I$43,4,FALSE))</f>
        <v>0</v>
      </c>
      <c r="CL26" s="41">
        <f>H26*(1-VLOOKUP(CL$7,'PONDERADORES-GBD'!$A$3:$I$43,4,FALSE))</f>
        <v>0</v>
      </c>
      <c r="CM26" s="41">
        <f>I26*(1-VLOOKUP(CM$7,'PONDERADORES-GBD'!$A$3:$I$43,4,FALSE))</f>
        <v>0</v>
      </c>
      <c r="CN26" s="41">
        <f>J26*(1-VLOOKUP(CN$7,'PONDERADORES-GBD'!$A$3:$I$43,4,FALSE))</f>
        <v>9.5758099999999988E-3</v>
      </c>
      <c r="CO26" s="41">
        <f>K26*(1-VLOOKUP(CO$7,'PONDERADORES-GBD'!$A$3:$I$43,4,FALSE))</f>
        <v>8.0596385000000006E-2</v>
      </c>
      <c r="CP26" s="41">
        <f>L26*(1-VLOOKUP(CP$7,'PONDERADORES-GBD'!$A$3:$I$43,4,FALSE))</f>
        <v>1.51197E-2</v>
      </c>
      <c r="CQ26" s="41">
        <f>M26*(1-VLOOKUP(CQ$7,'PONDERADORES-GBD'!$A$3:$I$43,4,FALSE))</f>
        <v>2.4359499999999999E-2</v>
      </c>
      <c r="CR26" s="41">
        <f>N26*(1-VLOOKUP(CR$7,'PONDERADORES-GBD'!$A$3:$I$43,4,FALSE))</f>
        <v>8.3998000000000007E-3</v>
      </c>
      <c r="CS26" s="41">
        <f>O26*(1-VLOOKUP(CS$7,'PONDERADORES-GBD'!$A$3:$I$43,4,FALSE))</f>
        <v>0</v>
      </c>
      <c r="CT26" s="41">
        <f>P26*(1-VLOOKUP(CT$7,'PONDERADORES-GBD'!$A$3:$I$43,4,FALSE))</f>
        <v>0.21440103499999999</v>
      </c>
      <c r="CU26" s="41">
        <f>Q26*(1-VLOOKUP(CU$7,'PONDERADORES-GBD'!$A$3:$I$43,4,FALSE))</f>
        <v>3.7799100000000005E-3</v>
      </c>
      <c r="CV26" s="41">
        <f>R26*(1-VLOOKUP(CV$7,'PONDERADORES-GBD'!$A$3:$I$43,4,FALSE))</f>
        <v>1.3440000000000001E-3</v>
      </c>
      <c r="CW26" s="41">
        <f>S26*(1-VLOOKUP(CW$7,'PONDERADORES-GBD'!$A$3:$I$43,4,FALSE))</f>
        <v>4.7123064999999999E-2</v>
      </c>
      <c r="CX26" s="41">
        <f>T26*(1-VLOOKUP(CX$7,'PONDERADORES-GBD'!$A$3:$I$43,4,FALSE))</f>
        <v>1.3439700000000001E-2</v>
      </c>
      <c r="CY26" s="41">
        <f>U26*(1-VLOOKUP(CY$7,'PONDERADORES-GBD'!$A$3:$I$43,4,FALSE))</f>
        <v>2.0999999999999999E-3</v>
      </c>
      <c r="CZ26" s="41">
        <f>V26*(1-VLOOKUP(CZ$7,'PONDERADORES-GBD'!$A$3:$I$43,4,FALSE))</f>
        <v>0</v>
      </c>
      <c r="DA26" s="41">
        <f>W26*(1-VLOOKUP(DA$7,'PONDERADORES-GBD'!$A$3:$I$43,4,FALSE))</f>
        <v>7.1818599999999996E-2</v>
      </c>
      <c r="DB26" s="41">
        <f>X26*(1-VLOOKUP(DB$7,'PONDERADORES-GBD'!$A$3:$I$43,4,FALSE))</f>
        <v>2.9819399999999999E-2</v>
      </c>
      <c r="DC26" s="41">
        <f>Y26*(1-VLOOKUP(DC$7,'PONDERADORES-GBD'!$A$3:$I$43,4,FALSE))</f>
        <v>7.1399000000000002E-3</v>
      </c>
      <c r="DD26" s="41">
        <f>Z26*(1-VLOOKUP(DD$7,'PONDERADORES-GBD'!$A$3:$I$43,4,FALSE))</f>
        <v>9.2818100000000001E-2</v>
      </c>
      <c r="DE26" s="41">
        <f>AA26*(1-VLOOKUP(DE$7,'PONDERADORES-GBD'!$A$3:$I$43,4,FALSE))</f>
        <v>3.7799000000000001E-3</v>
      </c>
      <c r="DF26" s="41">
        <f>AB26*(1-VLOOKUP(DF$7,'PONDERADORES-GBD'!$A$3:$I$43,4,FALSE))</f>
        <v>3.7799000000000001E-3</v>
      </c>
      <c r="DG26" s="41">
        <f>AC26*(1-VLOOKUP(DG$7,'PONDERADORES-GBD'!$A$3:$I$43,4,FALSE))</f>
        <v>0</v>
      </c>
      <c r="DH26" s="41">
        <f>AD26*(1-VLOOKUP(DH$7,'PONDERADORES-GBD'!$A$3:$I$43,4,FALSE))</f>
        <v>0</v>
      </c>
      <c r="DI26" s="41">
        <f>AE26*(1-VLOOKUP(DI$7,'PONDERADORES-GBD'!$A$3:$I$43,4,FALSE))</f>
        <v>0</v>
      </c>
      <c r="DJ26" s="41">
        <f>AF26*(1-VLOOKUP(DJ$7,'PONDERADORES-GBD'!$A$3:$I$43,4,FALSE))</f>
        <v>0</v>
      </c>
      <c r="DK26" s="41">
        <f>AG26*(1-VLOOKUP(DK$7,'PONDERADORES-GBD'!$A$3:$I$43,4,FALSE))</f>
        <v>0</v>
      </c>
      <c r="DL26" s="41">
        <f>AH26*(1-VLOOKUP(DL$7,'PONDERADORES-GBD'!$A$3:$I$43,4,FALSE))</f>
        <v>0</v>
      </c>
      <c r="DM26" s="41">
        <f>AI26*(1-VLOOKUP(DM$7,'PONDERADORES-GBD'!$A$3:$I$43,4,FALSE))</f>
        <v>1.6800000000000001E-3</v>
      </c>
      <c r="DN26" s="41">
        <f>AJ26*(1-VLOOKUP(DN$7,'PONDERADORES-GBD'!$A$3:$I$43,4,FALSE))</f>
        <v>4.2000000000000002E-4</v>
      </c>
      <c r="DO26" s="41">
        <f>AK26*(1-VLOOKUP(DO$7,'PONDERADORES-GBD'!$A$3:$I$43,4,FALSE))</f>
        <v>1.6800000000000001E-3</v>
      </c>
      <c r="DP26" s="41">
        <f>AL26*(1-VLOOKUP(DP$7,'PONDERADORES-GBD'!$A$3:$I$43,4,FALSE))</f>
        <v>6.7199E-3</v>
      </c>
      <c r="DQ26" s="41">
        <f>AM26*(1-VLOOKUP(DQ$7,'PONDERADORES-GBD'!$A$3:$I$43,4,FALSE))</f>
        <v>7.5178499999999995E-2</v>
      </c>
      <c r="DR26" s="41">
        <f>AN26*(1-VLOOKUP(DR$7,'PONDERADORES-GBD'!$A$3:$I$43,4,FALSE))</f>
        <v>1.00798E-2</v>
      </c>
      <c r="DS26" s="41">
        <f>AO26*(1-VLOOKUP(DS$7,'PONDERADORES-GBD'!$A$3:$I$43,4,FALSE))</f>
        <v>1.00798E-2</v>
      </c>
      <c r="DT26" s="41">
        <f>AP26*(1-VLOOKUP(DT$7,'PONDERADORES-GBD'!$A$3:$I$43,4,FALSE))</f>
        <v>4.2000000000000002E-4</v>
      </c>
      <c r="DU26" s="41">
        <f>AQ26*(1-VLOOKUP(DU$7,'PONDERADORES-GBD'!$A$3:$I$43,4,FALSE))</f>
        <v>0</v>
      </c>
      <c r="DV26" s="31">
        <f t="shared" si="1"/>
        <v>1.0000001999999999</v>
      </c>
      <c r="DW26" s="45"/>
      <c r="DX26" s="28">
        <f>AT26*VLOOKUP(DX$7,'PONDERADORES-GBD'!$A$3:$I$43,5,FALSE)*VLOOKUP(DX$7,'PONDERADORES-GBD'!$A$3:$I$43,7,FALSE)+AT26*(1-VLOOKUP(DX$7,'PONDERADORES-GBD'!$A$3:$I$43,5,FALSE))*VLOOKUP(DX$7,'PONDERADORES-GBD'!$A$3:$I$43,9,FALSE)</f>
        <v>7.4213999999999997E-4</v>
      </c>
      <c r="DY26" s="28">
        <f>AU26*VLOOKUP(DY$7,'PONDERADORES-GBD'!$A$3:$I$43,5,FALSE)*VLOOKUP(DY$7,'PONDERADORES-GBD'!$A$3:$I$43,7,FALSE)+AU26*(1-VLOOKUP(DY$7,'PONDERADORES-GBD'!$A$3:$I$43,5,FALSE))*VLOOKUP(DY$7,'PONDERADORES-GBD'!$A$3:$I$43,9,FALSE)</f>
        <v>2.4864E-4</v>
      </c>
      <c r="DZ26" s="28">
        <f>AV26*VLOOKUP(DZ$7,'PONDERADORES-GBD'!$A$3:$I$43,5,FALSE)*VLOOKUP(DZ$7,'PONDERADORES-GBD'!$A$3:$I$43,7,FALSE)+AV26*(1-VLOOKUP(DZ$7,'PONDERADORES-GBD'!$A$3:$I$43,5,FALSE))*VLOOKUP(DZ$7,'PONDERADORES-GBD'!$A$3:$I$43,9,FALSE)</f>
        <v>2.6856706800000006E-3</v>
      </c>
      <c r="EA26" s="28">
        <f>AW26*VLOOKUP(EA$7,'PONDERADORES-GBD'!$A$3:$I$43,5,FALSE)*VLOOKUP(EA$7,'PONDERADORES-GBD'!$A$3:$I$43,7,FALSE)+AW26*(1-VLOOKUP(EA$7,'PONDERADORES-GBD'!$A$3:$I$43,5,FALSE))*VLOOKUP(EA$7,'PONDERADORES-GBD'!$A$3:$I$43,9,FALSE)</f>
        <v>0</v>
      </c>
      <c r="EB26" s="28">
        <f>AX26*VLOOKUP(EB$7,'PONDERADORES-GBD'!$A$3:$I$43,5,FALSE)*VLOOKUP(EB$7,'PONDERADORES-GBD'!$A$3:$I$43,7,FALSE)+AX26*(1-VLOOKUP(EB$7,'PONDERADORES-GBD'!$A$3:$I$43,5,FALSE))*VLOOKUP(EB$7,'PONDERADORES-GBD'!$A$3:$I$43,9,FALSE)</f>
        <v>0</v>
      </c>
      <c r="EC26" s="28">
        <f>AY26*VLOOKUP(EC$7,'PONDERADORES-GBD'!$A$3:$I$43,5,FALSE)*VLOOKUP(EC$7,'PONDERADORES-GBD'!$A$3:$I$43,7,FALSE)+AY26*(1-VLOOKUP(EC$7,'PONDERADORES-GBD'!$A$3:$I$43,5,FALSE))*VLOOKUP(EC$7,'PONDERADORES-GBD'!$A$3:$I$43,9,FALSE)</f>
        <v>0</v>
      </c>
      <c r="ED26" s="28">
        <f>AZ26*VLOOKUP(ED$7,'PONDERADORES-GBD'!$A$3:$I$43,5,FALSE)*VLOOKUP(ED$7,'PONDERADORES-GBD'!$A$3:$I$43,7,FALSE)+AZ26*(1-VLOOKUP(ED$7,'PONDERADORES-GBD'!$A$3:$I$43,5,FALSE))*VLOOKUP(ED$7,'PONDERADORES-GBD'!$A$3:$I$43,9,FALSE)</f>
        <v>2.9231420000000004E-5</v>
      </c>
      <c r="EE26" s="28">
        <f>BA26*VLOOKUP(EE$7,'PONDERADORES-GBD'!$A$3:$I$43,5,FALSE)*VLOOKUP(EE$7,'PONDERADORES-GBD'!$A$3:$I$43,7,FALSE)+BA26*(1-VLOOKUP(EE$7,'PONDERADORES-GBD'!$A$3:$I$43,5,FALSE))*VLOOKUP(EE$7,'PONDERADORES-GBD'!$A$3:$I$43,9,FALSE)</f>
        <v>2.1209575000000003E-5</v>
      </c>
      <c r="EF26" s="28">
        <f>BB26*VLOOKUP(EF$7,'PONDERADORES-GBD'!$A$3:$I$43,5,FALSE)*VLOOKUP(EF$7,'PONDERADORES-GBD'!$A$3:$I$43,7,FALSE)+BB26*(1-VLOOKUP(EF$7,'PONDERADORES-GBD'!$A$3:$I$43,5,FALSE))*VLOOKUP(EF$7,'PONDERADORES-GBD'!$A$3:$I$43,9,FALSE)</f>
        <v>0</v>
      </c>
      <c r="EG26" s="28">
        <f>BC26*VLOOKUP(EG$7,'PONDERADORES-GBD'!$A$3:$I$43,5,FALSE)*VLOOKUP(EG$7,'PONDERADORES-GBD'!$A$3:$I$43,7,FALSE)+BC26*(1-VLOOKUP(EG$7,'PONDERADORES-GBD'!$A$3:$I$43,5,FALSE))*VLOOKUP(EG$7,'PONDERADORES-GBD'!$A$3:$I$43,9,FALSE)</f>
        <v>0</v>
      </c>
      <c r="EH26" s="28">
        <f>BD26*VLOOKUP(EH$7,'PONDERADORES-GBD'!$A$3:$I$43,5,FALSE)*VLOOKUP(EH$7,'PONDERADORES-GBD'!$A$3:$I$43,7,FALSE)+BD26*(1-VLOOKUP(EH$7,'PONDERADORES-GBD'!$A$3:$I$43,5,FALSE))*VLOOKUP(EH$7,'PONDERADORES-GBD'!$A$3:$I$43,9,FALSE)</f>
        <v>0</v>
      </c>
      <c r="EI26" s="28">
        <f>BE26*VLOOKUP(EI$7,'PONDERADORES-GBD'!$A$3:$I$43,5,FALSE)*VLOOKUP(EI$7,'PONDERADORES-GBD'!$A$3:$I$43,7,FALSE)+BE26*(1-VLOOKUP(EI$7,'PONDERADORES-GBD'!$A$3:$I$43,5,FALSE))*VLOOKUP(EI$7,'PONDERADORES-GBD'!$A$3:$I$43,9,FALSE)</f>
        <v>6.7198400000000004E-5</v>
      </c>
      <c r="EJ26" s="28">
        <f>BF26*VLOOKUP(EJ$7,'PONDERADORES-GBD'!$A$3:$I$43,5,FALSE)*VLOOKUP(EJ$7,'PONDERADORES-GBD'!$A$3:$I$43,7,FALSE)+BF26*(1-VLOOKUP(EJ$7,'PONDERADORES-GBD'!$A$3:$I$43,5,FALSE))*VLOOKUP(EJ$7,'PONDERADORES-GBD'!$A$3:$I$43,9,FALSE)</f>
        <v>1.0607209100000001E-3</v>
      </c>
      <c r="EK26" s="28">
        <f>BG26*VLOOKUP(EK$7,'PONDERADORES-GBD'!$A$3:$I$43,5,FALSE)*VLOOKUP(EK$7,'PONDERADORES-GBD'!$A$3:$I$43,7,FALSE)+BG26*(1-VLOOKUP(EK$7,'PONDERADORES-GBD'!$A$3:$I$43,5,FALSE))*VLOOKUP(EK$7,'PONDERADORES-GBD'!$A$3:$I$43,9,FALSE)</f>
        <v>1.2599700000000001E-4</v>
      </c>
      <c r="EL26" s="28">
        <f>BH26*VLOOKUP(EL$7,'PONDERADORES-GBD'!$A$3:$I$43,5,FALSE)*VLOOKUP(EL$7,'PONDERADORES-GBD'!$A$3:$I$43,7,FALSE)+BH26*(1-VLOOKUP(EL$7,'PONDERADORES-GBD'!$A$3:$I$43,5,FALSE))*VLOOKUP(EL$7,'PONDERADORES-GBD'!$A$3:$I$43,9,FALSE)</f>
        <v>3.7968000000000006E-5</v>
      </c>
      <c r="EM26" s="28">
        <f>BI26*VLOOKUP(EM$7,'PONDERADORES-GBD'!$A$3:$I$43,5,FALSE)*VLOOKUP(EM$7,'PONDERADORES-GBD'!$A$3:$I$43,7,FALSE)+BI26*(1-VLOOKUP(EM$7,'PONDERADORES-GBD'!$A$3:$I$43,5,FALSE))*VLOOKUP(EM$7,'PONDERADORES-GBD'!$A$3:$I$43,9,FALSE)</f>
        <v>5.9042428499999982E-4</v>
      </c>
      <c r="EN26" s="28">
        <f>BJ26*VLOOKUP(EN$7,'PONDERADORES-GBD'!$A$3:$I$43,5,FALSE)*VLOOKUP(EN$7,'PONDERADORES-GBD'!$A$3:$I$43,7,FALSE)+BJ26*(1-VLOOKUP(EN$7,'PONDERADORES-GBD'!$A$3:$I$43,5,FALSE))*VLOOKUP(EN$7,'PONDERADORES-GBD'!$A$3:$I$43,9,FALSE)</f>
        <v>0</v>
      </c>
      <c r="EO26" s="28">
        <f>BK26*VLOOKUP(EO$7,'PONDERADORES-GBD'!$A$3:$I$43,5,FALSE)*VLOOKUP(EO$7,'PONDERADORES-GBD'!$A$3:$I$43,7,FALSE)+BK26*(1-VLOOKUP(EO$7,'PONDERADORES-GBD'!$A$3:$I$43,5,FALSE))*VLOOKUP(EO$7,'PONDERADORES-GBD'!$A$3:$I$43,9,FALSE)</f>
        <v>0</v>
      </c>
      <c r="EP26" s="28">
        <f>BL26*VLOOKUP(EP$7,'PONDERADORES-GBD'!$A$3:$I$43,5,FALSE)*VLOOKUP(EP$7,'PONDERADORES-GBD'!$A$3:$I$43,7,FALSE)+BL26*(1-VLOOKUP(EP$7,'PONDERADORES-GBD'!$A$3:$I$43,5,FALSE))*VLOOKUP(EP$7,'PONDERADORES-GBD'!$A$3:$I$43,9,FALSE)</f>
        <v>0</v>
      </c>
      <c r="EQ26" s="28">
        <f>BM26*VLOOKUP(EQ$7,'PONDERADORES-GBD'!$A$3:$I$43,5,FALSE)*VLOOKUP(EQ$7,'PONDERADORES-GBD'!$A$3:$I$43,7,FALSE)+BM26*(1-VLOOKUP(EQ$7,'PONDERADORES-GBD'!$A$3:$I$43,5,FALSE))*VLOOKUP(EQ$7,'PONDERADORES-GBD'!$A$3:$I$43,9,FALSE)</f>
        <v>0</v>
      </c>
      <c r="ER26" s="28">
        <f>BN26*VLOOKUP(ER$7,'PONDERADORES-GBD'!$A$3:$I$43,5,FALSE)*VLOOKUP(ER$7,'PONDERADORES-GBD'!$A$3:$I$43,7,FALSE)+BN26*(1-VLOOKUP(ER$7,'PONDERADORES-GBD'!$A$3:$I$43,5,FALSE))*VLOOKUP(ER$7,'PONDERADORES-GBD'!$A$3:$I$43,9,FALSE)</f>
        <v>0</v>
      </c>
      <c r="ES26" s="28">
        <f>BO26*VLOOKUP(ES$7,'PONDERADORES-GBD'!$A$3:$I$43,5,FALSE)*VLOOKUP(ES$7,'PONDERADORES-GBD'!$A$3:$I$43,7,FALSE)+BO26*(1-VLOOKUP(ES$7,'PONDERADORES-GBD'!$A$3:$I$43,5,FALSE))*VLOOKUP(ES$7,'PONDERADORES-GBD'!$A$3:$I$43,9,FALSE)</f>
        <v>0</v>
      </c>
      <c r="ET26" s="28">
        <f>BP26*VLOOKUP(ET$7,'PONDERADORES-GBD'!$A$3:$I$43,5,FALSE)*VLOOKUP(ET$7,'PONDERADORES-GBD'!$A$3:$I$43,7,FALSE)+BP26*(1-VLOOKUP(ET$7,'PONDERADORES-GBD'!$A$3:$I$43,5,FALSE))*VLOOKUP(ET$7,'PONDERADORES-GBD'!$A$3:$I$43,9,FALSE)</f>
        <v>0</v>
      </c>
      <c r="EU26" s="28">
        <f>BQ26*VLOOKUP(EU$7,'PONDERADORES-GBD'!$A$3:$I$43,5,FALSE)*VLOOKUP(EU$7,'PONDERADORES-GBD'!$A$3:$I$43,7,FALSE)+BQ26*(1-VLOOKUP(EU$7,'PONDERADORES-GBD'!$A$3:$I$43,5,FALSE))*VLOOKUP(EU$7,'PONDERADORES-GBD'!$A$3:$I$43,9,FALSE)</f>
        <v>0</v>
      </c>
      <c r="EV26" s="28">
        <f>BR26*VLOOKUP(EV$7,'PONDERADORES-GBD'!$A$3:$I$43,5,FALSE)*VLOOKUP(EV$7,'PONDERADORES-GBD'!$A$3:$I$43,7,FALSE)+BR26*(1-VLOOKUP(EV$7,'PONDERADORES-GBD'!$A$3:$I$43,5,FALSE))*VLOOKUP(EV$7,'PONDERADORES-GBD'!$A$3:$I$43,9,FALSE)</f>
        <v>0</v>
      </c>
      <c r="EW26" s="28">
        <f>BS26*VLOOKUP(EW$7,'PONDERADORES-GBD'!$A$3:$I$43,5,FALSE)*VLOOKUP(EW$7,'PONDERADORES-GBD'!$A$3:$I$43,7,FALSE)+BS26*(1-VLOOKUP(EW$7,'PONDERADORES-GBD'!$A$3:$I$43,5,FALSE))*VLOOKUP(EW$7,'PONDERADORES-GBD'!$A$3:$I$43,9,FALSE)</f>
        <v>0</v>
      </c>
      <c r="EX26" s="28">
        <f>BT26*VLOOKUP(EX$7,'PONDERADORES-GBD'!$A$3:$I$43,5,FALSE)*VLOOKUP(EX$7,'PONDERADORES-GBD'!$A$3:$I$43,7,FALSE)+BT26*(1-VLOOKUP(EX$7,'PONDERADORES-GBD'!$A$3:$I$43,5,FALSE))*VLOOKUP(EX$7,'PONDERADORES-GBD'!$A$3:$I$43,9,FALSE)</f>
        <v>0</v>
      </c>
      <c r="EY26" s="28">
        <f>BU26*VLOOKUP(EY$7,'PONDERADORES-GBD'!$A$3:$I$43,5,FALSE)*VLOOKUP(EY$7,'PONDERADORES-GBD'!$A$3:$I$43,7,FALSE)+BU26*(1-VLOOKUP(EY$7,'PONDERADORES-GBD'!$A$3:$I$43,5,FALSE))*VLOOKUP(EY$7,'PONDERADORES-GBD'!$A$3:$I$43,9,FALSE)</f>
        <v>0</v>
      </c>
      <c r="EZ26" s="28">
        <f>BV26*VLOOKUP(EZ$7,'PONDERADORES-GBD'!$A$3:$I$43,5,FALSE)*VLOOKUP(EZ$7,'PONDERADORES-GBD'!$A$3:$I$43,7,FALSE)+BV26*(1-VLOOKUP(EZ$7,'PONDERADORES-GBD'!$A$3:$I$43,5,FALSE))*VLOOKUP(EZ$7,'PONDERADORES-GBD'!$A$3:$I$43,9,FALSE)</f>
        <v>2.1000000000000002E-6</v>
      </c>
      <c r="FA26" s="28">
        <f>BW26*VLOOKUP(FA$7,'PONDERADORES-GBD'!$A$3:$I$43,5,FALSE)*VLOOKUP(FA$7,'PONDERADORES-GBD'!$A$3:$I$43,7,FALSE)+BW26*(1-VLOOKUP(FA$7,'PONDERADORES-GBD'!$A$3:$I$43,5,FALSE))*VLOOKUP(FA$7,'PONDERADORES-GBD'!$A$3:$I$43,9,FALSE)</f>
        <v>0</v>
      </c>
      <c r="FB26" s="28">
        <f>BX26*VLOOKUP(FB$7,'PONDERADORES-GBD'!$A$3:$I$43,5,FALSE)*VLOOKUP(FB$7,'PONDERADORES-GBD'!$A$3:$I$43,7,FALSE)+BX26*(1-VLOOKUP(FB$7,'PONDERADORES-GBD'!$A$3:$I$43,5,FALSE))*VLOOKUP(FB$7,'PONDERADORES-GBD'!$A$3:$I$43,9,FALSE)</f>
        <v>0</v>
      </c>
      <c r="FC26" s="28">
        <f>BY26*VLOOKUP(FC$7,'PONDERADORES-GBD'!$A$3:$I$43,5,FALSE)*VLOOKUP(FC$7,'PONDERADORES-GBD'!$A$3:$I$43,7,FALSE)+BY26*(1-VLOOKUP(FC$7,'PONDERADORES-GBD'!$A$3:$I$43,5,FALSE))*VLOOKUP(FC$7,'PONDERADORES-GBD'!$A$3:$I$43,9,FALSE)</f>
        <v>0</v>
      </c>
      <c r="FD26" s="28">
        <f>BZ26*VLOOKUP(FD$7,'PONDERADORES-GBD'!$A$3:$I$43,5,FALSE)*VLOOKUP(FD$7,'PONDERADORES-GBD'!$A$3:$I$43,7,FALSE)+BZ26*(1-VLOOKUP(FD$7,'PONDERADORES-GBD'!$A$3:$I$43,5,FALSE))*VLOOKUP(FD$7,'PONDERADORES-GBD'!$A$3:$I$43,9,FALSE)</f>
        <v>0</v>
      </c>
      <c r="FE26" s="28">
        <f>CA26*VLOOKUP(FE$7,'PONDERADORES-GBD'!$A$3:$I$43,5,FALSE)*VLOOKUP(FE$7,'PONDERADORES-GBD'!$A$3:$I$43,7,FALSE)+CA26*(1-VLOOKUP(FE$7,'PONDERADORES-GBD'!$A$3:$I$43,5,FALSE))*VLOOKUP(FE$7,'PONDERADORES-GBD'!$A$3:$I$43,9,FALSE)</f>
        <v>0</v>
      </c>
      <c r="FF26" s="28">
        <f>CB26*VLOOKUP(FF$7,'PONDERADORES-GBD'!$A$3:$I$43,5,FALSE)*VLOOKUP(FF$7,'PONDERADORES-GBD'!$A$3:$I$43,7,FALSE)+CB26*(1-VLOOKUP(FF$7,'PONDERADORES-GBD'!$A$3:$I$43,5,FALSE))*VLOOKUP(FF$7,'PONDERADORES-GBD'!$A$3:$I$43,9,FALSE)</f>
        <v>0</v>
      </c>
      <c r="FG26" s="28">
        <f>CC26*VLOOKUP(FG$7,'PONDERADORES-GBD'!$A$3:$I$43,5,FALSE)*VLOOKUP(FG$7,'PONDERADORES-GBD'!$A$3:$I$43,7,FALSE)+CC26*(1-VLOOKUP(FG$7,'PONDERADORES-GBD'!$A$3:$I$43,5,FALSE))*VLOOKUP(FG$7,'PONDERADORES-GBD'!$A$3:$I$43,9,FALSE)</f>
        <v>0</v>
      </c>
      <c r="FH26" s="28">
        <f>CD26*VLOOKUP(FH$7,'PONDERADORES-GBD'!$A$3:$I$43,5,FALSE)*VLOOKUP(FH$7,'PONDERADORES-GBD'!$A$3:$I$43,7,FALSE)+CD26*(1-VLOOKUP(FH$7,'PONDERADORES-GBD'!$A$3:$I$43,5,FALSE))*VLOOKUP(FH$7,'PONDERADORES-GBD'!$A$3:$I$43,9,FALSE)</f>
        <v>0</v>
      </c>
      <c r="FI26" s="28">
        <f>CE26*VLOOKUP(FI$7,'PONDERADORES-GBD'!$A$3:$I$43,5,FALSE)*VLOOKUP(FI$7,'PONDERADORES-GBD'!$A$3:$I$43,7,FALSE)+CE26*(1-VLOOKUP(FI$7,'PONDERADORES-GBD'!$A$3:$I$43,5,FALSE))*VLOOKUP(FI$7,'PONDERADORES-GBD'!$A$3:$I$43,9,FALSE)</f>
        <v>0</v>
      </c>
      <c r="FJ26" s="28">
        <f>CF26*VLOOKUP(FJ$7,'PONDERADORES-GBD'!$A$3:$I$43,5,FALSE)*VLOOKUP(FJ$7,'PONDERADORES-GBD'!$A$3:$I$43,7,FALSE)+CF26*(1-VLOOKUP(FJ$7,'PONDERADORES-GBD'!$A$3:$I$43,5,FALSE))*VLOOKUP(FJ$7,'PONDERADORES-GBD'!$A$3:$I$43,9,FALSE)</f>
        <v>0</v>
      </c>
      <c r="FK26" s="28">
        <f>CG26*VLOOKUP(FK$7,'PONDERADORES-GBD'!$A$3:$I$43,5,FALSE)*VLOOKUP(FK$7,'PONDERADORES-GBD'!$A$3:$I$43,7,FALSE)+CG26*(1-VLOOKUP(FK$7,'PONDERADORES-GBD'!$A$3:$I$43,5,FALSE))*VLOOKUP(FK$7,'PONDERADORES-GBD'!$A$3:$I$43,9,FALSE)</f>
        <v>0</v>
      </c>
      <c r="FL26" s="28">
        <f>CH26*VLOOKUP(FL$7,'PONDERADORES-GBD'!$A$3:$I$43,5,FALSE)*VLOOKUP(FL$7,'PONDERADORES-GBD'!$A$3:$I$43,6,FALSE)*VLOOKUP(FL$7,'PONDERADORES-GBD'!$A$3:$I$43,3,FALSE)+CH26*(1-VLOOKUP(FL$7,'PONDERADORES-GBD'!$A$3:$I$43,5,FALSE))*VLOOKUP(FL$7,'PONDERADORES-GBD'!$A$3:$I$43,8,FALSE)*VLOOKUP(FL$7,'PONDERADORES-GBD'!$A$3:$I$43,3,FALSE)</f>
        <v>0</v>
      </c>
      <c r="FM26" s="28">
        <f>CI26*VLOOKUP(FM$7,'PONDERADORES-GBD'!$A$3:$I$43,5,FALSE)*VLOOKUP(FM$7,'PONDERADORES-GBD'!$A$3:$I$43,6,FALSE)*VLOOKUP(FM$7,'PONDERADORES-GBD'!$A$3:$I$43,3,FALSE)+CI26*(1-VLOOKUP(FM$7,'PONDERADORES-GBD'!$A$3:$I$43,5,FALSE))*VLOOKUP(FM$7,'PONDERADORES-GBD'!$A$3:$I$43,8,FALSE)*VLOOKUP(FM$7,'PONDERADORES-GBD'!$A$3:$I$43,3,FALSE)</f>
        <v>0</v>
      </c>
      <c r="FN26" s="28">
        <f>CJ26*VLOOKUP(FN$7,'PONDERADORES-GBD'!$A$3:$I$43,5,FALSE)*VLOOKUP(FN$7,'PONDERADORES-GBD'!$A$3:$I$43,6,FALSE)*VLOOKUP(FN$7,'PONDERADORES-GBD'!$A$3:$I$43,3,FALSE)+CJ26*(1-VLOOKUP(FN$7,'PONDERADORES-GBD'!$A$3:$I$43,5,FALSE))*VLOOKUP(FN$7,'PONDERADORES-GBD'!$A$3:$I$43,8,FALSE)*VLOOKUP(FN$7,'PONDERADORES-GBD'!$A$3:$I$43,3,FALSE)</f>
        <v>3.1709107043394933E-3</v>
      </c>
      <c r="FO26" s="28">
        <f>CK26*VLOOKUP(FO$7,'PONDERADORES-GBD'!$A$3:$I$43,5,FALSE)*VLOOKUP(FO$7,'PONDERADORES-GBD'!$A$3:$I$43,6,FALSE)*VLOOKUP(FO$7,'PONDERADORES-GBD'!$A$3:$I$43,3,FALSE)+CK26*(1-VLOOKUP(FO$7,'PONDERADORES-GBD'!$A$3:$I$43,5,FALSE))*VLOOKUP(FO$7,'PONDERADORES-GBD'!$A$3:$I$43,8,FALSE)*VLOOKUP(FO$7,'PONDERADORES-GBD'!$A$3:$I$43,3,FALSE)</f>
        <v>0</v>
      </c>
      <c r="FP26" s="28">
        <f>CL26*VLOOKUP(FP$7,'PONDERADORES-GBD'!$A$3:$I$43,5,FALSE)*VLOOKUP(FP$7,'PONDERADORES-GBD'!$A$3:$I$43,6,FALSE)*VLOOKUP(FP$7,'PONDERADORES-GBD'!$A$3:$I$43,3,FALSE)+CL26*(1-VLOOKUP(FP$7,'PONDERADORES-GBD'!$A$3:$I$43,5,FALSE))*VLOOKUP(FP$7,'PONDERADORES-GBD'!$A$3:$I$43,8,FALSE)*VLOOKUP(FP$7,'PONDERADORES-GBD'!$A$3:$I$43,3,FALSE)</f>
        <v>0</v>
      </c>
      <c r="FQ26" s="28">
        <f>CM26*VLOOKUP(FQ$7,'PONDERADORES-GBD'!$A$3:$I$43,5,FALSE)*VLOOKUP(FQ$7,'PONDERADORES-GBD'!$A$3:$I$43,6,FALSE)*VLOOKUP(FQ$7,'PONDERADORES-GBD'!$A$3:$I$43,3,FALSE)+CM26*(1-VLOOKUP(FQ$7,'PONDERADORES-GBD'!$A$3:$I$43,5,FALSE))*VLOOKUP(FQ$7,'PONDERADORES-GBD'!$A$3:$I$43,8,FALSE)*VLOOKUP(FQ$7,'PONDERADORES-GBD'!$A$3:$I$43,3,FALSE)</f>
        <v>0</v>
      </c>
      <c r="FR26" s="28">
        <f>CN26*VLOOKUP(FR$7,'PONDERADORES-GBD'!$A$3:$I$43,5,FALSE)*VLOOKUP(FR$7,'PONDERADORES-GBD'!$A$3:$I$43,6,FALSE)*VLOOKUP(FR$7,'PONDERADORES-GBD'!$A$3:$I$43,3,FALSE)+CN26*(1-VLOOKUP(FR$7,'PONDERADORES-GBD'!$A$3:$I$43,5,FALSE))*VLOOKUP(FR$7,'PONDERADORES-GBD'!$A$3:$I$43,8,FALSE)*VLOOKUP(FR$7,'PONDERADORES-GBD'!$A$3:$I$43,3,FALSE)</f>
        <v>3.4496511425051332E-4</v>
      </c>
      <c r="FS26" s="28">
        <f>CO26*VLOOKUP(FS$7,'PONDERADORES-GBD'!$A$3:$I$43,5,FALSE)*VLOOKUP(FS$7,'PONDERADORES-GBD'!$A$3:$I$43,6,FALSE)*VLOOKUP(FS$7,'PONDERADORES-GBD'!$A$3:$I$43,3,FALSE)+CO26*(1-VLOOKUP(FS$7,'PONDERADORES-GBD'!$A$3:$I$43,5,FALSE))*VLOOKUP(FS$7,'PONDERADORES-GBD'!$A$3:$I$43,8,FALSE)*VLOOKUP(FS$7,'PONDERADORES-GBD'!$A$3:$I$43,3,FALSE)</f>
        <v>1.2491612196714578E-3</v>
      </c>
      <c r="FT26" s="28">
        <f>CP26*VLOOKUP(FT$7,'PONDERADORES-GBD'!$A$3:$I$43,5,FALSE)*VLOOKUP(FT$7,'PONDERADORES-GBD'!$A$3:$I$43,6,FALSE)*VLOOKUP(FT$7,'PONDERADORES-GBD'!$A$3:$I$43,3,FALSE)+CP26*(1-VLOOKUP(FT$7,'PONDERADORES-GBD'!$A$3:$I$43,5,FALSE))*VLOOKUP(FT$7,'PONDERADORES-GBD'!$A$3:$I$43,8,FALSE)*VLOOKUP(FT$7,'PONDERADORES-GBD'!$A$3:$I$43,3,FALSE)</f>
        <v>2.3676146242299794E-4</v>
      </c>
      <c r="FU26" s="28">
        <f>CQ26*VLOOKUP(FU$7,'PONDERADORES-GBD'!$A$3:$I$43,5,FALSE)*VLOOKUP(FU$7,'PONDERADORES-GBD'!$A$3:$I$43,6,FALSE)*VLOOKUP(FU$7,'PONDERADORES-GBD'!$A$3:$I$43,3,FALSE)+CQ26*(1-VLOOKUP(FU$7,'PONDERADORES-GBD'!$A$3:$I$43,5,FALSE))*VLOOKUP(FU$7,'PONDERADORES-GBD'!$A$3:$I$43,8,FALSE)*VLOOKUP(FU$7,'PONDERADORES-GBD'!$A$3:$I$43,3,FALSE)</f>
        <v>3.8144876180698154E-4</v>
      </c>
      <c r="FV26" s="28">
        <f>CR26*VLOOKUP(FV$7,'PONDERADORES-GBD'!$A$3:$I$43,5,FALSE)*VLOOKUP(FV$7,'PONDERADORES-GBD'!$A$3:$I$43,6,FALSE)*VLOOKUP(FV$7,'PONDERADORES-GBD'!$A$3:$I$43,3,FALSE)+CR26*(1-VLOOKUP(FV$7,'PONDERADORES-GBD'!$A$3:$I$43,5,FALSE))*VLOOKUP(FV$7,'PONDERADORES-GBD'!$A$3:$I$43,8,FALSE)*VLOOKUP(FV$7,'PONDERADORES-GBD'!$A$3:$I$43,3,FALSE)</f>
        <v>2.951486193018481E-4</v>
      </c>
      <c r="FW26" s="28">
        <f>CS26*VLOOKUP(FW$7,'PONDERADORES-GBD'!$A$3:$I$43,5,FALSE)*VLOOKUP(FW$7,'PONDERADORES-GBD'!$A$3:$I$43,6,FALSE)*VLOOKUP(FW$7,'PONDERADORES-GBD'!$A$3:$I$43,3,FALSE)+CS26*(1-VLOOKUP(FW$7,'PONDERADORES-GBD'!$A$3:$I$43,5,FALSE))*VLOOKUP(FW$7,'PONDERADORES-GBD'!$A$3:$I$43,8,FALSE)*VLOOKUP(FW$7,'PONDERADORES-GBD'!$A$3:$I$43,3,FALSE)</f>
        <v>0</v>
      </c>
      <c r="FX26" s="28">
        <f>CT26*VLOOKUP(FX$7,'PONDERADORES-GBD'!$A$3:$I$43,5,FALSE)*VLOOKUP(FX$7,'PONDERADORES-GBD'!$A$3:$I$43,6,FALSE)*VLOOKUP(FX$7,'PONDERADORES-GBD'!$A$3:$I$43,3,FALSE)+CT26*(1-VLOOKUP(FX$7,'PONDERADORES-GBD'!$A$3:$I$43,5,FALSE))*VLOOKUP(FX$7,'PONDERADORES-GBD'!$A$3:$I$43,8,FALSE)*VLOOKUP(FX$7,'PONDERADORES-GBD'!$A$3:$I$43,3,FALSE)</f>
        <v>1.5819597243668718E-3</v>
      </c>
      <c r="FY26" s="28">
        <f>CU26*VLOOKUP(FY$7,'PONDERADORES-GBD'!$A$3:$I$43,5,FALSE)*VLOOKUP(FY$7,'PONDERADORES-GBD'!$A$3:$I$43,6,FALSE)*VLOOKUP(FY$7,'PONDERADORES-GBD'!$A$3:$I$43,3,FALSE)+CU26*(1-VLOOKUP(FY$7,'PONDERADORES-GBD'!$A$3:$I$43,5,FALSE))*VLOOKUP(FY$7,'PONDERADORES-GBD'!$A$3:$I$43,8,FALSE)*VLOOKUP(FY$7,'PONDERADORES-GBD'!$A$3:$I$43,3,FALSE)</f>
        <v>3.9118575770020536E-6</v>
      </c>
      <c r="FZ26" s="28">
        <f>CV26*VLOOKUP(FZ$7,'PONDERADORES-GBD'!$A$3:$I$43,5,FALSE)*VLOOKUP(FZ$7,'PONDERADORES-GBD'!$A$3:$I$43,6,FALSE)*VLOOKUP(FZ$7,'PONDERADORES-GBD'!$A$3:$I$43,3,FALSE)+CV26*(1-VLOOKUP(FZ$7,'PONDERADORES-GBD'!$A$3:$I$43,5,FALSE))*VLOOKUP(FZ$7,'PONDERADORES-GBD'!$A$3:$I$43,8,FALSE)*VLOOKUP(FZ$7,'PONDERADORES-GBD'!$A$3:$I$43,3,FALSE)</f>
        <v>0</v>
      </c>
      <c r="GA26" s="28">
        <f>CW26*VLOOKUP(GA$7,'PONDERADORES-GBD'!$A$3:$I$43,5,FALSE)*VLOOKUP(GA$7,'PONDERADORES-GBD'!$A$3:$I$43,6,FALSE)*VLOOKUP(GA$7,'PONDERADORES-GBD'!$A$3:$I$43,3,FALSE)+CW26*(1-VLOOKUP(GA$7,'PONDERADORES-GBD'!$A$3:$I$43,5,FALSE))*VLOOKUP(GA$7,'PONDERADORES-GBD'!$A$3:$I$43,8,FALSE)*VLOOKUP(GA$7,'PONDERADORES-GBD'!$A$3:$I$43,3,FALSE)</f>
        <v>3.5724508414784392E-4</v>
      </c>
      <c r="GB26" s="28">
        <f>CX26*VLOOKUP(GB$7,'PONDERADORES-GBD'!$A$3:$I$43,5,FALSE)*VLOOKUP(GB$7,'PONDERADORES-GBD'!$A$3:$I$43,6,FALSE)*VLOOKUP(GB$7,'PONDERADORES-GBD'!$A$3:$I$43,3,FALSE)+CX26*(1-VLOOKUP(GB$7,'PONDERADORES-GBD'!$A$3:$I$43,5,FALSE))*VLOOKUP(GB$7,'PONDERADORES-GBD'!$A$3:$I$43,8,FALSE)*VLOOKUP(GB$7,'PONDERADORES-GBD'!$A$3:$I$43,3,FALSE)</f>
        <v>1.0600896837782342E-4</v>
      </c>
      <c r="GC26" s="28">
        <f>CY26*VLOOKUP(GC$7,'PONDERADORES-GBD'!$A$3:$I$43,5,FALSE)*VLOOKUP(GC$7,'PONDERADORES-GBD'!$A$3:$I$43,6,FALSE)*VLOOKUP(GC$7,'PONDERADORES-GBD'!$A$3:$I$43,3,FALSE)+CY26*(1-VLOOKUP(GC$7,'PONDERADORES-GBD'!$A$3:$I$43,5,FALSE))*VLOOKUP(GC$7,'PONDERADORES-GBD'!$A$3:$I$43,8,FALSE)*VLOOKUP(GC$7,'PONDERADORES-GBD'!$A$3:$I$43,3,FALSE)</f>
        <v>3.2547843942505132E-5</v>
      </c>
      <c r="GD26" s="28">
        <f>CZ26*VLOOKUP(GD$7,'PONDERADORES-GBD'!$A$3:$I$43,5,FALSE)*VLOOKUP(GD$7,'PONDERADORES-GBD'!$A$3:$I$43,6,FALSE)*VLOOKUP(GD$7,'PONDERADORES-GBD'!$A$3:$I$43,3,FALSE)+CZ26*(1-VLOOKUP(GD$7,'PONDERADORES-GBD'!$A$3:$I$43,5,FALSE))*VLOOKUP(GD$7,'PONDERADORES-GBD'!$A$3:$I$43,8,FALSE)*VLOOKUP(GD$7,'PONDERADORES-GBD'!$A$3:$I$43,3,FALSE)</f>
        <v>0</v>
      </c>
      <c r="GE26" s="28">
        <f>DA26*VLOOKUP(GE$7,'PONDERADORES-GBD'!$A$3:$I$43,5,FALSE)*VLOOKUP(GE$7,'PONDERADORES-GBD'!$A$3:$I$43,6,FALSE)*VLOOKUP(GE$7,'PONDERADORES-GBD'!$A$3:$I$43,3,FALSE)+DA26*(1-VLOOKUP(GE$7,'PONDERADORES-GBD'!$A$3:$I$43,5,FALSE))*VLOOKUP(GE$7,'PONDERADORES-GBD'!$A$3:$I$43,8,FALSE)*VLOOKUP(GE$7,'PONDERADORES-GBD'!$A$3:$I$43,3,FALSE)</f>
        <v>2.8216205612594116E-4</v>
      </c>
      <c r="GF26" s="28">
        <f>DB26*VLOOKUP(GF$7,'PONDERADORES-GBD'!$A$3:$I$43,5,FALSE)*VLOOKUP(GF$7,'PONDERADORES-GBD'!$A$3:$I$43,6,FALSE)*VLOOKUP(GF$7,'PONDERADORES-GBD'!$A$3:$I$43,3,FALSE)+DB26*(1-VLOOKUP(GF$7,'PONDERADORES-GBD'!$A$3:$I$43,5,FALSE))*VLOOKUP(GF$7,'PONDERADORES-GBD'!$A$3:$I$43,8,FALSE)*VLOOKUP(GF$7,'PONDERADORES-GBD'!$A$3:$I$43,3,FALSE)</f>
        <v>9.3723945790554405E-5</v>
      </c>
      <c r="GG26" s="28">
        <f>DC26*VLOOKUP(GG$7,'PONDERADORES-GBD'!$A$3:$I$43,5,FALSE)*VLOOKUP(GG$7,'PONDERADORES-GBD'!$A$3:$I$43,6,FALSE)*VLOOKUP(GG$7,'PONDERADORES-GBD'!$A$3:$I$43,3,FALSE)+DC26*(1-VLOOKUP(GG$7,'PONDERADORES-GBD'!$A$3:$I$43,5,FALSE))*VLOOKUP(GG$7,'PONDERADORES-GBD'!$A$3:$I$43,8,FALSE)*VLOOKUP(GG$7,'PONDERADORES-GBD'!$A$3:$I$43,3,FALSE)</f>
        <v>4.9847351129363443E-6</v>
      </c>
      <c r="GH26" s="28">
        <f>DD26*VLOOKUP(GH$7,'PONDERADORES-GBD'!$A$3:$I$43,5,FALSE)*VLOOKUP(GH$7,'PONDERADORES-GBD'!$A$3:$I$43,6,FALSE)*VLOOKUP(GH$7,'PONDERADORES-GBD'!$A$3:$I$43,3,FALSE)+DD26*(1-VLOOKUP(GH$7,'PONDERADORES-GBD'!$A$3:$I$43,5,FALSE))*VLOOKUP(GH$7,'PONDERADORES-GBD'!$A$3:$I$43,8,FALSE)*VLOOKUP(GH$7,'PONDERADORES-GBD'!$A$3:$I$43,3,FALSE)</f>
        <v>4.1930147843942508E-4</v>
      </c>
      <c r="GI26" s="28">
        <f>DE26*VLOOKUP(GI$7,'PONDERADORES-GBD'!$A$3:$I$43,5,FALSE)*VLOOKUP(GI$7,'PONDERADORES-GBD'!$A$3:$I$43,6,FALSE)*VLOOKUP(GI$7,'PONDERADORES-GBD'!$A$3:$I$43,3,FALSE)+DE26*(1-VLOOKUP(GI$7,'PONDERADORES-GBD'!$A$3:$I$43,5,FALSE))*VLOOKUP(GI$7,'PONDERADORES-GBD'!$A$3:$I$43,8,FALSE)*VLOOKUP(GI$7,'PONDERADORES-GBD'!$A$3:$I$43,3,FALSE)</f>
        <v>7.130324709103354E-6</v>
      </c>
      <c r="GJ26" s="28">
        <f>DF26*VLOOKUP(GJ$7,'PONDERADORES-GBD'!$A$3:$I$43,5,FALSE)*VLOOKUP(GJ$7,'PONDERADORES-GBD'!$A$3:$I$43,6,FALSE)*VLOOKUP(GJ$7,'PONDERADORES-GBD'!$A$3:$I$43,3,FALSE)+DF26*(1-VLOOKUP(GJ$7,'PONDERADORES-GBD'!$A$3:$I$43,5,FALSE))*VLOOKUP(GJ$7,'PONDERADORES-GBD'!$A$3:$I$43,8,FALSE)*VLOOKUP(GJ$7,'PONDERADORES-GBD'!$A$3:$I$43,3,FALSE)</f>
        <v>2.1215044490075291E-6</v>
      </c>
      <c r="GK26" s="28">
        <f>DG26*VLOOKUP(GK$7,'PONDERADORES-GBD'!$A$3:$I$43,5,FALSE)*VLOOKUP(GK$7,'PONDERADORES-GBD'!$A$3:$I$43,6,FALSE)*VLOOKUP(GK$7,'PONDERADORES-GBD'!$A$3:$I$43,3,FALSE)+DG26*(1-VLOOKUP(GK$7,'PONDERADORES-GBD'!$A$3:$I$43,5,FALSE))*VLOOKUP(GK$7,'PONDERADORES-GBD'!$A$3:$I$43,8,FALSE)*VLOOKUP(GK$7,'PONDERADORES-GBD'!$A$3:$I$43,3,FALSE)</f>
        <v>0</v>
      </c>
      <c r="GL26" s="28">
        <f>DH26*VLOOKUP(GL$7,'PONDERADORES-GBD'!$A$3:$I$43,5,FALSE)*VLOOKUP(GL$7,'PONDERADORES-GBD'!$A$3:$I$43,6,FALSE)*VLOOKUP(GL$7,'PONDERADORES-GBD'!$A$3:$I$43,3,FALSE)+DH26*(1-VLOOKUP(GL$7,'PONDERADORES-GBD'!$A$3:$I$43,5,FALSE))*VLOOKUP(GL$7,'PONDERADORES-GBD'!$A$3:$I$43,8,FALSE)*VLOOKUP(GL$7,'PONDERADORES-GBD'!$A$3:$I$43,3,FALSE)</f>
        <v>0</v>
      </c>
      <c r="GM26" s="28">
        <f>DI26*VLOOKUP(GM$7,'PONDERADORES-GBD'!$A$3:$I$43,5,FALSE)*VLOOKUP(GM$7,'PONDERADORES-GBD'!$A$3:$I$43,6,FALSE)*VLOOKUP(GM$7,'PONDERADORES-GBD'!$A$3:$I$43,3,FALSE)+DI26*(1-VLOOKUP(GM$7,'PONDERADORES-GBD'!$A$3:$I$43,5,FALSE))*VLOOKUP(GM$7,'PONDERADORES-GBD'!$A$3:$I$43,8,FALSE)*VLOOKUP(GM$7,'PONDERADORES-GBD'!$A$3:$I$43,3,FALSE)</f>
        <v>0</v>
      </c>
      <c r="GN26" s="28">
        <f>DJ26*VLOOKUP(GN$7,'PONDERADORES-GBD'!$A$3:$I$43,5,FALSE)*VLOOKUP(GN$7,'PONDERADORES-GBD'!$A$3:$I$43,6,FALSE)*VLOOKUP(GN$7,'PONDERADORES-GBD'!$A$3:$I$43,3,FALSE)+DJ26*(1-VLOOKUP(GN$7,'PONDERADORES-GBD'!$A$3:$I$43,5,FALSE))*VLOOKUP(GN$7,'PONDERADORES-GBD'!$A$3:$I$43,8,FALSE)*VLOOKUP(GN$7,'PONDERADORES-GBD'!$A$3:$I$43,3,FALSE)</f>
        <v>0</v>
      </c>
      <c r="GO26" s="28">
        <f>DK26*VLOOKUP(GO$7,'PONDERADORES-GBD'!$A$3:$I$43,5,FALSE)*VLOOKUP(GO$7,'PONDERADORES-GBD'!$A$3:$I$43,6,FALSE)*VLOOKUP(GO$7,'PONDERADORES-GBD'!$A$3:$I$43,3,FALSE)+DK26*(1-VLOOKUP(GO$7,'PONDERADORES-GBD'!$A$3:$I$43,5,FALSE))*VLOOKUP(GO$7,'PONDERADORES-GBD'!$A$3:$I$43,8,FALSE)*VLOOKUP(GO$7,'PONDERADORES-GBD'!$A$3:$I$43,3,FALSE)</f>
        <v>0</v>
      </c>
      <c r="GP26" s="28">
        <f>DL26*VLOOKUP(GP$7,'PONDERADORES-GBD'!$A$3:$I$43,5,FALSE)*VLOOKUP(GP$7,'PONDERADORES-GBD'!$A$3:$I$43,6,FALSE)*VLOOKUP(GP$7,'PONDERADORES-GBD'!$A$3:$I$43,3,FALSE)+DL26*(1-VLOOKUP(GP$7,'PONDERADORES-GBD'!$A$3:$I$43,5,FALSE))*VLOOKUP(GP$7,'PONDERADORES-GBD'!$A$3:$I$43,8,FALSE)*VLOOKUP(GP$7,'PONDERADORES-GBD'!$A$3:$I$43,3,FALSE)</f>
        <v>0</v>
      </c>
      <c r="GQ26" s="28">
        <f>DM26*VLOOKUP(GQ$7,'PONDERADORES-GBD'!$A$3:$I$43,5,FALSE)*VLOOKUP(GQ$7,'PONDERADORES-GBD'!$A$3:$I$43,6,FALSE)*VLOOKUP(GQ$7,'PONDERADORES-GBD'!$A$3:$I$43,3,FALSE)+DM26*(1-VLOOKUP(GQ$7,'PONDERADORES-GBD'!$A$3:$I$43,5,FALSE))*VLOOKUP(GQ$7,'PONDERADORES-GBD'!$A$3:$I$43,8,FALSE)*VLOOKUP(GQ$7,'PONDERADORES-GBD'!$A$3:$I$43,3,FALSE)</f>
        <v>9.2727720739219702E-7</v>
      </c>
      <c r="GR26" s="28">
        <f>DN26*VLOOKUP(GR$7,'PONDERADORES-GBD'!$A$3:$I$43,5,FALSE)*VLOOKUP(GR$7,'PONDERADORES-GBD'!$A$3:$I$43,6,FALSE)*VLOOKUP(GR$7,'PONDERADORES-GBD'!$A$3:$I$43,3,FALSE)+DN26*(1-VLOOKUP(GR$7,'PONDERADORES-GBD'!$A$3:$I$43,5,FALSE))*VLOOKUP(GR$7,'PONDERADORES-GBD'!$A$3:$I$43,8,FALSE)*VLOOKUP(GR$7,'PONDERADORES-GBD'!$A$3:$I$43,3,FALSE)</f>
        <v>0</v>
      </c>
      <c r="GS26" s="28">
        <f>DO26*VLOOKUP(GS$7,'PONDERADORES-GBD'!$A$3:$I$43,5,FALSE)*VLOOKUP(GS$7,'PONDERADORES-GBD'!$A$3:$I$43,6,FALSE)*VLOOKUP(GS$7,'PONDERADORES-GBD'!$A$3:$I$43,3,FALSE)+DO26*(1-VLOOKUP(GS$7,'PONDERADORES-GBD'!$A$3:$I$43,5,FALSE))*VLOOKUP(GS$7,'PONDERADORES-GBD'!$A$3:$I$43,8,FALSE)*VLOOKUP(GS$7,'PONDERADORES-GBD'!$A$3:$I$43,3,FALSE)</f>
        <v>0</v>
      </c>
      <c r="GT26" s="28">
        <f>DP26*VLOOKUP(GT$7,'PONDERADORES-GBD'!$A$3:$I$43,5,FALSE)*VLOOKUP(GT$7,'PONDERADORES-GBD'!$A$3:$I$43,6,FALSE)*VLOOKUP(GT$7,'PONDERADORES-GBD'!$A$3:$I$43,3,FALSE)+DP26*(1-VLOOKUP(GT$7,'PONDERADORES-GBD'!$A$3:$I$43,5,FALSE))*VLOOKUP(GT$7,'PONDERADORES-GBD'!$A$3:$I$43,8,FALSE)*VLOOKUP(GT$7,'PONDERADORES-GBD'!$A$3:$I$43,3,FALSE)</f>
        <v>2.0605853524982888E-6</v>
      </c>
      <c r="GU26" s="28">
        <f>DQ26*VLOOKUP(GU$7,'PONDERADORES-GBD'!$A$3:$I$43,5,FALSE)*VLOOKUP(GU$7,'PONDERADORES-GBD'!$A$3:$I$43,6,FALSE)*VLOOKUP(GU$7,'PONDERADORES-GBD'!$A$3:$I$43,3,FALSE)+DQ26*(1-VLOOKUP(GU$7,'PONDERADORES-GBD'!$A$3:$I$43,5,FALSE))*VLOOKUP(GU$7,'PONDERADORES-GBD'!$A$3:$I$43,8,FALSE)*VLOOKUP(GU$7,'PONDERADORES-GBD'!$A$3:$I$43,3,FALSE)</f>
        <v>1.7289511293634496E-5</v>
      </c>
      <c r="GV26" s="28">
        <f>DR26*VLOOKUP(GV$7,'PONDERADORES-GBD'!$A$3:$I$43,5,FALSE)*VLOOKUP(GV$7,'PONDERADORES-GBD'!$A$3:$I$43,6,FALSE)*VLOOKUP(GV$7,'PONDERADORES-GBD'!$A$3:$I$43,3,FALSE)+DR26*(1-VLOOKUP(GV$7,'PONDERADORES-GBD'!$A$3:$I$43,5,FALSE))*VLOOKUP(GV$7,'PONDERADORES-GBD'!$A$3:$I$43,8,FALSE)*VLOOKUP(GV$7,'PONDERADORES-GBD'!$A$3:$I$43,3,FALSE)</f>
        <v>3.2056661683778237E-5</v>
      </c>
      <c r="GW26" s="28">
        <f>DS26*VLOOKUP(GW$7,'PONDERADORES-GBD'!$A$3:$I$43,5,FALSE)*VLOOKUP(GW$7,'PONDERADORES-GBD'!$A$3:$I$43,6,FALSE)*VLOOKUP(GW$7,'PONDERADORES-GBD'!$A$3:$I$43,3,FALSE)+DS26*(1-VLOOKUP(GW$7,'PONDERADORES-GBD'!$A$3:$I$43,5,FALSE))*VLOOKUP(GW$7,'PONDERADORES-GBD'!$A$3:$I$43,8,FALSE)*VLOOKUP(GW$7,'PONDERADORES-GBD'!$A$3:$I$43,3,FALSE)</f>
        <v>1.5429200224503764E-4</v>
      </c>
      <c r="GX26" s="28">
        <f>DT26*VLOOKUP(GX$7,'PONDERADORES-GBD'!$A$3:$I$43,5,FALSE)*VLOOKUP(GX$7,'PONDERADORES-GBD'!$A$3:$I$43,6,FALSE)*VLOOKUP(GX$7,'PONDERADORES-GBD'!$A$3:$I$43,3,FALSE)+DT26*(1-VLOOKUP(GX$7,'PONDERADORES-GBD'!$A$3:$I$43,5,FALSE))*VLOOKUP(GX$7,'PONDERADORES-GBD'!$A$3:$I$43,8,FALSE)*VLOOKUP(GX$7,'PONDERADORES-GBD'!$A$3:$I$43,3,FALSE)</f>
        <v>8.5207392197125267E-7</v>
      </c>
      <c r="GY26" s="28">
        <f>DU26*VLOOKUP(GY$7,'PONDERADORES-GBD'!$A$3:$I$43,5,FALSE)*VLOOKUP(GY$7,'PONDERADORES-GBD'!$A$3:$I$43,6,FALSE)*VLOOKUP(GY$7,'PONDERADORES-GBD'!$A$3:$I$43,3,FALSE)+DU26*(1-VLOOKUP(GY$7,'PONDERADORES-GBD'!$A$3:$I$43,5,FALSE))*VLOOKUP(GY$7,'PONDERADORES-GBD'!$A$3:$I$43,8,FALSE)*VLOOKUP(GY$7,'PONDERADORES-GBD'!$A$3:$I$43,3,FALSE)</f>
        <v>0</v>
      </c>
      <c r="GZ26" s="29">
        <f t="shared" si="2"/>
        <v>5.6113002700000003E-3</v>
      </c>
      <c r="HA26" s="29">
        <f t="shared" si="3"/>
        <v>8.7769715165366188E-3</v>
      </c>
      <c r="HC26" s="39">
        <f t="shared" si="4"/>
        <v>0</v>
      </c>
      <c r="HD26" s="39" t="e">
        <f t="shared" si="5"/>
        <v>#DIV/0!</v>
      </c>
      <c r="HE26" s="39" t="e">
        <f t="shared" si="0"/>
        <v>#DIV/0!</v>
      </c>
    </row>
    <row r="27" spans="1:213" ht="15.75" x14ac:dyDescent="0.25">
      <c r="A27" s="36" t="s">
        <v>105</v>
      </c>
      <c r="B27" s="37" t="s">
        <v>42</v>
      </c>
      <c r="C27" s="31">
        <f>DATOS!B68</f>
        <v>0</v>
      </c>
      <c r="D27" s="1">
        <v>1.5246999999999999E-3</v>
      </c>
      <c r="E27" s="1">
        <v>0</v>
      </c>
      <c r="F27" s="1">
        <v>0.2014465</v>
      </c>
      <c r="G27" s="1">
        <v>0</v>
      </c>
      <c r="H27" s="1">
        <v>0</v>
      </c>
      <c r="I27" s="1">
        <v>0</v>
      </c>
      <c r="J27" s="1">
        <v>6.0989E-3</v>
      </c>
      <c r="K27" s="1">
        <v>6.2731400000000007E-2</v>
      </c>
      <c r="L27" s="1">
        <v>1.0237400000000001E-2</v>
      </c>
      <c r="M27" s="1">
        <v>3.8118100000000002E-2</v>
      </c>
      <c r="N27" s="1">
        <v>1.1108700000000001E-2</v>
      </c>
      <c r="O27" s="1">
        <v>1.3068999999999999E-3</v>
      </c>
      <c r="P27" s="1">
        <v>0.15599189999999999</v>
      </c>
      <c r="Q27" s="1">
        <v>3.2672999999999999E-3</v>
      </c>
      <c r="R27" s="1">
        <v>3.0493999999999999E-3</v>
      </c>
      <c r="S27" s="1">
        <v>4.5523899999999999E-2</v>
      </c>
      <c r="T27" s="1">
        <v>2.1999600000000001E-2</v>
      </c>
      <c r="U27" s="1">
        <v>3.7028999999999999E-3</v>
      </c>
      <c r="V27" s="1">
        <v>4.3560000000000002E-4</v>
      </c>
      <c r="W27" s="1">
        <v>0.1054237</v>
      </c>
      <c r="X27" s="1">
        <v>0.1030277</v>
      </c>
      <c r="Y27" s="1">
        <v>9.8017999999999994E-3</v>
      </c>
      <c r="Z27" s="1">
        <v>0.1117404</v>
      </c>
      <c r="AA27" s="1">
        <v>5.8811000000000002E-3</v>
      </c>
      <c r="AB27" s="1">
        <v>1.7424999999999999E-3</v>
      </c>
      <c r="AC27" s="1">
        <v>2.1780000000000001E-4</v>
      </c>
      <c r="AD27" s="1">
        <v>0</v>
      </c>
      <c r="AE27" s="1">
        <v>2.1780000000000001E-4</v>
      </c>
      <c r="AF27" s="1">
        <v>1.3068999999999999E-3</v>
      </c>
      <c r="AG27" s="1">
        <v>2.1780000000000001E-4</v>
      </c>
      <c r="AH27" s="1">
        <v>0</v>
      </c>
      <c r="AI27" s="1">
        <v>4.3560000000000002E-4</v>
      </c>
      <c r="AJ27" s="1">
        <v>6.535E-4</v>
      </c>
      <c r="AK27" s="1">
        <v>2.3960000000000001E-3</v>
      </c>
      <c r="AL27" s="1">
        <v>6.3166999999999997E-3</v>
      </c>
      <c r="AM27" s="1">
        <v>7.5147000000000005E-2</v>
      </c>
      <c r="AN27" s="1">
        <v>7.4057999999999997E-3</v>
      </c>
      <c r="AO27" s="1">
        <v>1.5246999999999999E-3</v>
      </c>
      <c r="AP27" s="1">
        <v>0</v>
      </c>
      <c r="AQ27" s="1">
        <v>0</v>
      </c>
      <c r="AR27" s="1">
        <v>0.99999999999999978</v>
      </c>
      <c r="AT27" s="41">
        <f>D27*VLOOKUP(AT$7,'PONDERADORES-GBD'!$A$3:$I$43,4,FALSE)</f>
        <v>1.5246999999999999E-3</v>
      </c>
      <c r="AU27" s="41">
        <f>E27*VLOOKUP(AU$7,'PONDERADORES-GBD'!$A$3:$I$43,4,FALSE)</f>
        <v>0</v>
      </c>
      <c r="AV27" s="41">
        <f>F27*VLOOKUP(AV$7,'PONDERADORES-GBD'!$A$3:$I$43,4,FALSE)</f>
        <v>1.0072325E-2</v>
      </c>
      <c r="AW27" s="41">
        <f>G27*VLOOKUP(AW$7,'PONDERADORES-GBD'!$A$3:$I$43,4,FALSE)</f>
        <v>0</v>
      </c>
      <c r="AX27" s="41">
        <f>H27*VLOOKUP(AX$7,'PONDERADORES-GBD'!$A$3:$I$43,4,FALSE)</f>
        <v>0</v>
      </c>
      <c r="AY27" s="41">
        <f>I27*VLOOKUP(AY$7,'PONDERADORES-GBD'!$A$3:$I$43,4,FALSE)</f>
        <v>0</v>
      </c>
      <c r="AZ27" s="41">
        <f>J27*VLOOKUP(AZ$7,'PONDERADORES-GBD'!$A$3:$I$43,4,FALSE)</f>
        <v>3.0494500000000004E-4</v>
      </c>
      <c r="BA27" s="41">
        <f>K27*VLOOKUP(BA$7,'PONDERADORES-GBD'!$A$3:$I$43,4,FALSE)</f>
        <v>3.1365700000000004E-3</v>
      </c>
      <c r="BB27" s="41">
        <f>L27*VLOOKUP(BB$7,'PONDERADORES-GBD'!$A$3:$I$43,4,FALSE)</f>
        <v>0</v>
      </c>
      <c r="BC27" s="41">
        <f>M27*VLOOKUP(BC$7,'PONDERADORES-GBD'!$A$3:$I$43,4,FALSE)</f>
        <v>0</v>
      </c>
      <c r="BD27" s="41">
        <f>N27*VLOOKUP(BD$7,'PONDERADORES-GBD'!$A$3:$I$43,4,FALSE)</f>
        <v>0</v>
      </c>
      <c r="BE27" s="41">
        <f>O27*VLOOKUP(BE$7,'PONDERADORES-GBD'!$A$3:$I$43,4,FALSE)</f>
        <v>1.3068999999999999E-3</v>
      </c>
      <c r="BF27" s="41">
        <f>P27*VLOOKUP(BF$7,'PONDERADORES-GBD'!$A$3:$I$43,4,FALSE)</f>
        <v>7.7995949999999994E-3</v>
      </c>
      <c r="BG27" s="41">
        <f>Q27*VLOOKUP(BG$7,'PONDERADORES-GBD'!$A$3:$I$43,4,FALSE)</f>
        <v>3.2673000000000001E-4</v>
      </c>
      <c r="BH27" s="41">
        <f>R27*VLOOKUP(BH$7,'PONDERADORES-GBD'!$A$3:$I$43,4,FALSE)</f>
        <v>6.0988000000000004E-4</v>
      </c>
      <c r="BI27" s="41">
        <f>S27*VLOOKUP(BI$7,'PONDERADORES-GBD'!$A$3:$I$43,4,FALSE)</f>
        <v>6.8285849999999999E-3</v>
      </c>
      <c r="BJ27" s="41">
        <f>T27*VLOOKUP(BJ$7,'PONDERADORES-GBD'!$A$3:$I$43,4,FALSE)</f>
        <v>0</v>
      </c>
      <c r="BK27" s="41">
        <f>U27*VLOOKUP(BK$7,'PONDERADORES-GBD'!$A$3:$I$43,4,FALSE)</f>
        <v>0</v>
      </c>
      <c r="BL27" s="41">
        <f>V27*VLOOKUP(BL$7,'PONDERADORES-GBD'!$A$3:$I$43,4,FALSE)</f>
        <v>0</v>
      </c>
      <c r="BM27" s="41">
        <f>W27*VLOOKUP(BM$7,'PONDERADORES-GBD'!$A$3:$I$43,4,FALSE)</f>
        <v>0</v>
      </c>
      <c r="BN27" s="41">
        <f>X27*VLOOKUP(BN$7,'PONDERADORES-GBD'!$A$3:$I$43,4,FALSE)</f>
        <v>0</v>
      </c>
      <c r="BO27" s="41">
        <f>Y27*VLOOKUP(BO$7,'PONDERADORES-GBD'!$A$3:$I$43,4,FALSE)</f>
        <v>0</v>
      </c>
      <c r="BP27" s="41">
        <f>Z27*VLOOKUP(BP$7,'PONDERADORES-GBD'!$A$3:$I$43,4,FALSE)</f>
        <v>0</v>
      </c>
      <c r="BQ27" s="41">
        <f>AA27*VLOOKUP(BQ$7,'PONDERADORES-GBD'!$A$3:$I$43,4,FALSE)</f>
        <v>0</v>
      </c>
      <c r="BR27" s="41">
        <f>AB27*VLOOKUP(BR$7,'PONDERADORES-GBD'!$A$3:$I$43,4,FALSE)</f>
        <v>0</v>
      </c>
      <c r="BS27" s="41">
        <f>AC27*VLOOKUP(BS$7,'PONDERADORES-GBD'!$A$3:$I$43,4,FALSE)</f>
        <v>2.1780000000000001E-4</v>
      </c>
      <c r="BT27" s="41">
        <f>AD27*VLOOKUP(BT$7,'PONDERADORES-GBD'!$A$3:$I$43,4,FALSE)</f>
        <v>0</v>
      </c>
      <c r="BU27" s="41">
        <f>AE27*VLOOKUP(BU$7,'PONDERADORES-GBD'!$A$3:$I$43,4,FALSE)</f>
        <v>2.1780000000000001E-4</v>
      </c>
      <c r="BV27" s="41">
        <f>AF27*VLOOKUP(BV$7,'PONDERADORES-GBD'!$A$3:$I$43,4,FALSE)</f>
        <v>1.3068999999999999E-3</v>
      </c>
      <c r="BW27" s="41">
        <f>AG27*VLOOKUP(BW$7,'PONDERADORES-GBD'!$A$3:$I$43,4,FALSE)</f>
        <v>2.1780000000000001E-4</v>
      </c>
      <c r="BX27" s="41">
        <f>AH27*VLOOKUP(BX$7,'PONDERADORES-GBD'!$A$3:$I$43,4,FALSE)</f>
        <v>0</v>
      </c>
      <c r="BY27" s="41">
        <f>AI27*VLOOKUP(BY$7,'PONDERADORES-GBD'!$A$3:$I$43,4,FALSE)</f>
        <v>0</v>
      </c>
      <c r="BZ27" s="41">
        <f>AJ27*VLOOKUP(BZ$7,'PONDERADORES-GBD'!$A$3:$I$43,4,FALSE)</f>
        <v>0</v>
      </c>
      <c r="CA27" s="41">
        <f>AK27*VLOOKUP(CA$7,'PONDERADORES-GBD'!$A$3:$I$43,4,FALSE)</f>
        <v>0</v>
      </c>
      <c r="CB27" s="41">
        <f>AL27*VLOOKUP(CB$7,'PONDERADORES-GBD'!$A$3:$I$43,4,FALSE)</f>
        <v>0</v>
      </c>
      <c r="CC27" s="41">
        <f>AM27*VLOOKUP(CC$7,'PONDERADORES-GBD'!$A$3:$I$43,4,FALSE)</f>
        <v>0</v>
      </c>
      <c r="CD27" s="41">
        <f>AN27*VLOOKUP(CD$7,'PONDERADORES-GBD'!$A$3:$I$43,4,FALSE)</f>
        <v>0</v>
      </c>
      <c r="CE27" s="41">
        <f>AO27*VLOOKUP(CE$7,'PONDERADORES-GBD'!$A$3:$I$43,4,FALSE)</f>
        <v>0</v>
      </c>
      <c r="CF27" s="41">
        <f>AP27*VLOOKUP(CF$7,'PONDERADORES-GBD'!$A$3:$I$43,4,FALSE)</f>
        <v>0</v>
      </c>
      <c r="CG27" s="41">
        <f>AQ27*VLOOKUP(CG$7,'PONDERADORES-GBD'!$A$3:$I$43,4,FALSE)</f>
        <v>0</v>
      </c>
      <c r="CH27" s="41">
        <f>D27*(1-VLOOKUP(CH$7,'PONDERADORES-GBD'!$A$3:$I$43,4,FALSE))</f>
        <v>0</v>
      </c>
      <c r="CI27" s="41">
        <f>E27*(1-VLOOKUP(CI$7,'PONDERADORES-GBD'!$A$3:$I$43,4,FALSE))</f>
        <v>0</v>
      </c>
      <c r="CJ27" s="41">
        <f>F27*(1-VLOOKUP(CJ$7,'PONDERADORES-GBD'!$A$3:$I$43,4,FALSE))</f>
        <v>0.19137417499999998</v>
      </c>
      <c r="CK27" s="41">
        <f>G27*(1-VLOOKUP(CK$7,'PONDERADORES-GBD'!$A$3:$I$43,4,FALSE))</f>
        <v>0</v>
      </c>
      <c r="CL27" s="41">
        <f>H27*(1-VLOOKUP(CL$7,'PONDERADORES-GBD'!$A$3:$I$43,4,FALSE))</f>
        <v>0</v>
      </c>
      <c r="CM27" s="41">
        <f>I27*(1-VLOOKUP(CM$7,'PONDERADORES-GBD'!$A$3:$I$43,4,FALSE))</f>
        <v>0</v>
      </c>
      <c r="CN27" s="41">
        <f>J27*(1-VLOOKUP(CN$7,'PONDERADORES-GBD'!$A$3:$I$43,4,FALSE))</f>
        <v>5.7939549999999999E-3</v>
      </c>
      <c r="CO27" s="41">
        <f>K27*(1-VLOOKUP(CO$7,'PONDERADORES-GBD'!$A$3:$I$43,4,FALSE))</f>
        <v>5.9594830000000001E-2</v>
      </c>
      <c r="CP27" s="41">
        <f>L27*(1-VLOOKUP(CP$7,'PONDERADORES-GBD'!$A$3:$I$43,4,FALSE))</f>
        <v>1.0237400000000001E-2</v>
      </c>
      <c r="CQ27" s="41">
        <f>M27*(1-VLOOKUP(CQ$7,'PONDERADORES-GBD'!$A$3:$I$43,4,FALSE))</f>
        <v>3.8118100000000002E-2</v>
      </c>
      <c r="CR27" s="41">
        <f>N27*(1-VLOOKUP(CR$7,'PONDERADORES-GBD'!$A$3:$I$43,4,FALSE))</f>
        <v>1.1108700000000001E-2</v>
      </c>
      <c r="CS27" s="41">
        <f>O27*(1-VLOOKUP(CS$7,'PONDERADORES-GBD'!$A$3:$I$43,4,FALSE))</f>
        <v>0</v>
      </c>
      <c r="CT27" s="41">
        <f>P27*(1-VLOOKUP(CT$7,'PONDERADORES-GBD'!$A$3:$I$43,4,FALSE))</f>
        <v>0.148192305</v>
      </c>
      <c r="CU27" s="41">
        <f>Q27*(1-VLOOKUP(CU$7,'PONDERADORES-GBD'!$A$3:$I$43,4,FALSE))</f>
        <v>2.94057E-3</v>
      </c>
      <c r="CV27" s="41">
        <f>R27*(1-VLOOKUP(CV$7,'PONDERADORES-GBD'!$A$3:$I$43,4,FALSE))</f>
        <v>2.4395200000000001E-3</v>
      </c>
      <c r="CW27" s="41">
        <f>S27*(1-VLOOKUP(CW$7,'PONDERADORES-GBD'!$A$3:$I$43,4,FALSE))</f>
        <v>3.8695315000000001E-2</v>
      </c>
      <c r="CX27" s="41">
        <f>T27*(1-VLOOKUP(CX$7,'PONDERADORES-GBD'!$A$3:$I$43,4,FALSE))</f>
        <v>2.1999600000000001E-2</v>
      </c>
      <c r="CY27" s="41">
        <f>U27*(1-VLOOKUP(CY$7,'PONDERADORES-GBD'!$A$3:$I$43,4,FALSE))</f>
        <v>3.7028999999999999E-3</v>
      </c>
      <c r="CZ27" s="41">
        <f>V27*(1-VLOOKUP(CZ$7,'PONDERADORES-GBD'!$A$3:$I$43,4,FALSE))</f>
        <v>4.3560000000000002E-4</v>
      </c>
      <c r="DA27" s="41">
        <f>W27*(1-VLOOKUP(DA$7,'PONDERADORES-GBD'!$A$3:$I$43,4,FALSE))</f>
        <v>0.1054237</v>
      </c>
      <c r="DB27" s="41">
        <f>X27*(1-VLOOKUP(DB$7,'PONDERADORES-GBD'!$A$3:$I$43,4,FALSE))</f>
        <v>0.1030277</v>
      </c>
      <c r="DC27" s="41">
        <f>Y27*(1-VLOOKUP(DC$7,'PONDERADORES-GBD'!$A$3:$I$43,4,FALSE))</f>
        <v>9.8017999999999994E-3</v>
      </c>
      <c r="DD27" s="41">
        <f>Z27*(1-VLOOKUP(DD$7,'PONDERADORES-GBD'!$A$3:$I$43,4,FALSE))</f>
        <v>0.1117404</v>
      </c>
      <c r="DE27" s="41">
        <f>AA27*(1-VLOOKUP(DE$7,'PONDERADORES-GBD'!$A$3:$I$43,4,FALSE))</f>
        <v>5.8811000000000002E-3</v>
      </c>
      <c r="DF27" s="41">
        <f>AB27*(1-VLOOKUP(DF$7,'PONDERADORES-GBD'!$A$3:$I$43,4,FALSE))</f>
        <v>1.7424999999999999E-3</v>
      </c>
      <c r="DG27" s="41">
        <f>AC27*(1-VLOOKUP(DG$7,'PONDERADORES-GBD'!$A$3:$I$43,4,FALSE))</f>
        <v>0</v>
      </c>
      <c r="DH27" s="41">
        <f>AD27*(1-VLOOKUP(DH$7,'PONDERADORES-GBD'!$A$3:$I$43,4,FALSE))</f>
        <v>0</v>
      </c>
      <c r="DI27" s="41">
        <f>AE27*(1-VLOOKUP(DI$7,'PONDERADORES-GBD'!$A$3:$I$43,4,FALSE))</f>
        <v>0</v>
      </c>
      <c r="DJ27" s="41">
        <f>AF27*(1-VLOOKUP(DJ$7,'PONDERADORES-GBD'!$A$3:$I$43,4,FALSE))</f>
        <v>0</v>
      </c>
      <c r="DK27" s="41">
        <f>AG27*(1-VLOOKUP(DK$7,'PONDERADORES-GBD'!$A$3:$I$43,4,FALSE))</f>
        <v>0</v>
      </c>
      <c r="DL27" s="41">
        <f>AH27*(1-VLOOKUP(DL$7,'PONDERADORES-GBD'!$A$3:$I$43,4,FALSE))</f>
        <v>0</v>
      </c>
      <c r="DM27" s="41">
        <f>AI27*(1-VLOOKUP(DM$7,'PONDERADORES-GBD'!$A$3:$I$43,4,FALSE))</f>
        <v>4.3560000000000002E-4</v>
      </c>
      <c r="DN27" s="41">
        <f>AJ27*(1-VLOOKUP(DN$7,'PONDERADORES-GBD'!$A$3:$I$43,4,FALSE))</f>
        <v>6.535E-4</v>
      </c>
      <c r="DO27" s="41">
        <f>AK27*(1-VLOOKUP(DO$7,'PONDERADORES-GBD'!$A$3:$I$43,4,FALSE))</f>
        <v>2.3960000000000001E-3</v>
      </c>
      <c r="DP27" s="41">
        <f>AL27*(1-VLOOKUP(DP$7,'PONDERADORES-GBD'!$A$3:$I$43,4,FALSE))</f>
        <v>6.3166999999999997E-3</v>
      </c>
      <c r="DQ27" s="41">
        <f>AM27*(1-VLOOKUP(DQ$7,'PONDERADORES-GBD'!$A$3:$I$43,4,FALSE))</f>
        <v>7.5147000000000005E-2</v>
      </c>
      <c r="DR27" s="41">
        <f>AN27*(1-VLOOKUP(DR$7,'PONDERADORES-GBD'!$A$3:$I$43,4,FALSE))</f>
        <v>7.4057999999999997E-3</v>
      </c>
      <c r="DS27" s="41">
        <f>AO27*(1-VLOOKUP(DS$7,'PONDERADORES-GBD'!$A$3:$I$43,4,FALSE))</f>
        <v>1.5246999999999999E-3</v>
      </c>
      <c r="DT27" s="41">
        <f>AP27*(1-VLOOKUP(DT$7,'PONDERADORES-GBD'!$A$3:$I$43,4,FALSE))</f>
        <v>0</v>
      </c>
      <c r="DU27" s="41">
        <f>AQ27*(1-VLOOKUP(DU$7,'PONDERADORES-GBD'!$A$3:$I$43,4,FALSE))</f>
        <v>0</v>
      </c>
      <c r="DV27" s="31">
        <f t="shared" si="1"/>
        <v>0.99999999999999978</v>
      </c>
      <c r="DW27" s="45"/>
      <c r="DX27" s="28">
        <f>AT27*VLOOKUP(DX$7,'PONDERADORES-GBD'!$A$3:$I$43,5,FALSE)*VLOOKUP(DX$7,'PONDERADORES-GBD'!$A$3:$I$43,7,FALSE)+AT27*(1-VLOOKUP(DX$7,'PONDERADORES-GBD'!$A$3:$I$43,5,FALSE))*VLOOKUP(DX$7,'PONDERADORES-GBD'!$A$3:$I$43,9,FALSE)</f>
        <v>8.9804829999999992E-4</v>
      </c>
      <c r="DY27" s="28">
        <f>AU27*VLOOKUP(DY$7,'PONDERADORES-GBD'!$A$3:$I$43,5,FALSE)*VLOOKUP(DY$7,'PONDERADORES-GBD'!$A$3:$I$43,7,FALSE)+AU27*(1-VLOOKUP(DY$7,'PONDERADORES-GBD'!$A$3:$I$43,5,FALSE))*VLOOKUP(DY$7,'PONDERADORES-GBD'!$A$3:$I$43,9,FALSE)</f>
        <v>0</v>
      </c>
      <c r="DZ27" s="28">
        <f>AV27*VLOOKUP(DZ$7,'PONDERADORES-GBD'!$A$3:$I$43,5,FALSE)*VLOOKUP(DZ$7,'PONDERADORES-GBD'!$A$3:$I$43,7,FALSE)+AV27*(1-VLOOKUP(DZ$7,'PONDERADORES-GBD'!$A$3:$I$43,5,FALSE))*VLOOKUP(DZ$7,'PONDERADORES-GBD'!$A$3:$I$43,9,FALSE)</f>
        <v>2.326707075E-3</v>
      </c>
      <c r="EA27" s="28">
        <f>AW27*VLOOKUP(EA$7,'PONDERADORES-GBD'!$A$3:$I$43,5,FALSE)*VLOOKUP(EA$7,'PONDERADORES-GBD'!$A$3:$I$43,7,FALSE)+AW27*(1-VLOOKUP(EA$7,'PONDERADORES-GBD'!$A$3:$I$43,5,FALSE))*VLOOKUP(EA$7,'PONDERADORES-GBD'!$A$3:$I$43,9,FALSE)</f>
        <v>0</v>
      </c>
      <c r="EB27" s="28">
        <f>AX27*VLOOKUP(EB$7,'PONDERADORES-GBD'!$A$3:$I$43,5,FALSE)*VLOOKUP(EB$7,'PONDERADORES-GBD'!$A$3:$I$43,7,FALSE)+AX27*(1-VLOOKUP(EB$7,'PONDERADORES-GBD'!$A$3:$I$43,5,FALSE))*VLOOKUP(EB$7,'PONDERADORES-GBD'!$A$3:$I$43,9,FALSE)</f>
        <v>0</v>
      </c>
      <c r="EC27" s="28">
        <f>AY27*VLOOKUP(EC$7,'PONDERADORES-GBD'!$A$3:$I$43,5,FALSE)*VLOOKUP(EC$7,'PONDERADORES-GBD'!$A$3:$I$43,7,FALSE)+AY27*(1-VLOOKUP(EC$7,'PONDERADORES-GBD'!$A$3:$I$43,5,FALSE))*VLOOKUP(EC$7,'PONDERADORES-GBD'!$A$3:$I$43,9,FALSE)</f>
        <v>0</v>
      </c>
      <c r="ED27" s="28">
        <f>AZ27*VLOOKUP(ED$7,'PONDERADORES-GBD'!$A$3:$I$43,5,FALSE)*VLOOKUP(ED$7,'PONDERADORES-GBD'!$A$3:$I$43,7,FALSE)+AZ27*(1-VLOOKUP(ED$7,'PONDERADORES-GBD'!$A$3:$I$43,5,FALSE))*VLOOKUP(ED$7,'PONDERADORES-GBD'!$A$3:$I$43,9,FALSE)</f>
        <v>1.7686810000000002E-5</v>
      </c>
      <c r="EE27" s="28">
        <f>BA27*VLOOKUP(EE$7,'PONDERADORES-GBD'!$A$3:$I$43,5,FALSE)*VLOOKUP(EE$7,'PONDERADORES-GBD'!$A$3:$I$43,7,FALSE)+BA27*(1-VLOOKUP(EE$7,'PONDERADORES-GBD'!$A$3:$I$43,5,FALSE))*VLOOKUP(EE$7,'PONDERADORES-GBD'!$A$3:$I$43,9,FALSE)</f>
        <v>1.5682850000000002E-5</v>
      </c>
      <c r="EF27" s="28">
        <f>BB27*VLOOKUP(EF$7,'PONDERADORES-GBD'!$A$3:$I$43,5,FALSE)*VLOOKUP(EF$7,'PONDERADORES-GBD'!$A$3:$I$43,7,FALSE)+BB27*(1-VLOOKUP(EF$7,'PONDERADORES-GBD'!$A$3:$I$43,5,FALSE))*VLOOKUP(EF$7,'PONDERADORES-GBD'!$A$3:$I$43,9,FALSE)</f>
        <v>0</v>
      </c>
      <c r="EG27" s="28">
        <f>BC27*VLOOKUP(EG$7,'PONDERADORES-GBD'!$A$3:$I$43,5,FALSE)*VLOOKUP(EG$7,'PONDERADORES-GBD'!$A$3:$I$43,7,FALSE)+BC27*(1-VLOOKUP(EG$7,'PONDERADORES-GBD'!$A$3:$I$43,5,FALSE))*VLOOKUP(EG$7,'PONDERADORES-GBD'!$A$3:$I$43,9,FALSE)</f>
        <v>0</v>
      </c>
      <c r="EH27" s="28">
        <f>BD27*VLOOKUP(EH$7,'PONDERADORES-GBD'!$A$3:$I$43,5,FALSE)*VLOOKUP(EH$7,'PONDERADORES-GBD'!$A$3:$I$43,7,FALSE)+BD27*(1-VLOOKUP(EH$7,'PONDERADORES-GBD'!$A$3:$I$43,5,FALSE))*VLOOKUP(EH$7,'PONDERADORES-GBD'!$A$3:$I$43,9,FALSE)</f>
        <v>0</v>
      </c>
      <c r="EI27" s="28">
        <f>BE27*VLOOKUP(EI$7,'PONDERADORES-GBD'!$A$3:$I$43,5,FALSE)*VLOOKUP(EI$7,'PONDERADORES-GBD'!$A$3:$I$43,7,FALSE)+BE27*(1-VLOOKUP(EI$7,'PONDERADORES-GBD'!$A$3:$I$43,5,FALSE))*VLOOKUP(EI$7,'PONDERADORES-GBD'!$A$3:$I$43,9,FALSE)</f>
        <v>2.0910399999999999E-5</v>
      </c>
      <c r="EJ27" s="28">
        <f>BF27*VLOOKUP(EJ$7,'PONDERADORES-GBD'!$A$3:$I$43,5,FALSE)*VLOOKUP(EJ$7,'PONDERADORES-GBD'!$A$3:$I$43,7,FALSE)+BF27*(1-VLOOKUP(EJ$7,'PONDERADORES-GBD'!$A$3:$I$43,5,FALSE))*VLOOKUP(EJ$7,'PONDERADORES-GBD'!$A$3:$I$43,9,FALSE)</f>
        <v>7.3316192999999994E-4</v>
      </c>
      <c r="EK27" s="28">
        <f>BG27*VLOOKUP(EK$7,'PONDERADORES-GBD'!$A$3:$I$43,5,FALSE)*VLOOKUP(EK$7,'PONDERADORES-GBD'!$A$3:$I$43,7,FALSE)+BG27*(1-VLOOKUP(EK$7,'PONDERADORES-GBD'!$A$3:$I$43,5,FALSE))*VLOOKUP(EK$7,'PONDERADORES-GBD'!$A$3:$I$43,9,FALSE)</f>
        <v>9.8018999999999998E-5</v>
      </c>
      <c r="EL27" s="28">
        <f>BH27*VLOOKUP(EL$7,'PONDERADORES-GBD'!$A$3:$I$43,5,FALSE)*VLOOKUP(EL$7,'PONDERADORES-GBD'!$A$3:$I$43,7,FALSE)+BH27*(1-VLOOKUP(EL$7,'PONDERADORES-GBD'!$A$3:$I$43,5,FALSE))*VLOOKUP(EL$7,'PONDERADORES-GBD'!$A$3:$I$43,9,FALSE)</f>
        <v>6.8916440000000006E-5</v>
      </c>
      <c r="EM27" s="28">
        <f>BI27*VLOOKUP(EM$7,'PONDERADORES-GBD'!$A$3:$I$43,5,FALSE)*VLOOKUP(EM$7,'PONDERADORES-GBD'!$A$3:$I$43,7,FALSE)+BI27*(1-VLOOKUP(EM$7,'PONDERADORES-GBD'!$A$3:$I$43,5,FALSE))*VLOOKUP(EM$7,'PONDERADORES-GBD'!$A$3:$I$43,9,FALSE)</f>
        <v>4.8482953499999997E-4</v>
      </c>
      <c r="EN27" s="28">
        <f>BJ27*VLOOKUP(EN$7,'PONDERADORES-GBD'!$A$3:$I$43,5,FALSE)*VLOOKUP(EN$7,'PONDERADORES-GBD'!$A$3:$I$43,7,FALSE)+BJ27*(1-VLOOKUP(EN$7,'PONDERADORES-GBD'!$A$3:$I$43,5,FALSE))*VLOOKUP(EN$7,'PONDERADORES-GBD'!$A$3:$I$43,9,FALSE)</f>
        <v>0</v>
      </c>
      <c r="EO27" s="28">
        <f>BK27*VLOOKUP(EO$7,'PONDERADORES-GBD'!$A$3:$I$43,5,FALSE)*VLOOKUP(EO$7,'PONDERADORES-GBD'!$A$3:$I$43,7,FALSE)+BK27*(1-VLOOKUP(EO$7,'PONDERADORES-GBD'!$A$3:$I$43,5,FALSE))*VLOOKUP(EO$7,'PONDERADORES-GBD'!$A$3:$I$43,9,FALSE)</f>
        <v>0</v>
      </c>
      <c r="EP27" s="28">
        <f>BL27*VLOOKUP(EP$7,'PONDERADORES-GBD'!$A$3:$I$43,5,FALSE)*VLOOKUP(EP$7,'PONDERADORES-GBD'!$A$3:$I$43,7,FALSE)+BL27*(1-VLOOKUP(EP$7,'PONDERADORES-GBD'!$A$3:$I$43,5,FALSE))*VLOOKUP(EP$7,'PONDERADORES-GBD'!$A$3:$I$43,9,FALSE)</f>
        <v>0</v>
      </c>
      <c r="EQ27" s="28">
        <f>BM27*VLOOKUP(EQ$7,'PONDERADORES-GBD'!$A$3:$I$43,5,FALSE)*VLOOKUP(EQ$7,'PONDERADORES-GBD'!$A$3:$I$43,7,FALSE)+BM27*(1-VLOOKUP(EQ$7,'PONDERADORES-GBD'!$A$3:$I$43,5,FALSE))*VLOOKUP(EQ$7,'PONDERADORES-GBD'!$A$3:$I$43,9,FALSE)</f>
        <v>0</v>
      </c>
      <c r="ER27" s="28">
        <f>BN27*VLOOKUP(ER$7,'PONDERADORES-GBD'!$A$3:$I$43,5,FALSE)*VLOOKUP(ER$7,'PONDERADORES-GBD'!$A$3:$I$43,7,FALSE)+BN27*(1-VLOOKUP(ER$7,'PONDERADORES-GBD'!$A$3:$I$43,5,FALSE))*VLOOKUP(ER$7,'PONDERADORES-GBD'!$A$3:$I$43,9,FALSE)</f>
        <v>0</v>
      </c>
      <c r="ES27" s="28">
        <f>BO27*VLOOKUP(ES$7,'PONDERADORES-GBD'!$A$3:$I$43,5,FALSE)*VLOOKUP(ES$7,'PONDERADORES-GBD'!$A$3:$I$43,7,FALSE)+BO27*(1-VLOOKUP(ES$7,'PONDERADORES-GBD'!$A$3:$I$43,5,FALSE))*VLOOKUP(ES$7,'PONDERADORES-GBD'!$A$3:$I$43,9,FALSE)</f>
        <v>0</v>
      </c>
      <c r="ET27" s="28">
        <f>BP27*VLOOKUP(ET$7,'PONDERADORES-GBD'!$A$3:$I$43,5,FALSE)*VLOOKUP(ET$7,'PONDERADORES-GBD'!$A$3:$I$43,7,FALSE)+BP27*(1-VLOOKUP(ET$7,'PONDERADORES-GBD'!$A$3:$I$43,5,FALSE))*VLOOKUP(ET$7,'PONDERADORES-GBD'!$A$3:$I$43,9,FALSE)</f>
        <v>0</v>
      </c>
      <c r="EU27" s="28">
        <f>BQ27*VLOOKUP(EU$7,'PONDERADORES-GBD'!$A$3:$I$43,5,FALSE)*VLOOKUP(EU$7,'PONDERADORES-GBD'!$A$3:$I$43,7,FALSE)+BQ27*(1-VLOOKUP(EU$7,'PONDERADORES-GBD'!$A$3:$I$43,5,FALSE))*VLOOKUP(EU$7,'PONDERADORES-GBD'!$A$3:$I$43,9,FALSE)</f>
        <v>0</v>
      </c>
      <c r="EV27" s="28">
        <f>BR27*VLOOKUP(EV$7,'PONDERADORES-GBD'!$A$3:$I$43,5,FALSE)*VLOOKUP(EV$7,'PONDERADORES-GBD'!$A$3:$I$43,7,FALSE)+BR27*(1-VLOOKUP(EV$7,'PONDERADORES-GBD'!$A$3:$I$43,5,FALSE))*VLOOKUP(EV$7,'PONDERADORES-GBD'!$A$3:$I$43,9,FALSE)</f>
        <v>0</v>
      </c>
      <c r="EW27" s="28">
        <f>BS27*VLOOKUP(EW$7,'PONDERADORES-GBD'!$A$3:$I$43,5,FALSE)*VLOOKUP(EW$7,'PONDERADORES-GBD'!$A$3:$I$43,7,FALSE)+BS27*(1-VLOOKUP(EW$7,'PONDERADORES-GBD'!$A$3:$I$43,5,FALSE))*VLOOKUP(EW$7,'PONDERADORES-GBD'!$A$3:$I$43,9,FALSE)</f>
        <v>8.4942000000000008E-6</v>
      </c>
      <c r="EX27" s="28">
        <f>BT27*VLOOKUP(EX$7,'PONDERADORES-GBD'!$A$3:$I$43,5,FALSE)*VLOOKUP(EX$7,'PONDERADORES-GBD'!$A$3:$I$43,7,FALSE)+BT27*(1-VLOOKUP(EX$7,'PONDERADORES-GBD'!$A$3:$I$43,5,FALSE))*VLOOKUP(EX$7,'PONDERADORES-GBD'!$A$3:$I$43,9,FALSE)</f>
        <v>0</v>
      </c>
      <c r="EY27" s="28">
        <f>BU27*VLOOKUP(EY$7,'PONDERADORES-GBD'!$A$3:$I$43,5,FALSE)*VLOOKUP(EY$7,'PONDERADORES-GBD'!$A$3:$I$43,7,FALSE)+BU27*(1-VLOOKUP(EY$7,'PONDERADORES-GBD'!$A$3:$I$43,5,FALSE))*VLOOKUP(EY$7,'PONDERADORES-GBD'!$A$3:$I$43,9,FALSE)</f>
        <v>2.3958E-6</v>
      </c>
      <c r="EZ27" s="28">
        <f>BV27*VLOOKUP(EZ$7,'PONDERADORES-GBD'!$A$3:$I$43,5,FALSE)*VLOOKUP(EZ$7,'PONDERADORES-GBD'!$A$3:$I$43,7,FALSE)+BV27*(1-VLOOKUP(EZ$7,'PONDERADORES-GBD'!$A$3:$I$43,5,FALSE))*VLOOKUP(EZ$7,'PONDERADORES-GBD'!$A$3:$I$43,9,FALSE)</f>
        <v>6.5344999999999999E-6</v>
      </c>
      <c r="FA27" s="28">
        <f>BW27*VLOOKUP(FA$7,'PONDERADORES-GBD'!$A$3:$I$43,5,FALSE)*VLOOKUP(FA$7,'PONDERADORES-GBD'!$A$3:$I$43,7,FALSE)+BW27*(1-VLOOKUP(FA$7,'PONDERADORES-GBD'!$A$3:$I$43,5,FALSE))*VLOOKUP(FA$7,'PONDERADORES-GBD'!$A$3:$I$43,9,FALSE)</f>
        <v>8.4942000000000008E-6</v>
      </c>
      <c r="FB27" s="28">
        <f>BX27*VLOOKUP(FB$7,'PONDERADORES-GBD'!$A$3:$I$43,5,FALSE)*VLOOKUP(FB$7,'PONDERADORES-GBD'!$A$3:$I$43,7,FALSE)+BX27*(1-VLOOKUP(FB$7,'PONDERADORES-GBD'!$A$3:$I$43,5,FALSE))*VLOOKUP(FB$7,'PONDERADORES-GBD'!$A$3:$I$43,9,FALSE)</f>
        <v>0</v>
      </c>
      <c r="FC27" s="28">
        <f>BY27*VLOOKUP(FC$7,'PONDERADORES-GBD'!$A$3:$I$43,5,FALSE)*VLOOKUP(FC$7,'PONDERADORES-GBD'!$A$3:$I$43,7,FALSE)+BY27*(1-VLOOKUP(FC$7,'PONDERADORES-GBD'!$A$3:$I$43,5,FALSE))*VLOOKUP(FC$7,'PONDERADORES-GBD'!$A$3:$I$43,9,FALSE)</f>
        <v>0</v>
      </c>
      <c r="FD27" s="28">
        <f>BZ27*VLOOKUP(FD$7,'PONDERADORES-GBD'!$A$3:$I$43,5,FALSE)*VLOOKUP(FD$7,'PONDERADORES-GBD'!$A$3:$I$43,7,FALSE)+BZ27*(1-VLOOKUP(FD$7,'PONDERADORES-GBD'!$A$3:$I$43,5,FALSE))*VLOOKUP(FD$7,'PONDERADORES-GBD'!$A$3:$I$43,9,FALSE)</f>
        <v>0</v>
      </c>
      <c r="FE27" s="28">
        <f>CA27*VLOOKUP(FE$7,'PONDERADORES-GBD'!$A$3:$I$43,5,FALSE)*VLOOKUP(FE$7,'PONDERADORES-GBD'!$A$3:$I$43,7,FALSE)+CA27*(1-VLOOKUP(FE$7,'PONDERADORES-GBD'!$A$3:$I$43,5,FALSE))*VLOOKUP(FE$7,'PONDERADORES-GBD'!$A$3:$I$43,9,FALSE)</f>
        <v>0</v>
      </c>
      <c r="FF27" s="28">
        <f>CB27*VLOOKUP(FF$7,'PONDERADORES-GBD'!$A$3:$I$43,5,FALSE)*VLOOKUP(FF$7,'PONDERADORES-GBD'!$A$3:$I$43,7,FALSE)+CB27*(1-VLOOKUP(FF$7,'PONDERADORES-GBD'!$A$3:$I$43,5,FALSE))*VLOOKUP(FF$7,'PONDERADORES-GBD'!$A$3:$I$43,9,FALSE)</f>
        <v>0</v>
      </c>
      <c r="FG27" s="28">
        <f>CC27*VLOOKUP(FG$7,'PONDERADORES-GBD'!$A$3:$I$43,5,FALSE)*VLOOKUP(FG$7,'PONDERADORES-GBD'!$A$3:$I$43,7,FALSE)+CC27*(1-VLOOKUP(FG$7,'PONDERADORES-GBD'!$A$3:$I$43,5,FALSE))*VLOOKUP(FG$7,'PONDERADORES-GBD'!$A$3:$I$43,9,FALSE)</f>
        <v>0</v>
      </c>
      <c r="FH27" s="28">
        <f>CD27*VLOOKUP(FH$7,'PONDERADORES-GBD'!$A$3:$I$43,5,FALSE)*VLOOKUP(FH$7,'PONDERADORES-GBD'!$A$3:$I$43,7,FALSE)+CD27*(1-VLOOKUP(FH$7,'PONDERADORES-GBD'!$A$3:$I$43,5,FALSE))*VLOOKUP(FH$7,'PONDERADORES-GBD'!$A$3:$I$43,9,FALSE)</f>
        <v>0</v>
      </c>
      <c r="FI27" s="28">
        <f>CE27*VLOOKUP(FI$7,'PONDERADORES-GBD'!$A$3:$I$43,5,FALSE)*VLOOKUP(FI$7,'PONDERADORES-GBD'!$A$3:$I$43,7,FALSE)+CE27*(1-VLOOKUP(FI$7,'PONDERADORES-GBD'!$A$3:$I$43,5,FALSE))*VLOOKUP(FI$7,'PONDERADORES-GBD'!$A$3:$I$43,9,FALSE)</f>
        <v>0</v>
      </c>
      <c r="FJ27" s="28">
        <f>CF27*VLOOKUP(FJ$7,'PONDERADORES-GBD'!$A$3:$I$43,5,FALSE)*VLOOKUP(FJ$7,'PONDERADORES-GBD'!$A$3:$I$43,7,FALSE)+CF27*(1-VLOOKUP(FJ$7,'PONDERADORES-GBD'!$A$3:$I$43,5,FALSE))*VLOOKUP(FJ$7,'PONDERADORES-GBD'!$A$3:$I$43,9,FALSE)</f>
        <v>0</v>
      </c>
      <c r="FK27" s="28">
        <f>CG27*VLOOKUP(FK$7,'PONDERADORES-GBD'!$A$3:$I$43,5,FALSE)*VLOOKUP(FK$7,'PONDERADORES-GBD'!$A$3:$I$43,7,FALSE)+CG27*(1-VLOOKUP(FK$7,'PONDERADORES-GBD'!$A$3:$I$43,5,FALSE))*VLOOKUP(FK$7,'PONDERADORES-GBD'!$A$3:$I$43,9,FALSE)</f>
        <v>0</v>
      </c>
      <c r="FL27" s="28">
        <f>CH27*VLOOKUP(FL$7,'PONDERADORES-GBD'!$A$3:$I$43,5,FALSE)*VLOOKUP(FL$7,'PONDERADORES-GBD'!$A$3:$I$43,6,FALSE)*VLOOKUP(FL$7,'PONDERADORES-GBD'!$A$3:$I$43,3,FALSE)+CH27*(1-VLOOKUP(FL$7,'PONDERADORES-GBD'!$A$3:$I$43,5,FALSE))*VLOOKUP(FL$7,'PONDERADORES-GBD'!$A$3:$I$43,8,FALSE)*VLOOKUP(FL$7,'PONDERADORES-GBD'!$A$3:$I$43,3,FALSE)</f>
        <v>0</v>
      </c>
      <c r="FM27" s="28">
        <f>CI27*VLOOKUP(FM$7,'PONDERADORES-GBD'!$A$3:$I$43,5,FALSE)*VLOOKUP(FM$7,'PONDERADORES-GBD'!$A$3:$I$43,6,FALSE)*VLOOKUP(FM$7,'PONDERADORES-GBD'!$A$3:$I$43,3,FALSE)+CI27*(1-VLOOKUP(FM$7,'PONDERADORES-GBD'!$A$3:$I$43,5,FALSE))*VLOOKUP(FM$7,'PONDERADORES-GBD'!$A$3:$I$43,8,FALSE)*VLOOKUP(FM$7,'PONDERADORES-GBD'!$A$3:$I$43,3,FALSE)</f>
        <v>0</v>
      </c>
      <c r="FN27" s="28">
        <f>CJ27*VLOOKUP(FN$7,'PONDERADORES-GBD'!$A$3:$I$43,5,FALSE)*VLOOKUP(FN$7,'PONDERADORES-GBD'!$A$3:$I$43,6,FALSE)*VLOOKUP(FN$7,'PONDERADORES-GBD'!$A$3:$I$43,3,FALSE)+CJ27*(1-VLOOKUP(FN$7,'PONDERADORES-GBD'!$A$3:$I$43,5,FALSE))*VLOOKUP(FN$7,'PONDERADORES-GBD'!$A$3:$I$43,8,FALSE)*VLOOKUP(FN$7,'PONDERADORES-GBD'!$A$3:$I$43,3,FALSE)</f>
        <v>2.7470904846680355E-3</v>
      </c>
      <c r="FO27" s="28">
        <f>CK27*VLOOKUP(FO$7,'PONDERADORES-GBD'!$A$3:$I$43,5,FALSE)*VLOOKUP(FO$7,'PONDERADORES-GBD'!$A$3:$I$43,6,FALSE)*VLOOKUP(FO$7,'PONDERADORES-GBD'!$A$3:$I$43,3,FALSE)+CK27*(1-VLOOKUP(FO$7,'PONDERADORES-GBD'!$A$3:$I$43,5,FALSE))*VLOOKUP(FO$7,'PONDERADORES-GBD'!$A$3:$I$43,8,FALSE)*VLOOKUP(FO$7,'PONDERADORES-GBD'!$A$3:$I$43,3,FALSE)</f>
        <v>0</v>
      </c>
      <c r="FP27" s="28">
        <f>CL27*VLOOKUP(FP$7,'PONDERADORES-GBD'!$A$3:$I$43,5,FALSE)*VLOOKUP(FP$7,'PONDERADORES-GBD'!$A$3:$I$43,6,FALSE)*VLOOKUP(FP$7,'PONDERADORES-GBD'!$A$3:$I$43,3,FALSE)+CL27*(1-VLOOKUP(FP$7,'PONDERADORES-GBD'!$A$3:$I$43,5,FALSE))*VLOOKUP(FP$7,'PONDERADORES-GBD'!$A$3:$I$43,8,FALSE)*VLOOKUP(FP$7,'PONDERADORES-GBD'!$A$3:$I$43,3,FALSE)</f>
        <v>0</v>
      </c>
      <c r="FQ27" s="28">
        <f>CM27*VLOOKUP(FQ$7,'PONDERADORES-GBD'!$A$3:$I$43,5,FALSE)*VLOOKUP(FQ$7,'PONDERADORES-GBD'!$A$3:$I$43,6,FALSE)*VLOOKUP(FQ$7,'PONDERADORES-GBD'!$A$3:$I$43,3,FALSE)+CM27*(1-VLOOKUP(FQ$7,'PONDERADORES-GBD'!$A$3:$I$43,5,FALSE))*VLOOKUP(FQ$7,'PONDERADORES-GBD'!$A$3:$I$43,8,FALSE)*VLOOKUP(FQ$7,'PONDERADORES-GBD'!$A$3:$I$43,3,FALSE)</f>
        <v>0</v>
      </c>
      <c r="FR27" s="28">
        <f>CN27*VLOOKUP(FR$7,'PONDERADORES-GBD'!$A$3:$I$43,5,FALSE)*VLOOKUP(FR$7,'PONDERADORES-GBD'!$A$3:$I$43,6,FALSE)*VLOOKUP(FR$7,'PONDERADORES-GBD'!$A$3:$I$43,3,FALSE)+CN27*(1-VLOOKUP(FR$7,'PONDERADORES-GBD'!$A$3:$I$43,5,FALSE))*VLOOKUP(FR$7,'PONDERADORES-GBD'!$A$3:$I$43,8,FALSE)*VLOOKUP(FR$7,'PONDERADORES-GBD'!$A$3:$I$43,3,FALSE)</f>
        <v>2.0872514685831622E-4</v>
      </c>
      <c r="FS27" s="28">
        <f>CO27*VLOOKUP(FS$7,'PONDERADORES-GBD'!$A$3:$I$43,5,FALSE)*VLOOKUP(FS$7,'PONDERADORES-GBD'!$A$3:$I$43,6,FALSE)*VLOOKUP(FS$7,'PONDERADORES-GBD'!$A$3:$I$43,3,FALSE)+CO27*(1-VLOOKUP(FS$7,'PONDERADORES-GBD'!$A$3:$I$43,5,FALSE))*VLOOKUP(FS$7,'PONDERADORES-GBD'!$A$3:$I$43,8,FALSE)*VLOOKUP(FS$7,'PONDERADORES-GBD'!$A$3:$I$43,3,FALSE)</f>
        <v>9.2365867934291574E-4</v>
      </c>
      <c r="FT27" s="28">
        <f>CP27*VLOOKUP(FT$7,'PONDERADORES-GBD'!$A$3:$I$43,5,FALSE)*VLOOKUP(FT$7,'PONDERADORES-GBD'!$A$3:$I$43,6,FALSE)*VLOOKUP(FT$7,'PONDERADORES-GBD'!$A$3:$I$43,3,FALSE)+CP27*(1-VLOOKUP(FT$7,'PONDERADORES-GBD'!$A$3:$I$43,5,FALSE))*VLOOKUP(FT$7,'PONDERADORES-GBD'!$A$3:$I$43,8,FALSE)*VLOOKUP(FT$7,'PONDERADORES-GBD'!$A$3:$I$43,3,FALSE)</f>
        <v>1.6030885503080084E-4</v>
      </c>
      <c r="FU27" s="28">
        <f>CQ27*VLOOKUP(FU$7,'PONDERADORES-GBD'!$A$3:$I$43,5,FALSE)*VLOOKUP(FU$7,'PONDERADORES-GBD'!$A$3:$I$43,6,FALSE)*VLOOKUP(FU$7,'PONDERADORES-GBD'!$A$3:$I$43,3,FALSE)+CQ27*(1-VLOOKUP(FU$7,'PONDERADORES-GBD'!$A$3:$I$43,5,FALSE))*VLOOKUP(FU$7,'PONDERADORES-GBD'!$A$3:$I$43,8,FALSE)*VLOOKUP(FU$7,'PONDERADORES-GBD'!$A$3:$I$43,3,FALSE)</f>
        <v>5.9689657207392206E-4</v>
      </c>
      <c r="FV27" s="28">
        <f>CR27*VLOOKUP(FV$7,'PONDERADORES-GBD'!$A$3:$I$43,5,FALSE)*VLOOKUP(FV$7,'PONDERADORES-GBD'!$A$3:$I$43,6,FALSE)*VLOOKUP(FV$7,'PONDERADORES-GBD'!$A$3:$I$43,3,FALSE)+CR27*(1-VLOOKUP(FV$7,'PONDERADORES-GBD'!$A$3:$I$43,5,FALSE))*VLOOKUP(FV$7,'PONDERADORES-GBD'!$A$3:$I$43,8,FALSE)*VLOOKUP(FV$7,'PONDERADORES-GBD'!$A$3:$I$43,3,FALSE)</f>
        <v>3.9033280164271045E-4</v>
      </c>
      <c r="FW27" s="28">
        <f>CS27*VLOOKUP(FW$7,'PONDERADORES-GBD'!$A$3:$I$43,5,FALSE)*VLOOKUP(FW$7,'PONDERADORES-GBD'!$A$3:$I$43,6,FALSE)*VLOOKUP(FW$7,'PONDERADORES-GBD'!$A$3:$I$43,3,FALSE)+CS27*(1-VLOOKUP(FW$7,'PONDERADORES-GBD'!$A$3:$I$43,5,FALSE))*VLOOKUP(FW$7,'PONDERADORES-GBD'!$A$3:$I$43,8,FALSE)*VLOOKUP(FW$7,'PONDERADORES-GBD'!$A$3:$I$43,3,FALSE)</f>
        <v>0</v>
      </c>
      <c r="FX27" s="28">
        <f>CT27*VLOOKUP(FX$7,'PONDERADORES-GBD'!$A$3:$I$43,5,FALSE)*VLOOKUP(FX$7,'PONDERADORES-GBD'!$A$3:$I$43,6,FALSE)*VLOOKUP(FX$7,'PONDERADORES-GBD'!$A$3:$I$43,3,FALSE)+CT27*(1-VLOOKUP(FX$7,'PONDERADORES-GBD'!$A$3:$I$43,5,FALSE))*VLOOKUP(FX$7,'PONDERADORES-GBD'!$A$3:$I$43,8,FALSE)*VLOOKUP(FX$7,'PONDERADORES-GBD'!$A$3:$I$43,3,FALSE)</f>
        <v>1.0934380889117043E-3</v>
      </c>
      <c r="FY27" s="28">
        <f>CU27*VLOOKUP(FY$7,'PONDERADORES-GBD'!$A$3:$I$43,5,FALSE)*VLOOKUP(FY$7,'PONDERADORES-GBD'!$A$3:$I$43,6,FALSE)*VLOOKUP(FY$7,'PONDERADORES-GBD'!$A$3:$I$43,3,FALSE)+CU27*(1-VLOOKUP(FY$7,'PONDERADORES-GBD'!$A$3:$I$43,5,FALSE))*VLOOKUP(FY$7,'PONDERADORES-GBD'!$A$3:$I$43,8,FALSE)*VLOOKUP(FY$7,'PONDERADORES-GBD'!$A$3:$I$43,3,FALSE)</f>
        <v>3.0432182340862417E-6</v>
      </c>
      <c r="FZ27" s="28">
        <f>CV27*VLOOKUP(FZ$7,'PONDERADORES-GBD'!$A$3:$I$43,5,FALSE)*VLOOKUP(FZ$7,'PONDERADORES-GBD'!$A$3:$I$43,6,FALSE)*VLOOKUP(FZ$7,'PONDERADORES-GBD'!$A$3:$I$43,3,FALSE)+CV27*(1-VLOOKUP(FZ$7,'PONDERADORES-GBD'!$A$3:$I$43,5,FALSE))*VLOOKUP(FZ$7,'PONDERADORES-GBD'!$A$3:$I$43,8,FALSE)*VLOOKUP(FZ$7,'PONDERADORES-GBD'!$A$3:$I$43,3,FALSE)</f>
        <v>0</v>
      </c>
      <c r="GA27" s="28">
        <f>CW27*VLOOKUP(GA$7,'PONDERADORES-GBD'!$A$3:$I$43,5,FALSE)*VLOOKUP(GA$7,'PONDERADORES-GBD'!$A$3:$I$43,6,FALSE)*VLOOKUP(GA$7,'PONDERADORES-GBD'!$A$3:$I$43,3,FALSE)+CW27*(1-VLOOKUP(GA$7,'PONDERADORES-GBD'!$A$3:$I$43,5,FALSE))*VLOOKUP(GA$7,'PONDERADORES-GBD'!$A$3:$I$43,8,FALSE)*VLOOKUP(GA$7,'PONDERADORES-GBD'!$A$3:$I$43,3,FALSE)</f>
        <v>2.9335339420944557E-4</v>
      </c>
      <c r="GB27" s="28">
        <f>CX27*VLOOKUP(GB$7,'PONDERADORES-GBD'!$A$3:$I$43,5,FALSE)*VLOOKUP(GB$7,'PONDERADORES-GBD'!$A$3:$I$43,6,FALSE)*VLOOKUP(GB$7,'PONDERADORES-GBD'!$A$3:$I$43,3,FALSE)+CX27*(1-VLOOKUP(GB$7,'PONDERADORES-GBD'!$A$3:$I$43,5,FALSE))*VLOOKUP(GB$7,'PONDERADORES-GBD'!$A$3:$I$43,8,FALSE)*VLOOKUP(GB$7,'PONDERADORES-GBD'!$A$3:$I$43,3,FALSE)</f>
        <v>1.7352730349075979E-4</v>
      </c>
      <c r="GC27" s="28">
        <f>CY27*VLOOKUP(GC$7,'PONDERADORES-GBD'!$A$3:$I$43,5,FALSE)*VLOOKUP(GC$7,'PONDERADORES-GBD'!$A$3:$I$43,6,FALSE)*VLOOKUP(GC$7,'PONDERADORES-GBD'!$A$3:$I$43,3,FALSE)+CY27*(1-VLOOKUP(GC$7,'PONDERADORES-GBD'!$A$3:$I$43,5,FALSE))*VLOOKUP(GC$7,'PONDERADORES-GBD'!$A$3:$I$43,8,FALSE)*VLOOKUP(GC$7,'PONDERADORES-GBD'!$A$3:$I$43,3,FALSE)</f>
        <v>5.7391148254620121E-5</v>
      </c>
      <c r="GD27" s="28">
        <f>CZ27*VLOOKUP(GD$7,'PONDERADORES-GBD'!$A$3:$I$43,5,FALSE)*VLOOKUP(GD$7,'PONDERADORES-GBD'!$A$3:$I$43,6,FALSE)*VLOOKUP(GD$7,'PONDERADORES-GBD'!$A$3:$I$43,3,FALSE)+CZ27*(1-VLOOKUP(GD$7,'PONDERADORES-GBD'!$A$3:$I$43,5,FALSE))*VLOOKUP(GD$7,'PONDERADORES-GBD'!$A$3:$I$43,8,FALSE)*VLOOKUP(GD$7,'PONDERADORES-GBD'!$A$3:$I$43,3,FALSE)</f>
        <v>5.1592213552361394E-6</v>
      </c>
      <c r="GE27" s="28">
        <f>DA27*VLOOKUP(GE$7,'PONDERADORES-GBD'!$A$3:$I$43,5,FALSE)*VLOOKUP(GE$7,'PONDERADORES-GBD'!$A$3:$I$43,6,FALSE)*VLOOKUP(GE$7,'PONDERADORES-GBD'!$A$3:$I$43,3,FALSE)+DA27*(1-VLOOKUP(GE$7,'PONDERADORES-GBD'!$A$3:$I$43,5,FALSE))*VLOOKUP(GE$7,'PONDERADORES-GBD'!$A$3:$I$43,8,FALSE)*VLOOKUP(GE$7,'PONDERADORES-GBD'!$A$3:$I$43,3,FALSE)</f>
        <v>4.1419030663928817E-4</v>
      </c>
      <c r="GF27" s="28">
        <f>DB27*VLOOKUP(GF$7,'PONDERADORES-GBD'!$A$3:$I$43,5,FALSE)*VLOOKUP(GF$7,'PONDERADORES-GBD'!$A$3:$I$43,6,FALSE)*VLOOKUP(GF$7,'PONDERADORES-GBD'!$A$3:$I$43,3,FALSE)+DB27*(1-VLOOKUP(GF$7,'PONDERADORES-GBD'!$A$3:$I$43,5,FALSE))*VLOOKUP(GF$7,'PONDERADORES-GBD'!$A$3:$I$43,8,FALSE)*VLOOKUP(GF$7,'PONDERADORES-GBD'!$A$3:$I$43,3,FALSE)</f>
        <v>3.2382149103353872E-4</v>
      </c>
      <c r="GG27" s="28">
        <f>DC27*VLOOKUP(GG$7,'PONDERADORES-GBD'!$A$3:$I$43,5,FALSE)*VLOOKUP(GG$7,'PONDERADORES-GBD'!$A$3:$I$43,6,FALSE)*VLOOKUP(GG$7,'PONDERADORES-GBD'!$A$3:$I$43,3,FALSE)+DC27*(1-VLOOKUP(GG$7,'PONDERADORES-GBD'!$A$3:$I$43,5,FALSE))*VLOOKUP(GG$7,'PONDERADORES-GBD'!$A$3:$I$43,8,FALSE)*VLOOKUP(GG$7,'PONDERADORES-GBD'!$A$3:$I$43,3,FALSE)</f>
        <v>6.8431457905544136E-6</v>
      </c>
      <c r="GH27" s="28">
        <f>DD27*VLOOKUP(GH$7,'PONDERADORES-GBD'!$A$3:$I$43,5,FALSE)*VLOOKUP(GH$7,'PONDERADORES-GBD'!$A$3:$I$43,6,FALSE)*VLOOKUP(GH$7,'PONDERADORES-GBD'!$A$3:$I$43,3,FALSE)+DD27*(1-VLOOKUP(GH$7,'PONDERADORES-GBD'!$A$3:$I$43,5,FALSE))*VLOOKUP(GH$7,'PONDERADORES-GBD'!$A$3:$I$43,8,FALSE)*VLOOKUP(GH$7,'PONDERADORES-GBD'!$A$3:$I$43,3,FALSE)</f>
        <v>5.0478209445585227E-4</v>
      </c>
      <c r="GI27" s="28">
        <f>DE27*VLOOKUP(GI$7,'PONDERADORES-GBD'!$A$3:$I$43,5,FALSE)*VLOOKUP(GI$7,'PONDERADORES-GBD'!$A$3:$I$43,6,FALSE)*VLOOKUP(GI$7,'PONDERADORES-GBD'!$A$3:$I$43,3,FALSE)+DE27*(1-VLOOKUP(GI$7,'PONDERADORES-GBD'!$A$3:$I$43,5,FALSE))*VLOOKUP(GI$7,'PONDERADORES-GBD'!$A$3:$I$43,8,FALSE)*VLOOKUP(GI$7,'PONDERADORES-GBD'!$A$3:$I$43,3,FALSE)</f>
        <v>1.1093984668035592E-5</v>
      </c>
      <c r="GJ27" s="28">
        <f>DF27*VLOOKUP(GJ$7,'PONDERADORES-GBD'!$A$3:$I$43,5,FALSE)*VLOOKUP(GJ$7,'PONDERADORES-GBD'!$A$3:$I$43,6,FALSE)*VLOOKUP(GJ$7,'PONDERADORES-GBD'!$A$3:$I$43,3,FALSE)+DF27*(1-VLOOKUP(GJ$7,'PONDERADORES-GBD'!$A$3:$I$43,5,FALSE))*VLOOKUP(GJ$7,'PONDERADORES-GBD'!$A$3:$I$43,8,FALSE)*VLOOKUP(GJ$7,'PONDERADORES-GBD'!$A$3:$I$43,3,FALSE)</f>
        <v>9.7799452429842584E-7</v>
      </c>
      <c r="GK27" s="28">
        <f>DG27*VLOOKUP(GK$7,'PONDERADORES-GBD'!$A$3:$I$43,5,FALSE)*VLOOKUP(GK$7,'PONDERADORES-GBD'!$A$3:$I$43,6,FALSE)*VLOOKUP(GK$7,'PONDERADORES-GBD'!$A$3:$I$43,3,FALSE)+DG27*(1-VLOOKUP(GK$7,'PONDERADORES-GBD'!$A$3:$I$43,5,FALSE))*VLOOKUP(GK$7,'PONDERADORES-GBD'!$A$3:$I$43,8,FALSE)*VLOOKUP(GK$7,'PONDERADORES-GBD'!$A$3:$I$43,3,FALSE)</f>
        <v>0</v>
      </c>
      <c r="GL27" s="28">
        <f>DH27*VLOOKUP(GL$7,'PONDERADORES-GBD'!$A$3:$I$43,5,FALSE)*VLOOKUP(GL$7,'PONDERADORES-GBD'!$A$3:$I$43,6,FALSE)*VLOOKUP(GL$7,'PONDERADORES-GBD'!$A$3:$I$43,3,FALSE)+DH27*(1-VLOOKUP(GL$7,'PONDERADORES-GBD'!$A$3:$I$43,5,FALSE))*VLOOKUP(GL$7,'PONDERADORES-GBD'!$A$3:$I$43,8,FALSE)*VLOOKUP(GL$7,'PONDERADORES-GBD'!$A$3:$I$43,3,FALSE)</f>
        <v>0</v>
      </c>
      <c r="GM27" s="28">
        <f>DI27*VLOOKUP(GM$7,'PONDERADORES-GBD'!$A$3:$I$43,5,FALSE)*VLOOKUP(GM$7,'PONDERADORES-GBD'!$A$3:$I$43,6,FALSE)*VLOOKUP(GM$7,'PONDERADORES-GBD'!$A$3:$I$43,3,FALSE)+DI27*(1-VLOOKUP(GM$7,'PONDERADORES-GBD'!$A$3:$I$43,5,FALSE))*VLOOKUP(GM$7,'PONDERADORES-GBD'!$A$3:$I$43,8,FALSE)*VLOOKUP(GM$7,'PONDERADORES-GBD'!$A$3:$I$43,3,FALSE)</f>
        <v>0</v>
      </c>
      <c r="GN27" s="28">
        <f>DJ27*VLOOKUP(GN$7,'PONDERADORES-GBD'!$A$3:$I$43,5,FALSE)*VLOOKUP(GN$7,'PONDERADORES-GBD'!$A$3:$I$43,6,FALSE)*VLOOKUP(GN$7,'PONDERADORES-GBD'!$A$3:$I$43,3,FALSE)+DJ27*(1-VLOOKUP(GN$7,'PONDERADORES-GBD'!$A$3:$I$43,5,FALSE))*VLOOKUP(GN$7,'PONDERADORES-GBD'!$A$3:$I$43,8,FALSE)*VLOOKUP(GN$7,'PONDERADORES-GBD'!$A$3:$I$43,3,FALSE)</f>
        <v>0</v>
      </c>
      <c r="GO27" s="28">
        <f>DK27*VLOOKUP(GO$7,'PONDERADORES-GBD'!$A$3:$I$43,5,FALSE)*VLOOKUP(GO$7,'PONDERADORES-GBD'!$A$3:$I$43,6,FALSE)*VLOOKUP(GO$7,'PONDERADORES-GBD'!$A$3:$I$43,3,FALSE)+DK27*(1-VLOOKUP(GO$7,'PONDERADORES-GBD'!$A$3:$I$43,5,FALSE))*VLOOKUP(GO$7,'PONDERADORES-GBD'!$A$3:$I$43,8,FALSE)*VLOOKUP(GO$7,'PONDERADORES-GBD'!$A$3:$I$43,3,FALSE)</f>
        <v>0</v>
      </c>
      <c r="GP27" s="28">
        <f>DL27*VLOOKUP(GP$7,'PONDERADORES-GBD'!$A$3:$I$43,5,FALSE)*VLOOKUP(GP$7,'PONDERADORES-GBD'!$A$3:$I$43,6,FALSE)*VLOOKUP(GP$7,'PONDERADORES-GBD'!$A$3:$I$43,3,FALSE)+DL27*(1-VLOOKUP(GP$7,'PONDERADORES-GBD'!$A$3:$I$43,5,FALSE))*VLOOKUP(GP$7,'PONDERADORES-GBD'!$A$3:$I$43,8,FALSE)*VLOOKUP(GP$7,'PONDERADORES-GBD'!$A$3:$I$43,3,FALSE)</f>
        <v>0</v>
      </c>
      <c r="GQ27" s="28">
        <f>DM27*VLOOKUP(GQ$7,'PONDERADORES-GBD'!$A$3:$I$43,5,FALSE)*VLOOKUP(GQ$7,'PONDERADORES-GBD'!$A$3:$I$43,6,FALSE)*VLOOKUP(GQ$7,'PONDERADORES-GBD'!$A$3:$I$43,3,FALSE)+DM27*(1-VLOOKUP(GQ$7,'PONDERADORES-GBD'!$A$3:$I$43,5,FALSE))*VLOOKUP(GQ$7,'PONDERADORES-GBD'!$A$3:$I$43,8,FALSE)*VLOOKUP(GQ$7,'PONDERADORES-GBD'!$A$3:$I$43,3,FALSE)</f>
        <v>2.4042973305954824E-7</v>
      </c>
      <c r="GR27" s="28">
        <f>DN27*VLOOKUP(GR$7,'PONDERADORES-GBD'!$A$3:$I$43,5,FALSE)*VLOOKUP(GR$7,'PONDERADORES-GBD'!$A$3:$I$43,6,FALSE)*VLOOKUP(GR$7,'PONDERADORES-GBD'!$A$3:$I$43,3,FALSE)+DN27*(1-VLOOKUP(GR$7,'PONDERADORES-GBD'!$A$3:$I$43,5,FALSE))*VLOOKUP(GR$7,'PONDERADORES-GBD'!$A$3:$I$43,8,FALSE)*VLOOKUP(GR$7,'PONDERADORES-GBD'!$A$3:$I$43,3,FALSE)</f>
        <v>0</v>
      </c>
      <c r="GS27" s="28">
        <f>DO27*VLOOKUP(GS$7,'PONDERADORES-GBD'!$A$3:$I$43,5,FALSE)*VLOOKUP(GS$7,'PONDERADORES-GBD'!$A$3:$I$43,6,FALSE)*VLOOKUP(GS$7,'PONDERADORES-GBD'!$A$3:$I$43,3,FALSE)+DO27*(1-VLOOKUP(GS$7,'PONDERADORES-GBD'!$A$3:$I$43,5,FALSE))*VLOOKUP(GS$7,'PONDERADORES-GBD'!$A$3:$I$43,8,FALSE)*VLOOKUP(GS$7,'PONDERADORES-GBD'!$A$3:$I$43,3,FALSE)</f>
        <v>0</v>
      </c>
      <c r="GT27" s="28">
        <f>DP27*VLOOKUP(GT$7,'PONDERADORES-GBD'!$A$3:$I$43,5,FALSE)*VLOOKUP(GT$7,'PONDERADORES-GBD'!$A$3:$I$43,6,FALSE)*VLOOKUP(GT$7,'PONDERADORES-GBD'!$A$3:$I$43,3,FALSE)+DP27*(1-VLOOKUP(GT$7,'PONDERADORES-GBD'!$A$3:$I$43,5,FALSE))*VLOOKUP(GT$7,'PONDERADORES-GBD'!$A$3:$I$43,8,FALSE)*VLOOKUP(GT$7,'PONDERADORES-GBD'!$A$3:$I$43,3,FALSE)</f>
        <v>1.9369483915126624E-6</v>
      </c>
      <c r="GU27" s="28">
        <f>DQ27*VLOOKUP(GU$7,'PONDERADORES-GBD'!$A$3:$I$43,5,FALSE)*VLOOKUP(GU$7,'PONDERADORES-GBD'!$A$3:$I$43,6,FALSE)*VLOOKUP(GU$7,'PONDERADORES-GBD'!$A$3:$I$43,3,FALSE)+DQ27*(1-VLOOKUP(GU$7,'PONDERADORES-GBD'!$A$3:$I$43,5,FALSE))*VLOOKUP(GU$7,'PONDERADORES-GBD'!$A$3:$I$43,8,FALSE)*VLOOKUP(GU$7,'PONDERADORES-GBD'!$A$3:$I$43,3,FALSE)</f>
        <v>1.7282266940451746E-5</v>
      </c>
      <c r="GV27" s="28">
        <f>DR27*VLOOKUP(GV$7,'PONDERADORES-GBD'!$A$3:$I$43,5,FALSE)*VLOOKUP(GV$7,'PONDERADORES-GBD'!$A$3:$I$43,6,FALSE)*VLOOKUP(GV$7,'PONDERADORES-GBD'!$A$3:$I$43,3,FALSE)+DR27*(1-VLOOKUP(GV$7,'PONDERADORES-GBD'!$A$3:$I$43,5,FALSE))*VLOOKUP(GV$7,'PONDERADORES-GBD'!$A$3:$I$43,8,FALSE)*VLOOKUP(GV$7,'PONDERADORES-GBD'!$A$3:$I$43,3,FALSE)</f>
        <v>2.3552572977412736E-5</v>
      </c>
      <c r="GW27" s="28">
        <f>DS27*VLOOKUP(GW$7,'PONDERADORES-GBD'!$A$3:$I$43,5,FALSE)*VLOOKUP(GW$7,'PONDERADORES-GBD'!$A$3:$I$43,6,FALSE)*VLOOKUP(GW$7,'PONDERADORES-GBD'!$A$3:$I$43,3,FALSE)+DS27*(1-VLOOKUP(GW$7,'PONDERADORES-GBD'!$A$3:$I$43,5,FALSE))*VLOOKUP(GW$7,'PONDERADORES-GBD'!$A$3:$I$43,8,FALSE)*VLOOKUP(GW$7,'PONDERADORES-GBD'!$A$3:$I$43,3,FALSE)</f>
        <v>2.333865908281998E-5</v>
      </c>
      <c r="GX27" s="28">
        <f>DT27*VLOOKUP(GX$7,'PONDERADORES-GBD'!$A$3:$I$43,5,FALSE)*VLOOKUP(GX$7,'PONDERADORES-GBD'!$A$3:$I$43,6,FALSE)*VLOOKUP(GX$7,'PONDERADORES-GBD'!$A$3:$I$43,3,FALSE)+DT27*(1-VLOOKUP(GX$7,'PONDERADORES-GBD'!$A$3:$I$43,5,FALSE))*VLOOKUP(GX$7,'PONDERADORES-GBD'!$A$3:$I$43,8,FALSE)*VLOOKUP(GX$7,'PONDERADORES-GBD'!$A$3:$I$43,3,FALSE)</f>
        <v>0</v>
      </c>
      <c r="GY27" s="28">
        <f>DU27*VLOOKUP(GY$7,'PONDERADORES-GBD'!$A$3:$I$43,5,FALSE)*VLOOKUP(GY$7,'PONDERADORES-GBD'!$A$3:$I$43,6,FALSE)*VLOOKUP(GY$7,'PONDERADORES-GBD'!$A$3:$I$43,3,FALSE)+DU27*(1-VLOOKUP(GY$7,'PONDERADORES-GBD'!$A$3:$I$43,5,FALSE))*VLOOKUP(GY$7,'PONDERADORES-GBD'!$A$3:$I$43,8,FALSE)*VLOOKUP(GY$7,'PONDERADORES-GBD'!$A$3:$I$43,3,FALSE)</f>
        <v>0</v>
      </c>
      <c r="GZ27" s="29">
        <f t="shared" si="2"/>
        <v>4.6898810399999998E-3</v>
      </c>
      <c r="HA27" s="29">
        <f t="shared" si="3"/>
        <v>7.9809848083093795E-3</v>
      </c>
      <c r="HC27" s="39">
        <f t="shared" si="4"/>
        <v>0</v>
      </c>
      <c r="HD27" s="39" t="e">
        <f t="shared" si="5"/>
        <v>#DIV/0!</v>
      </c>
      <c r="HE27" s="39" t="e">
        <f t="shared" si="0"/>
        <v>#DIV/0!</v>
      </c>
    </row>
    <row r="28" spans="1:213" ht="15.75" x14ac:dyDescent="0.25">
      <c r="A28" s="36" t="s">
        <v>105</v>
      </c>
      <c r="B28" s="37" t="s">
        <v>43</v>
      </c>
      <c r="C28" s="31">
        <f>DATOS!B69</f>
        <v>0</v>
      </c>
      <c r="D28" s="1">
        <v>3.0233E-3</v>
      </c>
      <c r="E28" s="1">
        <v>3.0233E-3</v>
      </c>
      <c r="F28" s="1">
        <v>0.2440233</v>
      </c>
      <c r="G28" s="1">
        <v>0</v>
      </c>
      <c r="H28" s="1">
        <v>0</v>
      </c>
      <c r="I28" s="1">
        <v>0</v>
      </c>
      <c r="J28" s="1">
        <v>8.8921E-3</v>
      </c>
      <c r="K28" s="1">
        <v>5.0506799999999998E-2</v>
      </c>
      <c r="L28" s="1">
        <v>1.38716E-2</v>
      </c>
      <c r="M28" s="1">
        <v>3.9658499999999999E-2</v>
      </c>
      <c r="N28" s="1">
        <v>2.0095999999999999E-2</v>
      </c>
      <c r="O28" s="1">
        <v>7.1140000000000005E-4</v>
      </c>
      <c r="P28" s="1">
        <v>0.16412189999999999</v>
      </c>
      <c r="Q28" s="1">
        <v>1.4227E-3</v>
      </c>
      <c r="R28" s="1">
        <v>2.4897999999999999E-3</v>
      </c>
      <c r="S28" s="1">
        <v>3.4145500000000002E-2</v>
      </c>
      <c r="T28" s="1">
        <v>1.9384700000000001E-2</v>
      </c>
      <c r="U28" s="1">
        <v>1.29824E-2</v>
      </c>
      <c r="V28" s="1">
        <v>1.4227E-3</v>
      </c>
      <c r="W28" s="1">
        <v>6.6334699999999996E-2</v>
      </c>
      <c r="X28" s="1">
        <v>9.6389799999999998E-2</v>
      </c>
      <c r="Y28" s="1">
        <v>1.42273E-2</v>
      </c>
      <c r="Z28" s="1">
        <v>0.112929</v>
      </c>
      <c r="AA28" s="1">
        <v>9.0699000000000005E-3</v>
      </c>
      <c r="AB28" s="1">
        <v>1.9562999999999998E-3</v>
      </c>
      <c r="AC28" s="1">
        <v>1.7780000000000001E-4</v>
      </c>
      <c r="AD28" s="1">
        <v>3.5570000000000003E-4</v>
      </c>
      <c r="AE28" s="1">
        <v>0</v>
      </c>
      <c r="AF28" s="1">
        <v>1.7780000000000001E-4</v>
      </c>
      <c r="AG28" s="1">
        <v>0</v>
      </c>
      <c r="AH28" s="1">
        <v>0</v>
      </c>
      <c r="AI28" s="1">
        <v>2.8454999999999999E-3</v>
      </c>
      <c r="AJ28" s="1">
        <v>1.4227E-3</v>
      </c>
      <c r="AK28" s="1">
        <v>4.4460000000000003E-3</v>
      </c>
      <c r="AL28" s="1">
        <v>1.2271000000000001E-2</v>
      </c>
      <c r="AM28" s="1">
        <v>4.76614E-2</v>
      </c>
      <c r="AN28" s="1">
        <v>6.7580000000000001E-3</v>
      </c>
      <c r="AO28" s="1">
        <v>3.2011000000000001E-3</v>
      </c>
      <c r="AP28" s="1">
        <v>0</v>
      </c>
      <c r="AQ28" s="1">
        <v>0</v>
      </c>
      <c r="AR28" s="1">
        <v>0.99999999999999989</v>
      </c>
      <c r="AT28" s="41">
        <f>D28*VLOOKUP(AT$7,'PONDERADORES-GBD'!$A$3:$I$43,4,FALSE)</f>
        <v>3.0233E-3</v>
      </c>
      <c r="AU28" s="41">
        <f>E28*VLOOKUP(AU$7,'PONDERADORES-GBD'!$A$3:$I$43,4,FALSE)</f>
        <v>3.0233E-3</v>
      </c>
      <c r="AV28" s="41">
        <f>F28*VLOOKUP(AV$7,'PONDERADORES-GBD'!$A$3:$I$43,4,FALSE)</f>
        <v>1.2201165E-2</v>
      </c>
      <c r="AW28" s="41">
        <f>G28*VLOOKUP(AW$7,'PONDERADORES-GBD'!$A$3:$I$43,4,FALSE)</f>
        <v>0</v>
      </c>
      <c r="AX28" s="41">
        <f>H28*VLOOKUP(AX$7,'PONDERADORES-GBD'!$A$3:$I$43,4,FALSE)</f>
        <v>0</v>
      </c>
      <c r="AY28" s="41">
        <f>I28*VLOOKUP(AY$7,'PONDERADORES-GBD'!$A$3:$I$43,4,FALSE)</f>
        <v>0</v>
      </c>
      <c r="AZ28" s="41">
        <f>J28*VLOOKUP(AZ$7,'PONDERADORES-GBD'!$A$3:$I$43,4,FALSE)</f>
        <v>4.4460500000000004E-4</v>
      </c>
      <c r="BA28" s="41">
        <f>K28*VLOOKUP(BA$7,'PONDERADORES-GBD'!$A$3:$I$43,4,FALSE)</f>
        <v>2.52534E-3</v>
      </c>
      <c r="BB28" s="41">
        <f>L28*VLOOKUP(BB$7,'PONDERADORES-GBD'!$A$3:$I$43,4,FALSE)</f>
        <v>0</v>
      </c>
      <c r="BC28" s="41">
        <f>M28*VLOOKUP(BC$7,'PONDERADORES-GBD'!$A$3:$I$43,4,FALSE)</f>
        <v>0</v>
      </c>
      <c r="BD28" s="41">
        <f>N28*VLOOKUP(BD$7,'PONDERADORES-GBD'!$A$3:$I$43,4,FALSE)</f>
        <v>0</v>
      </c>
      <c r="BE28" s="41">
        <f>O28*VLOOKUP(BE$7,'PONDERADORES-GBD'!$A$3:$I$43,4,FALSE)</f>
        <v>7.1140000000000005E-4</v>
      </c>
      <c r="BF28" s="41">
        <f>P28*VLOOKUP(BF$7,'PONDERADORES-GBD'!$A$3:$I$43,4,FALSE)</f>
        <v>8.2060950000000001E-3</v>
      </c>
      <c r="BG28" s="41">
        <f>Q28*VLOOKUP(BG$7,'PONDERADORES-GBD'!$A$3:$I$43,4,FALSE)</f>
        <v>1.4227E-4</v>
      </c>
      <c r="BH28" s="41">
        <f>R28*VLOOKUP(BH$7,'PONDERADORES-GBD'!$A$3:$I$43,4,FALSE)</f>
        <v>4.9795999999999998E-4</v>
      </c>
      <c r="BI28" s="41">
        <f>S28*VLOOKUP(BI$7,'PONDERADORES-GBD'!$A$3:$I$43,4,FALSE)</f>
        <v>5.121825E-3</v>
      </c>
      <c r="BJ28" s="41">
        <f>T28*VLOOKUP(BJ$7,'PONDERADORES-GBD'!$A$3:$I$43,4,FALSE)</f>
        <v>0</v>
      </c>
      <c r="BK28" s="41">
        <f>U28*VLOOKUP(BK$7,'PONDERADORES-GBD'!$A$3:$I$43,4,FALSE)</f>
        <v>0</v>
      </c>
      <c r="BL28" s="41">
        <f>V28*VLOOKUP(BL$7,'PONDERADORES-GBD'!$A$3:$I$43,4,FALSE)</f>
        <v>0</v>
      </c>
      <c r="BM28" s="41">
        <f>W28*VLOOKUP(BM$7,'PONDERADORES-GBD'!$A$3:$I$43,4,FALSE)</f>
        <v>0</v>
      </c>
      <c r="BN28" s="41">
        <f>X28*VLOOKUP(BN$7,'PONDERADORES-GBD'!$A$3:$I$43,4,FALSE)</f>
        <v>0</v>
      </c>
      <c r="BO28" s="41">
        <f>Y28*VLOOKUP(BO$7,'PONDERADORES-GBD'!$A$3:$I$43,4,FALSE)</f>
        <v>0</v>
      </c>
      <c r="BP28" s="41">
        <f>Z28*VLOOKUP(BP$7,'PONDERADORES-GBD'!$A$3:$I$43,4,FALSE)</f>
        <v>0</v>
      </c>
      <c r="BQ28" s="41">
        <f>AA28*VLOOKUP(BQ$7,'PONDERADORES-GBD'!$A$3:$I$43,4,FALSE)</f>
        <v>0</v>
      </c>
      <c r="BR28" s="41">
        <f>AB28*VLOOKUP(BR$7,'PONDERADORES-GBD'!$A$3:$I$43,4,FALSE)</f>
        <v>0</v>
      </c>
      <c r="BS28" s="41">
        <f>AC28*VLOOKUP(BS$7,'PONDERADORES-GBD'!$A$3:$I$43,4,FALSE)</f>
        <v>1.7780000000000001E-4</v>
      </c>
      <c r="BT28" s="41">
        <f>AD28*VLOOKUP(BT$7,'PONDERADORES-GBD'!$A$3:$I$43,4,FALSE)</f>
        <v>3.5570000000000003E-4</v>
      </c>
      <c r="BU28" s="41">
        <f>AE28*VLOOKUP(BU$7,'PONDERADORES-GBD'!$A$3:$I$43,4,FALSE)</f>
        <v>0</v>
      </c>
      <c r="BV28" s="41">
        <f>AF28*VLOOKUP(BV$7,'PONDERADORES-GBD'!$A$3:$I$43,4,FALSE)</f>
        <v>1.7780000000000001E-4</v>
      </c>
      <c r="BW28" s="41">
        <f>AG28*VLOOKUP(BW$7,'PONDERADORES-GBD'!$A$3:$I$43,4,FALSE)</f>
        <v>0</v>
      </c>
      <c r="BX28" s="41">
        <f>AH28*VLOOKUP(BX$7,'PONDERADORES-GBD'!$A$3:$I$43,4,FALSE)</f>
        <v>0</v>
      </c>
      <c r="BY28" s="41">
        <f>AI28*VLOOKUP(BY$7,'PONDERADORES-GBD'!$A$3:$I$43,4,FALSE)</f>
        <v>0</v>
      </c>
      <c r="BZ28" s="41">
        <f>AJ28*VLOOKUP(BZ$7,'PONDERADORES-GBD'!$A$3:$I$43,4,FALSE)</f>
        <v>0</v>
      </c>
      <c r="CA28" s="41">
        <f>AK28*VLOOKUP(CA$7,'PONDERADORES-GBD'!$A$3:$I$43,4,FALSE)</f>
        <v>0</v>
      </c>
      <c r="CB28" s="41">
        <f>AL28*VLOOKUP(CB$7,'PONDERADORES-GBD'!$A$3:$I$43,4,FALSE)</f>
        <v>0</v>
      </c>
      <c r="CC28" s="41">
        <f>AM28*VLOOKUP(CC$7,'PONDERADORES-GBD'!$A$3:$I$43,4,FALSE)</f>
        <v>0</v>
      </c>
      <c r="CD28" s="41">
        <f>AN28*VLOOKUP(CD$7,'PONDERADORES-GBD'!$A$3:$I$43,4,FALSE)</f>
        <v>0</v>
      </c>
      <c r="CE28" s="41">
        <f>AO28*VLOOKUP(CE$7,'PONDERADORES-GBD'!$A$3:$I$43,4,FALSE)</f>
        <v>0</v>
      </c>
      <c r="CF28" s="41">
        <f>AP28*VLOOKUP(CF$7,'PONDERADORES-GBD'!$A$3:$I$43,4,FALSE)</f>
        <v>0</v>
      </c>
      <c r="CG28" s="41">
        <f>AQ28*VLOOKUP(CG$7,'PONDERADORES-GBD'!$A$3:$I$43,4,FALSE)</f>
        <v>0</v>
      </c>
      <c r="CH28" s="41">
        <f>D28*(1-VLOOKUP(CH$7,'PONDERADORES-GBD'!$A$3:$I$43,4,FALSE))</f>
        <v>0</v>
      </c>
      <c r="CI28" s="41">
        <f>E28*(1-VLOOKUP(CI$7,'PONDERADORES-GBD'!$A$3:$I$43,4,FALSE))</f>
        <v>0</v>
      </c>
      <c r="CJ28" s="41">
        <f>F28*(1-VLOOKUP(CJ$7,'PONDERADORES-GBD'!$A$3:$I$43,4,FALSE))</f>
        <v>0.23182213499999998</v>
      </c>
      <c r="CK28" s="41">
        <f>G28*(1-VLOOKUP(CK$7,'PONDERADORES-GBD'!$A$3:$I$43,4,FALSE))</f>
        <v>0</v>
      </c>
      <c r="CL28" s="41">
        <f>H28*(1-VLOOKUP(CL$7,'PONDERADORES-GBD'!$A$3:$I$43,4,FALSE))</f>
        <v>0</v>
      </c>
      <c r="CM28" s="41">
        <f>I28*(1-VLOOKUP(CM$7,'PONDERADORES-GBD'!$A$3:$I$43,4,FALSE))</f>
        <v>0</v>
      </c>
      <c r="CN28" s="41">
        <f>J28*(1-VLOOKUP(CN$7,'PONDERADORES-GBD'!$A$3:$I$43,4,FALSE))</f>
        <v>8.4474949999999993E-3</v>
      </c>
      <c r="CO28" s="41">
        <f>K28*(1-VLOOKUP(CO$7,'PONDERADORES-GBD'!$A$3:$I$43,4,FALSE))</f>
        <v>4.7981459999999997E-2</v>
      </c>
      <c r="CP28" s="41">
        <f>L28*(1-VLOOKUP(CP$7,'PONDERADORES-GBD'!$A$3:$I$43,4,FALSE))</f>
        <v>1.38716E-2</v>
      </c>
      <c r="CQ28" s="41">
        <f>M28*(1-VLOOKUP(CQ$7,'PONDERADORES-GBD'!$A$3:$I$43,4,FALSE))</f>
        <v>3.9658499999999999E-2</v>
      </c>
      <c r="CR28" s="41">
        <f>N28*(1-VLOOKUP(CR$7,'PONDERADORES-GBD'!$A$3:$I$43,4,FALSE))</f>
        <v>2.0095999999999999E-2</v>
      </c>
      <c r="CS28" s="41">
        <f>O28*(1-VLOOKUP(CS$7,'PONDERADORES-GBD'!$A$3:$I$43,4,FALSE))</f>
        <v>0</v>
      </c>
      <c r="CT28" s="41">
        <f>P28*(1-VLOOKUP(CT$7,'PONDERADORES-GBD'!$A$3:$I$43,4,FALSE))</f>
        <v>0.15591580499999999</v>
      </c>
      <c r="CU28" s="41">
        <f>Q28*(1-VLOOKUP(CU$7,'PONDERADORES-GBD'!$A$3:$I$43,4,FALSE))</f>
        <v>1.2804300000000002E-3</v>
      </c>
      <c r="CV28" s="41">
        <f>R28*(1-VLOOKUP(CV$7,'PONDERADORES-GBD'!$A$3:$I$43,4,FALSE))</f>
        <v>1.9918399999999999E-3</v>
      </c>
      <c r="CW28" s="41">
        <f>S28*(1-VLOOKUP(CW$7,'PONDERADORES-GBD'!$A$3:$I$43,4,FALSE))</f>
        <v>2.9023675000000002E-2</v>
      </c>
      <c r="CX28" s="41">
        <f>T28*(1-VLOOKUP(CX$7,'PONDERADORES-GBD'!$A$3:$I$43,4,FALSE))</f>
        <v>1.9384700000000001E-2</v>
      </c>
      <c r="CY28" s="41">
        <f>U28*(1-VLOOKUP(CY$7,'PONDERADORES-GBD'!$A$3:$I$43,4,FALSE))</f>
        <v>1.29824E-2</v>
      </c>
      <c r="CZ28" s="41">
        <f>V28*(1-VLOOKUP(CZ$7,'PONDERADORES-GBD'!$A$3:$I$43,4,FALSE))</f>
        <v>1.4227E-3</v>
      </c>
      <c r="DA28" s="41">
        <f>W28*(1-VLOOKUP(DA$7,'PONDERADORES-GBD'!$A$3:$I$43,4,FALSE))</f>
        <v>6.6334699999999996E-2</v>
      </c>
      <c r="DB28" s="41">
        <f>X28*(1-VLOOKUP(DB$7,'PONDERADORES-GBD'!$A$3:$I$43,4,FALSE))</f>
        <v>9.6389799999999998E-2</v>
      </c>
      <c r="DC28" s="41">
        <f>Y28*(1-VLOOKUP(DC$7,'PONDERADORES-GBD'!$A$3:$I$43,4,FALSE))</f>
        <v>1.42273E-2</v>
      </c>
      <c r="DD28" s="41">
        <f>Z28*(1-VLOOKUP(DD$7,'PONDERADORES-GBD'!$A$3:$I$43,4,FALSE))</f>
        <v>0.112929</v>
      </c>
      <c r="DE28" s="41">
        <f>AA28*(1-VLOOKUP(DE$7,'PONDERADORES-GBD'!$A$3:$I$43,4,FALSE))</f>
        <v>9.0699000000000005E-3</v>
      </c>
      <c r="DF28" s="41">
        <f>AB28*(1-VLOOKUP(DF$7,'PONDERADORES-GBD'!$A$3:$I$43,4,FALSE))</f>
        <v>1.9562999999999998E-3</v>
      </c>
      <c r="DG28" s="41">
        <f>AC28*(1-VLOOKUP(DG$7,'PONDERADORES-GBD'!$A$3:$I$43,4,FALSE))</f>
        <v>0</v>
      </c>
      <c r="DH28" s="41">
        <f>AD28*(1-VLOOKUP(DH$7,'PONDERADORES-GBD'!$A$3:$I$43,4,FALSE))</f>
        <v>0</v>
      </c>
      <c r="DI28" s="41">
        <f>AE28*(1-VLOOKUP(DI$7,'PONDERADORES-GBD'!$A$3:$I$43,4,FALSE))</f>
        <v>0</v>
      </c>
      <c r="DJ28" s="41">
        <f>AF28*(1-VLOOKUP(DJ$7,'PONDERADORES-GBD'!$A$3:$I$43,4,FALSE))</f>
        <v>0</v>
      </c>
      <c r="DK28" s="41">
        <f>AG28*(1-VLOOKUP(DK$7,'PONDERADORES-GBD'!$A$3:$I$43,4,FALSE))</f>
        <v>0</v>
      </c>
      <c r="DL28" s="41">
        <f>AH28*(1-VLOOKUP(DL$7,'PONDERADORES-GBD'!$A$3:$I$43,4,FALSE))</f>
        <v>0</v>
      </c>
      <c r="DM28" s="41">
        <f>AI28*(1-VLOOKUP(DM$7,'PONDERADORES-GBD'!$A$3:$I$43,4,FALSE))</f>
        <v>2.8454999999999999E-3</v>
      </c>
      <c r="DN28" s="41">
        <f>AJ28*(1-VLOOKUP(DN$7,'PONDERADORES-GBD'!$A$3:$I$43,4,FALSE))</f>
        <v>1.4227E-3</v>
      </c>
      <c r="DO28" s="41">
        <f>AK28*(1-VLOOKUP(DO$7,'PONDERADORES-GBD'!$A$3:$I$43,4,FALSE))</f>
        <v>4.4460000000000003E-3</v>
      </c>
      <c r="DP28" s="41">
        <f>AL28*(1-VLOOKUP(DP$7,'PONDERADORES-GBD'!$A$3:$I$43,4,FALSE))</f>
        <v>1.2271000000000001E-2</v>
      </c>
      <c r="DQ28" s="41">
        <f>AM28*(1-VLOOKUP(DQ$7,'PONDERADORES-GBD'!$A$3:$I$43,4,FALSE))</f>
        <v>4.76614E-2</v>
      </c>
      <c r="DR28" s="41">
        <f>AN28*(1-VLOOKUP(DR$7,'PONDERADORES-GBD'!$A$3:$I$43,4,FALSE))</f>
        <v>6.7580000000000001E-3</v>
      </c>
      <c r="DS28" s="41">
        <f>AO28*(1-VLOOKUP(DS$7,'PONDERADORES-GBD'!$A$3:$I$43,4,FALSE))</f>
        <v>3.2011000000000001E-3</v>
      </c>
      <c r="DT28" s="41">
        <f>AP28*(1-VLOOKUP(DT$7,'PONDERADORES-GBD'!$A$3:$I$43,4,FALSE))</f>
        <v>0</v>
      </c>
      <c r="DU28" s="41">
        <f>AQ28*(1-VLOOKUP(DU$7,'PONDERADORES-GBD'!$A$3:$I$43,4,FALSE))</f>
        <v>0</v>
      </c>
      <c r="DV28" s="31">
        <f t="shared" si="1"/>
        <v>0.99999999999999978</v>
      </c>
      <c r="DW28" s="45"/>
      <c r="DX28" s="28">
        <f>AT28*VLOOKUP(DX$7,'PONDERADORES-GBD'!$A$3:$I$43,5,FALSE)*VLOOKUP(DX$7,'PONDERADORES-GBD'!$A$3:$I$43,7,FALSE)+AT28*(1-VLOOKUP(DX$7,'PONDERADORES-GBD'!$A$3:$I$43,5,FALSE))*VLOOKUP(DX$7,'PONDERADORES-GBD'!$A$3:$I$43,9,FALSE)</f>
        <v>1.7807236999999999E-3</v>
      </c>
      <c r="DY28" s="28">
        <f>AU28*VLOOKUP(DY$7,'PONDERADORES-GBD'!$A$3:$I$43,5,FALSE)*VLOOKUP(DY$7,'PONDERADORES-GBD'!$A$3:$I$43,7,FALSE)+AU28*(1-VLOOKUP(DY$7,'PONDERADORES-GBD'!$A$3:$I$43,5,FALSE))*VLOOKUP(DY$7,'PONDERADORES-GBD'!$A$3:$I$43,9,FALSE)</f>
        <v>8.9489680000000001E-4</v>
      </c>
      <c r="DZ28" s="28">
        <f>AV28*VLOOKUP(DZ$7,'PONDERADORES-GBD'!$A$3:$I$43,5,FALSE)*VLOOKUP(DZ$7,'PONDERADORES-GBD'!$A$3:$I$43,7,FALSE)+AV28*(1-VLOOKUP(DZ$7,'PONDERADORES-GBD'!$A$3:$I$43,5,FALSE))*VLOOKUP(DZ$7,'PONDERADORES-GBD'!$A$3:$I$43,9,FALSE)</f>
        <v>2.8184691150000001E-3</v>
      </c>
      <c r="EA28" s="28">
        <f>AW28*VLOOKUP(EA$7,'PONDERADORES-GBD'!$A$3:$I$43,5,FALSE)*VLOOKUP(EA$7,'PONDERADORES-GBD'!$A$3:$I$43,7,FALSE)+AW28*(1-VLOOKUP(EA$7,'PONDERADORES-GBD'!$A$3:$I$43,5,FALSE))*VLOOKUP(EA$7,'PONDERADORES-GBD'!$A$3:$I$43,9,FALSE)</f>
        <v>0</v>
      </c>
      <c r="EB28" s="28">
        <f>AX28*VLOOKUP(EB$7,'PONDERADORES-GBD'!$A$3:$I$43,5,FALSE)*VLOOKUP(EB$7,'PONDERADORES-GBD'!$A$3:$I$43,7,FALSE)+AX28*(1-VLOOKUP(EB$7,'PONDERADORES-GBD'!$A$3:$I$43,5,FALSE))*VLOOKUP(EB$7,'PONDERADORES-GBD'!$A$3:$I$43,9,FALSE)</f>
        <v>0</v>
      </c>
      <c r="EC28" s="28">
        <f>AY28*VLOOKUP(EC$7,'PONDERADORES-GBD'!$A$3:$I$43,5,FALSE)*VLOOKUP(EC$7,'PONDERADORES-GBD'!$A$3:$I$43,7,FALSE)+AY28*(1-VLOOKUP(EC$7,'PONDERADORES-GBD'!$A$3:$I$43,5,FALSE))*VLOOKUP(EC$7,'PONDERADORES-GBD'!$A$3:$I$43,9,FALSE)</f>
        <v>0</v>
      </c>
      <c r="ED28" s="28">
        <f>AZ28*VLOOKUP(ED$7,'PONDERADORES-GBD'!$A$3:$I$43,5,FALSE)*VLOOKUP(ED$7,'PONDERADORES-GBD'!$A$3:$I$43,7,FALSE)+AZ28*(1-VLOOKUP(ED$7,'PONDERADORES-GBD'!$A$3:$I$43,5,FALSE))*VLOOKUP(ED$7,'PONDERADORES-GBD'!$A$3:$I$43,9,FALSE)</f>
        <v>2.5787090000000005E-5</v>
      </c>
      <c r="EE28" s="28">
        <f>BA28*VLOOKUP(EE$7,'PONDERADORES-GBD'!$A$3:$I$43,5,FALSE)*VLOOKUP(EE$7,'PONDERADORES-GBD'!$A$3:$I$43,7,FALSE)+BA28*(1-VLOOKUP(EE$7,'PONDERADORES-GBD'!$A$3:$I$43,5,FALSE))*VLOOKUP(EE$7,'PONDERADORES-GBD'!$A$3:$I$43,9,FALSE)</f>
        <v>1.2626700000000001E-5</v>
      </c>
      <c r="EF28" s="28">
        <f>BB28*VLOOKUP(EF$7,'PONDERADORES-GBD'!$A$3:$I$43,5,FALSE)*VLOOKUP(EF$7,'PONDERADORES-GBD'!$A$3:$I$43,7,FALSE)+BB28*(1-VLOOKUP(EF$7,'PONDERADORES-GBD'!$A$3:$I$43,5,FALSE))*VLOOKUP(EF$7,'PONDERADORES-GBD'!$A$3:$I$43,9,FALSE)</f>
        <v>0</v>
      </c>
      <c r="EG28" s="28">
        <f>BC28*VLOOKUP(EG$7,'PONDERADORES-GBD'!$A$3:$I$43,5,FALSE)*VLOOKUP(EG$7,'PONDERADORES-GBD'!$A$3:$I$43,7,FALSE)+BC28*(1-VLOOKUP(EG$7,'PONDERADORES-GBD'!$A$3:$I$43,5,FALSE))*VLOOKUP(EG$7,'PONDERADORES-GBD'!$A$3:$I$43,9,FALSE)</f>
        <v>0</v>
      </c>
      <c r="EH28" s="28">
        <f>BD28*VLOOKUP(EH$7,'PONDERADORES-GBD'!$A$3:$I$43,5,FALSE)*VLOOKUP(EH$7,'PONDERADORES-GBD'!$A$3:$I$43,7,FALSE)+BD28*(1-VLOOKUP(EH$7,'PONDERADORES-GBD'!$A$3:$I$43,5,FALSE))*VLOOKUP(EH$7,'PONDERADORES-GBD'!$A$3:$I$43,9,FALSE)</f>
        <v>0</v>
      </c>
      <c r="EI28" s="28">
        <f>BE28*VLOOKUP(EI$7,'PONDERADORES-GBD'!$A$3:$I$43,5,FALSE)*VLOOKUP(EI$7,'PONDERADORES-GBD'!$A$3:$I$43,7,FALSE)+BE28*(1-VLOOKUP(EI$7,'PONDERADORES-GBD'!$A$3:$I$43,5,FALSE))*VLOOKUP(EI$7,'PONDERADORES-GBD'!$A$3:$I$43,9,FALSE)</f>
        <v>1.1382400000000001E-5</v>
      </c>
      <c r="EJ28" s="28">
        <f>BF28*VLOOKUP(EJ$7,'PONDERADORES-GBD'!$A$3:$I$43,5,FALSE)*VLOOKUP(EJ$7,'PONDERADORES-GBD'!$A$3:$I$43,7,FALSE)+BF28*(1-VLOOKUP(EJ$7,'PONDERADORES-GBD'!$A$3:$I$43,5,FALSE))*VLOOKUP(EJ$7,'PONDERADORES-GBD'!$A$3:$I$43,9,FALSE)</f>
        <v>7.7137292999999996E-4</v>
      </c>
      <c r="EK28" s="28">
        <f>BG28*VLOOKUP(EK$7,'PONDERADORES-GBD'!$A$3:$I$43,5,FALSE)*VLOOKUP(EK$7,'PONDERADORES-GBD'!$A$3:$I$43,7,FALSE)+BG28*(1-VLOOKUP(EK$7,'PONDERADORES-GBD'!$A$3:$I$43,5,FALSE))*VLOOKUP(EK$7,'PONDERADORES-GBD'!$A$3:$I$43,9,FALSE)</f>
        <v>4.2681E-5</v>
      </c>
      <c r="EL28" s="28">
        <f>BH28*VLOOKUP(EL$7,'PONDERADORES-GBD'!$A$3:$I$43,5,FALSE)*VLOOKUP(EL$7,'PONDERADORES-GBD'!$A$3:$I$43,7,FALSE)+BH28*(1-VLOOKUP(EL$7,'PONDERADORES-GBD'!$A$3:$I$43,5,FALSE))*VLOOKUP(EL$7,'PONDERADORES-GBD'!$A$3:$I$43,9,FALSE)</f>
        <v>5.6269479999999999E-5</v>
      </c>
      <c r="EM28" s="28">
        <f>BI28*VLOOKUP(EM$7,'PONDERADORES-GBD'!$A$3:$I$43,5,FALSE)*VLOOKUP(EM$7,'PONDERADORES-GBD'!$A$3:$I$43,7,FALSE)+BI28*(1-VLOOKUP(EM$7,'PONDERADORES-GBD'!$A$3:$I$43,5,FALSE))*VLOOKUP(EM$7,'PONDERADORES-GBD'!$A$3:$I$43,9,FALSE)</f>
        <v>3.6364957499999999E-4</v>
      </c>
      <c r="EN28" s="28">
        <f>BJ28*VLOOKUP(EN$7,'PONDERADORES-GBD'!$A$3:$I$43,5,FALSE)*VLOOKUP(EN$7,'PONDERADORES-GBD'!$A$3:$I$43,7,FALSE)+BJ28*(1-VLOOKUP(EN$7,'PONDERADORES-GBD'!$A$3:$I$43,5,FALSE))*VLOOKUP(EN$7,'PONDERADORES-GBD'!$A$3:$I$43,9,FALSE)</f>
        <v>0</v>
      </c>
      <c r="EO28" s="28">
        <f>BK28*VLOOKUP(EO$7,'PONDERADORES-GBD'!$A$3:$I$43,5,FALSE)*VLOOKUP(EO$7,'PONDERADORES-GBD'!$A$3:$I$43,7,FALSE)+BK28*(1-VLOOKUP(EO$7,'PONDERADORES-GBD'!$A$3:$I$43,5,FALSE))*VLOOKUP(EO$7,'PONDERADORES-GBD'!$A$3:$I$43,9,FALSE)</f>
        <v>0</v>
      </c>
      <c r="EP28" s="28">
        <f>BL28*VLOOKUP(EP$7,'PONDERADORES-GBD'!$A$3:$I$43,5,FALSE)*VLOOKUP(EP$7,'PONDERADORES-GBD'!$A$3:$I$43,7,FALSE)+BL28*(1-VLOOKUP(EP$7,'PONDERADORES-GBD'!$A$3:$I$43,5,FALSE))*VLOOKUP(EP$7,'PONDERADORES-GBD'!$A$3:$I$43,9,FALSE)</f>
        <v>0</v>
      </c>
      <c r="EQ28" s="28">
        <f>BM28*VLOOKUP(EQ$7,'PONDERADORES-GBD'!$A$3:$I$43,5,FALSE)*VLOOKUP(EQ$7,'PONDERADORES-GBD'!$A$3:$I$43,7,FALSE)+BM28*(1-VLOOKUP(EQ$7,'PONDERADORES-GBD'!$A$3:$I$43,5,FALSE))*VLOOKUP(EQ$7,'PONDERADORES-GBD'!$A$3:$I$43,9,FALSE)</f>
        <v>0</v>
      </c>
      <c r="ER28" s="28">
        <f>BN28*VLOOKUP(ER$7,'PONDERADORES-GBD'!$A$3:$I$43,5,FALSE)*VLOOKUP(ER$7,'PONDERADORES-GBD'!$A$3:$I$43,7,FALSE)+BN28*(1-VLOOKUP(ER$7,'PONDERADORES-GBD'!$A$3:$I$43,5,FALSE))*VLOOKUP(ER$7,'PONDERADORES-GBD'!$A$3:$I$43,9,FALSE)</f>
        <v>0</v>
      </c>
      <c r="ES28" s="28">
        <f>BO28*VLOOKUP(ES$7,'PONDERADORES-GBD'!$A$3:$I$43,5,FALSE)*VLOOKUP(ES$7,'PONDERADORES-GBD'!$A$3:$I$43,7,FALSE)+BO28*(1-VLOOKUP(ES$7,'PONDERADORES-GBD'!$A$3:$I$43,5,FALSE))*VLOOKUP(ES$7,'PONDERADORES-GBD'!$A$3:$I$43,9,FALSE)</f>
        <v>0</v>
      </c>
      <c r="ET28" s="28">
        <f>BP28*VLOOKUP(ET$7,'PONDERADORES-GBD'!$A$3:$I$43,5,FALSE)*VLOOKUP(ET$7,'PONDERADORES-GBD'!$A$3:$I$43,7,FALSE)+BP28*(1-VLOOKUP(ET$7,'PONDERADORES-GBD'!$A$3:$I$43,5,FALSE))*VLOOKUP(ET$7,'PONDERADORES-GBD'!$A$3:$I$43,9,FALSE)</f>
        <v>0</v>
      </c>
      <c r="EU28" s="28">
        <f>BQ28*VLOOKUP(EU$7,'PONDERADORES-GBD'!$A$3:$I$43,5,FALSE)*VLOOKUP(EU$7,'PONDERADORES-GBD'!$A$3:$I$43,7,FALSE)+BQ28*(1-VLOOKUP(EU$7,'PONDERADORES-GBD'!$A$3:$I$43,5,FALSE))*VLOOKUP(EU$7,'PONDERADORES-GBD'!$A$3:$I$43,9,FALSE)</f>
        <v>0</v>
      </c>
      <c r="EV28" s="28">
        <f>BR28*VLOOKUP(EV$7,'PONDERADORES-GBD'!$A$3:$I$43,5,FALSE)*VLOOKUP(EV$7,'PONDERADORES-GBD'!$A$3:$I$43,7,FALSE)+BR28*(1-VLOOKUP(EV$7,'PONDERADORES-GBD'!$A$3:$I$43,5,FALSE))*VLOOKUP(EV$7,'PONDERADORES-GBD'!$A$3:$I$43,9,FALSE)</f>
        <v>0</v>
      </c>
      <c r="EW28" s="28">
        <f>BS28*VLOOKUP(EW$7,'PONDERADORES-GBD'!$A$3:$I$43,5,FALSE)*VLOOKUP(EW$7,'PONDERADORES-GBD'!$A$3:$I$43,7,FALSE)+BS28*(1-VLOOKUP(EW$7,'PONDERADORES-GBD'!$A$3:$I$43,5,FALSE))*VLOOKUP(EW$7,'PONDERADORES-GBD'!$A$3:$I$43,9,FALSE)</f>
        <v>6.9342000000000005E-6</v>
      </c>
      <c r="EX28" s="28">
        <f>BT28*VLOOKUP(EX$7,'PONDERADORES-GBD'!$A$3:$I$43,5,FALSE)*VLOOKUP(EX$7,'PONDERADORES-GBD'!$A$3:$I$43,7,FALSE)+BT28*(1-VLOOKUP(EX$7,'PONDERADORES-GBD'!$A$3:$I$43,5,FALSE))*VLOOKUP(EX$7,'PONDERADORES-GBD'!$A$3:$I$43,9,FALSE)</f>
        <v>4.3751100000000002E-5</v>
      </c>
      <c r="EY28" s="28">
        <f>BU28*VLOOKUP(EY$7,'PONDERADORES-GBD'!$A$3:$I$43,5,FALSE)*VLOOKUP(EY$7,'PONDERADORES-GBD'!$A$3:$I$43,7,FALSE)+BU28*(1-VLOOKUP(EY$7,'PONDERADORES-GBD'!$A$3:$I$43,5,FALSE))*VLOOKUP(EY$7,'PONDERADORES-GBD'!$A$3:$I$43,9,FALSE)</f>
        <v>0</v>
      </c>
      <c r="EZ28" s="28">
        <f>BV28*VLOOKUP(EZ$7,'PONDERADORES-GBD'!$A$3:$I$43,5,FALSE)*VLOOKUP(EZ$7,'PONDERADORES-GBD'!$A$3:$I$43,7,FALSE)+BV28*(1-VLOOKUP(EZ$7,'PONDERADORES-GBD'!$A$3:$I$43,5,FALSE))*VLOOKUP(EZ$7,'PONDERADORES-GBD'!$A$3:$I$43,9,FALSE)</f>
        <v>8.8900000000000009E-7</v>
      </c>
      <c r="FA28" s="28">
        <f>BW28*VLOOKUP(FA$7,'PONDERADORES-GBD'!$A$3:$I$43,5,FALSE)*VLOOKUP(FA$7,'PONDERADORES-GBD'!$A$3:$I$43,7,FALSE)+BW28*(1-VLOOKUP(FA$7,'PONDERADORES-GBD'!$A$3:$I$43,5,FALSE))*VLOOKUP(FA$7,'PONDERADORES-GBD'!$A$3:$I$43,9,FALSE)</f>
        <v>0</v>
      </c>
      <c r="FB28" s="28">
        <f>BX28*VLOOKUP(FB$7,'PONDERADORES-GBD'!$A$3:$I$43,5,FALSE)*VLOOKUP(FB$7,'PONDERADORES-GBD'!$A$3:$I$43,7,FALSE)+BX28*(1-VLOOKUP(FB$7,'PONDERADORES-GBD'!$A$3:$I$43,5,FALSE))*VLOOKUP(FB$7,'PONDERADORES-GBD'!$A$3:$I$43,9,FALSE)</f>
        <v>0</v>
      </c>
      <c r="FC28" s="28">
        <f>BY28*VLOOKUP(FC$7,'PONDERADORES-GBD'!$A$3:$I$43,5,FALSE)*VLOOKUP(FC$7,'PONDERADORES-GBD'!$A$3:$I$43,7,FALSE)+BY28*(1-VLOOKUP(FC$7,'PONDERADORES-GBD'!$A$3:$I$43,5,FALSE))*VLOOKUP(FC$7,'PONDERADORES-GBD'!$A$3:$I$43,9,FALSE)</f>
        <v>0</v>
      </c>
      <c r="FD28" s="28">
        <f>BZ28*VLOOKUP(FD$7,'PONDERADORES-GBD'!$A$3:$I$43,5,FALSE)*VLOOKUP(FD$7,'PONDERADORES-GBD'!$A$3:$I$43,7,FALSE)+BZ28*(1-VLOOKUP(FD$7,'PONDERADORES-GBD'!$A$3:$I$43,5,FALSE))*VLOOKUP(FD$7,'PONDERADORES-GBD'!$A$3:$I$43,9,FALSE)</f>
        <v>0</v>
      </c>
      <c r="FE28" s="28">
        <f>CA28*VLOOKUP(FE$7,'PONDERADORES-GBD'!$A$3:$I$43,5,FALSE)*VLOOKUP(FE$7,'PONDERADORES-GBD'!$A$3:$I$43,7,FALSE)+CA28*(1-VLOOKUP(FE$7,'PONDERADORES-GBD'!$A$3:$I$43,5,FALSE))*VLOOKUP(FE$7,'PONDERADORES-GBD'!$A$3:$I$43,9,FALSE)</f>
        <v>0</v>
      </c>
      <c r="FF28" s="28">
        <f>CB28*VLOOKUP(FF$7,'PONDERADORES-GBD'!$A$3:$I$43,5,FALSE)*VLOOKUP(FF$7,'PONDERADORES-GBD'!$A$3:$I$43,7,FALSE)+CB28*(1-VLOOKUP(FF$7,'PONDERADORES-GBD'!$A$3:$I$43,5,FALSE))*VLOOKUP(FF$7,'PONDERADORES-GBD'!$A$3:$I$43,9,FALSE)</f>
        <v>0</v>
      </c>
      <c r="FG28" s="28">
        <f>CC28*VLOOKUP(FG$7,'PONDERADORES-GBD'!$A$3:$I$43,5,FALSE)*VLOOKUP(FG$7,'PONDERADORES-GBD'!$A$3:$I$43,7,FALSE)+CC28*(1-VLOOKUP(FG$7,'PONDERADORES-GBD'!$A$3:$I$43,5,FALSE))*VLOOKUP(FG$7,'PONDERADORES-GBD'!$A$3:$I$43,9,FALSE)</f>
        <v>0</v>
      </c>
      <c r="FH28" s="28">
        <f>CD28*VLOOKUP(FH$7,'PONDERADORES-GBD'!$A$3:$I$43,5,FALSE)*VLOOKUP(FH$7,'PONDERADORES-GBD'!$A$3:$I$43,7,FALSE)+CD28*(1-VLOOKUP(FH$7,'PONDERADORES-GBD'!$A$3:$I$43,5,FALSE))*VLOOKUP(FH$7,'PONDERADORES-GBD'!$A$3:$I$43,9,FALSE)</f>
        <v>0</v>
      </c>
      <c r="FI28" s="28">
        <f>CE28*VLOOKUP(FI$7,'PONDERADORES-GBD'!$A$3:$I$43,5,FALSE)*VLOOKUP(FI$7,'PONDERADORES-GBD'!$A$3:$I$43,7,FALSE)+CE28*(1-VLOOKUP(FI$7,'PONDERADORES-GBD'!$A$3:$I$43,5,FALSE))*VLOOKUP(FI$7,'PONDERADORES-GBD'!$A$3:$I$43,9,FALSE)</f>
        <v>0</v>
      </c>
      <c r="FJ28" s="28">
        <f>CF28*VLOOKUP(FJ$7,'PONDERADORES-GBD'!$A$3:$I$43,5,FALSE)*VLOOKUP(FJ$7,'PONDERADORES-GBD'!$A$3:$I$43,7,FALSE)+CF28*(1-VLOOKUP(FJ$7,'PONDERADORES-GBD'!$A$3:$I$43,5,FALSE))*VLOOKUP(FJ$7,'PONDERADORES-GBD'!$A$3:$I$43,9,FALSE)</f>
        <v>0</v>
      </c>
      <c r="FK28" s="28">
        <f>CG28*VLOOKUP(FK$7,'PONDERADORES-GBD'!$A$3:$I$43,5,FALSE)*VLOOKUP(FK$7,'PONDERADORES-GBD'!$A$3:$I$43,7,FALSE)+CG28*(1-VLOOKUP(FK$7,'PONDERADORES-GBD'!$A$3:$I$43,5,FALSE))*VLOOKUP(FK$7,'PONDERADORES-GBD'!$A$3:$I$43,9,FALSE)</f>
        <v>0</v>
      </c>
      <c r="FL28" s="28">
        <f>CH28*VLOOKUP(FL$7,'PONDERADORES-GBD'!$A$3:$I$43,5,FALSE)*VLOOKUP(FL$7,'PONDERADORES-GBD'!$A$3:$I$43,6,FALSE)*VLOOKUP(FL$7,'PONDERADORES-GBD'!$A$3:$I$43,3,FALSE)+CH28*(1-VLOOKUP(FL$7,'PONDERADORES-GBD'!$A$3:$I$43,5,FALSE))*VLOOKUP(FL$7,'PONDERADORES-GBD'!$A$3:$I$43,8,FALSE)*VLOOKUP(FL$7,'PONDERADORES-GBD'!$A$3:$I$43,3,FALSE)</f>
        <v>0</v>
      </c>
      <c r="FM28" s="28">
        <f>CI28*VLOOKUP(FM$7,'PONDERADORES-GBD'!$A$3:$I$43,5,FALSE)*VLOOKUP(FM$7,'PONDERADORES-GBD'!$A$3:$I$43,6,FALSE)*VLOOKUP(FM$7,'PONDERADORES-GBD'!$A$3:$I$43,3,FALSE)+CI28*(1-VLOOKUP(FM$7,'PONDERADORES-GBD'!$A$3:$I$43,5,FALSE))*VLOOKUP(FM$7,'PONDERADORES-GBD'!$A$3:$I$43,8,FALSE)*VLOOKUP(FM$7,'PONDERADORES-GBD'!$A$3:$I$43,3,FALSE)</f>
        <v>0</v>
      </c>
      <c r="FN28" s="28">
        <f>CJ28*VLOOKUP(FN$7,'PONDERADORES-GBD'!$A$3:$I$43,5,FALSE)*VLOOKUP(FN$7,'PONDERADORES-GBD'!$A$3:$I$43,6,FALSE)*VLOOKUP(FN$7,'PONDERADORES-GBD'!$A$3:$I$43,3,FALSE)+CJ28*(1-VLOOKUP(FN$7,'PONDERADORES-GBD'!$A$3:$I$43,5,FALSE))*VLOOKUP(FN$7,'PONDERADORES-GBD'!$A$3:$I$43,8,FALSE)*VLOOKUP(FN$7,'PONDERADORES-GBD'!$A$3:$I$43,3,FALSE)</f>
        <v>3.3277028167145789E-3</v>
      </c>
      <c r="FO28" s="28">
        <f>CK28*VLOOKUP(FO$7,'PONDERADORES-GBD'!$A$3:$I$43,5,FALSE)*VLOOKUP(FO$7,'PONDERADORES-GBD'!$A$3:$I$43,6,FALSE)*VLOOKUP(FO$7,'PONDERADORES-GBD'!$A$3:$I$43,3,FALSE)+CK28*(1-VLOOKUP(FO$7,'PONDERADORES-GBD'!$A$3:$I$43,5,FALSE))*VLOOKUP(FO$7,'PONDERADORES-GBD'!$A$3:$I$43,8,FALSE)*VLOOKUP(FO$7,'PONDERADORES-GBD'!$A$3:$I$43,3,FALSE)</f>
        <v>0</v>
      </c>
      <c r="FP28" s="28">
        <f>CL28*VLOOKUP(FP$7,'PONDERADORES-GBD'!$A$3:$I$43,5,FALSE)*VLOOKUP(FP$7,'PONDERADORES-GBD'!$A$3:$I$43,6,FALSE)*VLOOKUP(FP$7,'PONDERADORES-GBD'!$A$3:$I$43,3,FALSE)+CL28*(1-VLOOKUP(FP$7,'PONDERADORES-GBD'!$A$3:$I$43,5,FALSE))*VLOOKUP(FP$7,'PONDERADORES-GBD'!$A$3:$I$43,8,FALSE)*VLOOKUP(FP$7,'PONDERADORES-GBD'!$A$3:$I$43,3,FALSE)</f>
        <v>0</v>
      </c>
      <c r="FQ28" s="28">
        <f>CM28*VLOOKUP(FQ$7,'PONDERADORES-GBD'!$A$3:$I$43,5,FALSE)*VLOOKUP(FQ$7,'PONDERADORES-GBD'!$A$3:$I$43,6,FALSE)*VLOOKUP(FQ$7,'PONDERADORES-GBD'!$A$3:$I$43,3,FALSE)+CM28*(1-VLOOKUP(FQ$7,'PONDERADORES-GBD'!$A$3:$I$43,5,FALSE))*VLOOKUP(FQ$7,'PONDERADORES-GBD'!$A$3:$I$43,8,FALSE)*VLOOKUP(FQ$7,'PONDERADORES-GBD'!$A$3:$I$43,3,FALSE)</f>
        <v>0</v>
      </c>
      <c r="FR28" s="28">
        <f>CN28*VLOOKUP(FR$7,'PONDERADORES-GBD'!$A$3:$I$43,5,FALSE)*VLOOKUP(FR$7,'PONDERADORES-GBD'!$A$3:$I$43,6,FALSE)*VLOOKUP(FR$7,'PONDERADORES-GBD'!$A$3:$I$43,3,FALSE)+CN28*(1-VLOOKUP(FR$7,'PONDERADORES-GBD'!$A$3:$I$43,5,FALSE))*VLOOKUP(FR$7,'PONDERADORES-GBD'!$A$3:$I$43,8,FALSE)*VLOOKUP(FR$7,'PONDERADORES-GBD'!$A$3:$I$43,3,FALSE)</f>
        <v>3.0431797182751535E-4</v>
      </c>
      <c r="FS28" s="28">
        <f>CO28*VLOOKUP(FS$7,'PONDERADORES-GBD'!$A$3:$I$43,5,FALSE)*VLOOKUP(FS$7,'PONDERADORES-GBD'!$A$3:$I$43,6,FALSE)*VLOOKUP(FS$7,'PONDERADORES-GBD'!$A$3:$I$43,3,FALSE)+CO28*(1-VLOOKUP(FS$7,'PONDERADORES-GBD'!$A$3:$I$43,5,FALSE))*VLOOKUP(FS$7,'PONDERADORES-GBD'!$A$3:$I$43,8,FALSE)*VLOOKUP(FS$7,'PONDERADORES-GBD'!$A$3:$I$43,3,FALSE)</f>
        <v>7.4366336772073915E-4</v>
      </c>
      <c r="FT28" s="28">
        <f>CP28*VLOOKUP(FT$7,'PONDERADORES-GBD'!$A$3:$I$43,5,FALSE)*VLOOKUP(FT$7,'PONDERADORES-GBD'!$A$3:$I$43,6,FALSE)*VLOOKUP(FT$7,'PONDERADORES-GBD'!$A$3:$I$43,3,FALSE)+CP28*(1-VLOOKUP(FT$7,'PONDERADORES-GBD'!$A$3:$I$43,5,FALSE))*VLOOKUP(FT$7,'PONDERADORES-GBD'!$A$3:$I$43,8,FALSE)*VLOOKUP(FT$7,'PONDERADORES-GBD'!$A$3:$I$43,3,FALSE)</f>
        <v>2.172172928131417E-4</v>
      </c>
      <c r="FU28" s="28">
        <f>CQ28*VLOOKUP(FU$7,'PONDERADORES-GBD'!$A$3:$I$43,5,FALSE)*VLOOKUP(FU$7,'PONDERADORES-GBD'!$A$3:$I$43,6,FALSE)*VLOOKUP(FU$7,'PONDERADORES-GBD'!$A$3:$I$43,3,FALSE)+CQ28*(1-VLOOKUP(FU$7,'PONDERADORES-GBD'!$A$3:$I$43,5,FALSE))*VLOOKUP(FU$7,'PONDERADORES-GBD'!$A$3:$I$43,8,FALSE)*VLOOKUP(FU$7,'PONDERADORES-GBD'!$A$3:$I$43,3,FALSE)</f>
        <v>6.2101790759753594E-4</v>
      </c>
      <c r="FV28" s="28">
        <f>CR28*VLOOKUP(FV$7,'PONDERADORES-GBD'!$A$3:$I$43,5,FALSE)*VLOOKUP(FV$7,'PONDERADORES-GBD'!$A$3:$I$43,6,FALSE)*VLOOKUP(FV$7,'PONDERADORES-GBD'!$A$3:$I$43,3,FALSE)+CR28*(1-VLOOKUP(FV$7,'PONDERADORES-GBD'!$A$3:$I$43,5,FALSE))*VLOOKUP(FV$7,'PONDERADORES-GBD'!$A$3:$I$43,8,FALSE)*VLOOKUP(FV$7,'PONDERADORES-GBD'!$A$3:$I$43,3,FALSE)</f>
        <v>7.0612474743326483E-4</v>
      </c>
      <c r="FW28" s="28">
        <f>CS28*VLOOKUP(FW$7,'PONDERADORES-GBD'!$A$3:$I$43,5,FALSE)*VLOOKUP(FW$7,'PONDERADORES-GBD'!$A$3:$I$43,6,FALSE)*VLOOKUP(FW$7,'PONDERADORES-GBD'!$A$3:$I$43,3,FALSE)+CS28*(1-VLOOKUP(FW$7,'PONDERADORES-GBD'!$A$3:$I$43,5,FALSE))*VLOOKUP(FW$7,'PONDERADORES-GBD'!$A$3:$I$43,8,FALSE)*VLOOKUP(FW$7,'PONDERADORES-GBD'!$A$3:$I$43,3,FALSE)</f>
        <v>0</v>
      </c>
      <c r="FX28" s="28">
        <f>CT28*VLOOKUP(FX$7,'PONDERADORES-GBD'!$A$3:$I$43,5,FALSE)*VLOOKUP(FX$7,'PONDERADORES-GBD'!$A$3:$I$43,6,FALSE)*VLOOKUP(FX$7,'PONDERADORES-GBD'!$A$3:$I$43,3,FALSE)+CT28*(1-VLOOKUP(FX$7,'PONDERADORES-GBD'!$A$3:$I$43,5,FALSE))*VLOOKUP(FX$7,'PONDERADORES-GBD'!$A$3:$I$43,8,FALSE)*VLOOKUP(FX$7,'PONDERADORES-GBD'!$A$3:$I$43,3,FALSE)</f>
        <v>1.1504259944558521E-3</v>
      </c>
      <c r="FY28" s="28">
        <f>CU28*VLOOKUP(FY$7,'PONDERADORES-GBD'!$A$3:$I$43,5,FALSE)*VLOOKUP(FY$7,'PONDERADORES-GBD'!$A$3:$I$43,6,FALSE)*VLOOKUP(FY$7,'PONDERADORES-GBD'!$A$3:$I$43,3,FALSE)+CU28*(1-VLOOKUP(FY$7,'PONDERADORES-GBD'!$A$3:$I$43,5,FALSE))*VLOOKUP(FY$7,'PONDERADORES-GBD'!$A$3:$I$43,8,FALSE)*VLOOKUP(FY$7,'PONDERADORES-GBD'!$A$3:$I$43,3,FALSE)</f>
        <v>1.3251267351129365E-6</v>
      </c>
      <c r="FZ28" s="28">
        <f>CV28*VLOOKUP(FZ$7,'PONDERADORES-GBD'!$A$3:$I$43,5,FALSE)*VLOOKUP(FZ$7,'PONDERADORES-GBD'!$A$3:$I$43,6,FALSE)*VLOOKUP(FZ$7,'PONDERADORES-GBD'!$A$3:$I$43,3,FALSE)+CV28*(1-VLOOKUP(FZ$7,'PONDERADORES-GBD'!$A$3:$I$43,5,FALSE))*VLOOKUP(FZ$7,'PONDERADORES-GBD'!$A$3:$I$43,8,FALSE)*VLOOKUP(FZ$7,'PONDERADORES-GBD'!$A$3:$I$43,3,FALSE)</f>
        <v>0</v>
      </c>
      <c r="GA28" s="28">
        <f>CW28*VLOOKUP(GA$7,'PONDERADORES-GBD'!$A$3:$I$43,5,FALSE)*VLOOKUP(GA$7,'PONDERADORES-GBD'!$A$3:$I$43,6,FALSE)*VLOOKUP(GA$7,'PONDERADORES-GBD'!$A$3:$I$43,3,FALSE)+CW28*(1-VLOOKUP(GA$7,'PONDERADORES-GBD'!$A$3:$I$43,5,FALSE))*VLOOKUP(GA$7,'PONDERADORES-GBD'!$A$3:$I$43,8,FALSE)*VLOOKUP(GA$7,'PONDERADORES-GBD'!$A$3:$I$43,3,FALSE)</f>
        <v>2.2003163880903489E-4</v>
      </c>
      <c r="GB28" s="28">
        <f>CX28*VLOOKUP(GB$7,'PONDERADORES-GBD'!$A$3:$I$43,5,FALSE)*VLOOKUP(GB$7,'PONDERADORES-GBD'!$A$3:$I$43,6,FALSE)*VLOOKUP(GB$7,'PONDERADORES-GBD'!$A$3:$I$43,3,FALSE)+CX28*(1-VLOOKUP(GB$7,'PONDERADORES-GBD'!$A$3:$I$43,5,FALSE))*VLOOKUP(GB$7,'PONDERADORES-GBD'!$A$3:$I$43,8,FALSE)*VLOOKUP(GB$7,'PONDERADORES-GBD'!$A$3:$I$43,3,FALSE)</f>
        <v>1.5290163093771393E-4</v>
      </c>
      <c r="GC28" s="28">
        <f>CY28*VLOOKUP(GC$7,'PONDERADORES-GBD'!$A$3:$I$43,5,FALSE)*VLOOKUP(GC$7,'PONDERADORES-GBD'!$A$3:$I$43,6,FALSE)*VLOOKUP(GC$7,'PONDERADORES-GBD'!$A$3:$I$43,3,FALSE)+CY28*(1-VLOOKUP(GC$7,'PONDERADORES-GBD'!$A$3:$I$43,5,FALSE))*VLOOKUP(GC$7,'PONDERADORES-GBD'!$A$3:$I$43,8,FALSE)*VLOOKUP(GC$7,'PONDERADORES-GBD'!$A$3:$I$43,3,FALSE)</f>
        <v>2.0121387104722792E-4</v>
      </c>
      <c r="GD28" s="28">
        <f>CZ28*VLOOKUP(GD$7,'PONDERADORES-GBD'!$A$3:$I$43,5,FALSE)*VLOOKUP(GD$7,'PONDERADORES-GBD'!$A$3:$I$43,6,FALSE)*VLOOKUP(GD$7,'PONDERADORES-GBD'!$A$3:$I$43,3,FALSE)+CZ28*(1-VLOOKUP(GD$7,'PONDERADORES-GBD'!$A$3:$I$43,5,FALSE))*VLOOKUP(GD$7,'PONDERADORES-GBD'!$A$3:$I$43,8,FALSE)*VLOOKUP(GD$7,'PONDERADORES-GBD'!$A$3:$I$43,3,FALSE)</f>
        <v>1.6850377002053388E-5</v>
      </c>
      <c r="GE28" s="28">
        <f>DA28*VLOOKUP(GE$7,'PONDERADORES-GBD'!$A$3:$I$43,5,FALSE)*VLOOKUP(GE$7,'PONDERADORES-GBD'!$A$3:$I$43,6,FALSE)*VLOOKUP(GE$7,'PONDERADORES-GBD'!$A$3:$I$43,3,FALSE)+DA28*(1-VLOOKUP(GE$7,'PONDERADORES-GBD'!$A$3:$I$43,5,FALSE))*VLOOKUP(GE$7,'PONDERADORES-GBD'!$A$3:$I$43,8,FALSE)*VLOOKUP(GE$7,'PONDERADORES-GBD'!$A$3:$I$43,3,FALSE)</f>
        <v>2.6061682272416156E-4</v>
      </c>
      <c r="GF28" s="28">
        <f>DB28*VLOOKUP(GF$7,'PONDERADORES-GBD'!$A$3:$I$43,5,FALSE)*VLOOKUP(GF$7,'PONDERADORES-GBD'!$A$3:$I$43,6,FALSE)*VLOOKUP(GF$7,'PONDERADORES-GBD'!$A$3:$I$43,3,FALSE)+DB28*(1-VLOOKUP(GF$7,'PONDERADORES-GBD'!$A$3:$I$43,5,FALSE))*VLOOKUP(GF$7,'PONDERADORES-GBD'!$A$3:$I$43,8,FALSE)*VLOOKUP(GF$7,'PONDERADORES-GBD'!$A$3:$I$43,3,FALSE)</f>
        <v>3.0295822149212866E-4</v>
      </c>
      <c r="GG28" s="28">
        <f>DC28*VLOOKUP(GG$7,'PONDERADORES-GBD'!$A$3:$I$43,5,FALSE)*VLOOKUP(GG$7,'PONDERADORES-GBD'!$A$3:$I$43,6,FALSE)*VLOOKUP(GG$7,'PONDERADORES-GBD'!$A$3:$I$43,3,FALSE)+DC28*(1-VLOOKUP(GG$7,'PONDERADORES-GBD'!$A$3:$I$43,5,FALSE))*VLOOKUP(GG$7,'PONDERADORES-GBD'!$A$3:$I$43,8,FALSE)*VLOOKUP(GG$7,'PONDERADORES-GBD'!$A$3:$I$43,3,FALSE)</f>
        <v>9.9328172484599583E-6</v>
      </c>
      <c r="GH28" s="28">
        <f>DD28*VLOOKUP(GH$7,'PONDERADORES-GBD'!$A$3:$I$43,5,FALSE)*VLOOKUP(GH$7,'PONDERADORES-GBD'!$A$3:$I$43,6,FALSE)*VLOOKUP(GH$7,'PONDERADORES-GBD'!$A$3:$I$43,3,FALSE)+DD28*(1-VLOOKUP(GH$7,'PONDERADORES-GBD'!$A$3:$I$43,5,FALSE))*VLOOKUP(GH$7,'PONDERADORES-GBD'!$A$3:$I$43,8,FALSE)*VLOOKUP(GH$7,'PONDERADORES-GBD'!$A$3:$I$43,3,FALSE)</f>
        <v>5.1015154004106788E-4</v>
      </c>
      <c r="GI28" s="28">
        <f>DE28*VLOOKUP(GI$7,'PONDERADORES-GBD'!$A$3:$I$43,5,FALSE)*VLOOKUP(GI$7,'PONDERADORES-GBD'!$A$3:$I$43,6,FALSE)*VLOOKUP(GI$7,'PONDERADORES-GBD'!$A$3:$I$43,3,FALSE)+DE28*(1-VLOOKUP(GI$7,'PONDERADORES-GBD'!$A$3:$I$43,5,FALSE))*VLOOKUP(GI$7,'PONDERADORES-GBD'!$A$3:$I$43,8,FALSE)*VLOOKUP(GI$7,'PONDERADORES-GBD'!$A$3:$I$43,3,FALSE)</f>
        <v>1.7109270636550308E-5</v>
      </c>
      <c r="GJ28" s="28">
        <f>DF28*VLOOKUP(GJ$7,'PONDERADORES-GBD'!$A$3:$I$43,5,FALSE)*VLOOKUP(GJ$7,'PONDERADORES-GBD'!$A$3:$I$43,6,FALSE)*VLOOKUP(GJ$7,'PONDERADORES-GBD'!$A$3:$I$43,3,FALSE)+DF28*(1-VLOOKUP(GJ$7,'PONDERADORES-GBD'!$A$3:$I$43,5,FALSE))*VLOOKUP(GJ$7,'PONDERADORES-GBD'!$A$3:$I$43,8,FALSE)*VLOOKUP(GJ$7,'PONDERADORES-GBD'!$A$3:$I$43,3,FALSE)</f>
        <v>1.0979917864476387E-6</v>
      </c>
      <c r="GK28" s="28">
        <f>DG28*VLOOKUP(GK$7,'PONDERADORES-GBD'!$A$3:$I$43,5,FALSE)*VLOOKUP(GK$7,'PONDERADORES-GBD'!$A$3:$I$43,6,FALSE)*VLOOKUP(GK$7,'PONDERADORES-GBD'!$A$3:$I$43,3,FALSE)+DG28*(1-VLOOKUP(GK$7,'PONDERADORES-GBD'!$A$3:$I$43,5,FALSE))*VLOOKUP(GK$7,'PONDERADORES-GBD'!$A$3:$I$43,8,FALSE)*VLOOKUP(GK$7,'PONDERADORES-GBD'!$A$3:$I$43,3,FALSE)</f>
        <v>0</v>
      </c>
      <c r="GL28" s="28">
        <f>DH28*VLOOKUP(GL$7,'PONDERADORES-GBD'!$A$3:$I$43,5,FALSE)*VLOOKUP(GL$7,'PONDERADORES-GBD'!$A$3:$I$43,6,FALSE)*VLOOKUP(GL$7,'PONDERADORES-GBD'!$A$3:$I$43,3,FALSE)+DH28*(1-VLOOKUP(GL$7,'PONDERADORES-GBD'!$A$3:$I$43,5,FALSE))*VLOOKUP(GL$7,'PONDERADORES-GBD'!$A$3:$I$43,8,FALSE)*VLOOKUP(GL$7,'PONDERADORES-GBD'!$A$3:$I$43,3,FALSE)</f>
        <v>0</v>
      </c>
      <c r="GM28" s="28">
        <f>DI28*VLOOKUP(GM$7,'PONDERADORES-GBD'!$A$3:$I$43,5,FALSE)*VLOOKUP(GM$7,'PONDERADORES-GBD'!$A$3:$I$43,6,FALSE)*VLOOKUP(GM$7,'PONDERADORES-GBD'!$A$3:$I$43,3,FALSE)+DI28*(1-VLOOKUP(GM$7,'PONDERADORES-GBD'!$A$3:$I$43,5,FALSE))*VLOOKUP(GM$7,'PONDERADORES-GBD'!$A$3:$I$43,8,FALSE)*VLOOKUP(GM$7,'PONDERADORES-GBD'!$A$3:$I$43,3,FALSE)</f>
        <v>0</v>
      </c>
      <c r="GN28" s="28">
        <f>DJ28*VLOOKUP(GN$7,'PONDERADORES-GBD'!$A$3:$I$43,5,FALSE)*VLOOKUP(GN$7,'PONDERADORES-GBD'!$A$3:$I$43,6,FALSE)*VLOOKUP(GN$7,'PONDERADORES-GBD'!$A$3:$I$43,3,FALSE)+DJ28*(1-VLOOKUP(GN$7,'PONDERADORES-GBD'!$A$3:$I$43,5,FALSE))*VLOOKUP(GN$7,'PONDERADORES-GBD'!$A$3:$I$43,8,FALSE)*VLOOKUP(GN$7,'PONDERADORES-GBD'!$A$3:$I$43,3,FALSE)</f>
        <v>0</v>
      </c>
      <c r="GO28" s="28">
        <f>DK28*VLOOKUP(GO$7,'PONDERADORES-GBD'!$A$3:$I$43,5,FALSE)*VLOOKUP(GO$7,'PONDERADORES-GBD'!$A$3:$I$43,6,FALSE)*VLOOKUP(GO$7,'PONDERADORES-GBD'!$A$3:$I$43,3,FALSE)+DK28*(1-VLOOKUP(GO$7,'PONDERADORES-GBD'!$A$3:$I$43,5,FALSE))*VLOOKUP(GO$7,'PONDERADORES-GBD'!$A$3:$I$43,8,FALSE)*VLOOKUP(GO$7,'PONDERADORES-GBD'!$A$3:$I$43,3,FALSE)</f>
        <v>0</v>
      </c>
      <c r="GP28" s="28">
        <f>DL28*VLOOKUP(GP$7,'PONDERADORES-GBD'!$A$3:$I$43,5,FALSE)*VLOOKUP(GP$7,'PONDERADORES-GBD'!$A$3:$I$43,6,FALSE)*VLOOKUP(GP$7,'PONDERADORES-GBD'!$A$3:$I$43,3,FALSE)+DL28*(1-VLOOKUP(GP$7,'PONDERADORES-GBD'!$A$3:$I$43,5,FALSE))*VLOOKUP(GP$7,'PONDERADORES-GBD'!$A$3:$I$43,8,FALSE)*VLOOKUP(GP$7,'PONDERADORES-GBD'!$A$3:$I$43,3,FALSE)</f>
        <v>0</v>
      </c>
      <c r="GQ28" s="28">
        <f>DM28*VLOOKUP(GQ$7,'PONDERADORES-GBD'!$A$3:$I$43,5,FALSE)*VLOOKUP(GQ$7,'PONDERADORES-GBD'!$A$3:$I$43,6,FALSE)*VLOOKUP(GQ$7,'PONDERADORES-GBD'!$A$3:$I$43,3,FALSE)+DM28*(1-VLOOKUP(GQ$7,'PONDERADORES-GBD'!$A$3:$I$43,5,FALSE))*VLOOKUP(GQ$7,'PONDERADORES-GBD'!$A$3:$I$43,8,FALSE)*VLOOKUP(GQ$7,'PONDERADORES-GBD'!$A$3:$I$43,3,FALSE)</f>
        <v>1.5705757700205338E-6</v>
      </c>
      <c r="GR28" s="28">
        <f>DN28*VLOOKUP(GR$7,'PONDERADORES-GBD'!$A$3:$I$43,5,FALSE)*VLOOKUP(GR$7,'PONDERADORES-GBD'!$A$3:$I$43,6,FALSE)*VLOOKUP(GR$7,'PONDERADORES-GBD'!$A$3:$I$43,3,FALSE)+DN28*(1-VLOOKUP(GR$7,'PONDERADORES-GBD'!$A$3:$I$43,5,FALSE))*VLOOKUP(GR$7,'PONDERADORES-GBD'!$A$3:$I$43,8,FALSE)*VLOOKUP(GR$7,'PONDERADORES-GBD'!$A$3:$I$43,3,FALSE)</f>
        <v>0</v>
      </c>
      <c r="GS28" s="28">
        <f>DO28*VLOOKUP(GS$7,'PONDERADORES-GBD'!$A$3:$I$43,5,FALSE)*VLOOKUP(GS$7,'PONDERADORES-GBD'!$A$3:$I$43,6,FALSE)*VLOOKUP(GS$7,'PONDERADORES-GBD'!$A$3:$I$43,3,FALSE)+DO28*(1-VLOOKUP(GS$7,'PONDERADORES-GBD'!$A$3:$I$43,5,FALSE))*VLOOKUP(GS$7,'PONDERADORES-GBD'!$A$3:$I$43,8,FALSE)*VLOOKUP(GS$7,'PONDERADORES-GBD'!$A$3:$I$43,3,FALSE)</f>
        <v>0</v>
      </c>
      <c r="GT28" s="28">
        <f>DP28*VLOOKUP(GT$7,'PONDERADORES-GBD'!$A$3:$I$43,5,FALSE)*VLOOKUP(GT$7,'PONDERADORES-GBD'!$A$3:$I$43,6,FALSE)*VLOOKUP(GT$7,'PONDERADORES-GBD'!$A$3:$I$43,3,FALSE)+DP28*(1-VLOOKUP(GT$7,'PONDERADORES-GBD'!$A$3:$I$43,5,FALSE))*VLOOKUP(GT$7,'PONDERADORES-GBD'!$A$3:$I$43,8,FALSE)*VLOOKUP(GT$7,'PONDERADORES-GBD'!$A$3:$I$43,3,FALSE)</f>
        <v>3.7627707049965777E-6</v>
      </c>
      <c r="GU28" s="28">
        <f>DQ28*VLOOKUP(GU$7,'PONDERADORES-GBD'!$A$3:$I$43,5,FALSE)*VLOOKUP(GU$7,'PONDERADORES-GBD'!$A$3:$I$43,6,FALSE)*VLOOKUP(GU$7,'PONDERADORES-GBD'!$A$3:$I$43,3,FALSE)+DQ28*(1-VLOOKUP(GU$7,'PONDERADORES-GBD'!$A$3:$I$43,5,FALSE))*VLOOKUP(GU$7,'PONDERADORES-GBD'!$A$3:$I$43,8,FALSE)*VLOOKUP(GU$7,'PONDERADORES-GBD'!$A$3:$I$43,3,FALSE)</f>
        <v>1.0961143326488706E-5</v>
      </c>
      <c r="GV28" s="28">
        <f>DR28*VLOOKUP(GV$7,'PONDERADORES-GBD'!$A$3:$I$43,5,FALSE)*VLOOKUP(GV$7,'PONDERADORES-GBD'!$A$3:$I$43,6,FALSE)*VLOOKUP(GV$7,'PONDERADORES-GBD'!$A$3:$I$43,3,FALSE)+DR28*(1-VLOOKUP(GV$7,'PONDERADORES-GBD'!$A$3:$I$43,5,FALSE))*VLOOKUP(GV$7,'PONDERADORES-GBD'!$A$3:$I$43,8,FALSE)*VLOOKUP(GV$7,'PONDERADORES-GBD'!$A$3:$I$43,3,FALSE)</f>
        <v>2.1492382751540044E-5</v>
      </c>
      <c r="GW28" s="28">
        <f>DS28*VLOOKUP(GW$7,'PONDERADORES-GBD'!$A$3:$I$43,5,FALSE)*VLOOKUP(GW$7,'PONDERADORES-GBD'!$A$3:$I$43,6,FALSE)*VLOOKUP(GW$7,'PONDERADORES-GBD'!$A$3:$I$43,3,FALSE)+DS28*(1-VLOOKUP(GW$7,'PONDERADORES-GBD'!$A$3:$I$43,5,FALSE))*VLOOKUP(GW$7,'PONDERADORES-GBD'!$A$3:$I$43,8,FALSE)*VLOOKUP(GW$7,'PONDERADORES-GBD'!$A$3:$I$43,3,FALSE)</f>
        <v>4.8999397645448317E-5</v>
      </c>
      <c r="GX28" s="28">
        <f>DT28*VLOOKUP(GX$7,'PONDERADORES-GBD'!$A$3:$I$43,5,FALSE)*VLOOKUP(GX$7,'PONDERADORES-GBD'!$A$3:$I$43,6,FALSE)*VLOOKUP(GX$7,'PONDERADORES-GBD'!$A$3:$I$43,3,FALSE)+DT28*(1-VLOOKUP(GX$7,'PONDERADORES-GBD'!$A$3:$I$43,5,FALSE))*VLOOKUP(GX$7,'PONDERADORES-GBD'!$A$3:$I$43,8,FALSE)*VLOOKUP(GX$7,'PONDERADORES-GBD'!$A$3:$I$43,3,FALSE)</f>
        <v>0</v>
      </c>
      <c r="GY28" s="28">
        <f>DU28*VLOOKUP(GY$7,'PONDERADORES-GBD'!$A$3:$I$43,5,FALSE)*VLOOKUP(GY$7,'PONDERADORES-GBD'!$A$3:$I$43,6,FALSE)*VLOOKUP(GY$7,'PONDERADORES-GBD'!$A$3:$I$43,3,FALSE)+DU28*(1-VLOOKUP(GY$7,'PONDERADORES-GBD'!$A$3:$I$43,5,FALSE))*VLOOKUP(GY$7,'PONDERADORES-GBD'!$A$3:$I$43,8,FALSE)*VLOOKUP(GY$7,'PONDERADORES-GBD'!$A$3:$I$43,3,FALSE)</f>
        <v>0</v>
      </c>
      <c r="GZ28" s="29">
        <f t="shared" si="2"/>
        <v>6.829433089999999E-3</v>
      </c>
      <c r="HA28" s="29">
        <f t="shared" si="3"/>
        <v>8.851445677221086E-3</v>
      </c>
      <c r="HC28" s="39">
        <f t="shared" si="4"/>
        <v>0</v>
      </c>
      <c r="HD28" s="39" t="e">
        <f t="shared" si="5"/>
        <v>#DIV/0!</v>
      </c>
      <c r="HE28" s="39" t="e">
        <f t="shared" si="0"/>
        <v>#DIV/0!</v>
      </c>
    </row>
    <row r="29" spans="1:213" ht="15.75" x14ac:dyDescent="0.25">
      <c r="A29" s="36" t="s">
        <v>105</v>
      </c>
      <c r="B29" s="37" t="s">
        <v>44</v>
      </c>
      <c r="C29" s="31">
        <f>DATOS!B70</f>
        <v>0</v>
      </c>
      <c r="D29" s="1">
        <v>4.6782000000000004E-3</v>
      </c>
      <c r="E29" s="1">
        <v>5.0575000000000004E-3</v>
      </c>
      <c r="F29" s="1">
        <v>0.27130759999999998</v>
      </c>
      <c r="G29" s="1">
        <v>0</v>
      </c>
      <c r="H29" s="1">
        <v>0</v>
      </c>
      <c r="I29" s="1">
        <v>1.2640000000000001E-4</v>
      </c>
      <c r="J29" s="1">
        <v>7.5862999999999998E-3</v>
      </c>
      <c r="K29" s="1">
        <v>5.6012100000000002E-2</v>
      </c>
      <c r="L29" s="1">
        <v>2.1620899999999998E-2</v>
      </c>
      <c r="M29" s="1">
        <v>4.4379799999999997E-2</v>
      </c>
      <c r="N29" s="1">
        <v>3.67935E-2</v>
      </c>
      <c r="O29" s="1">
        <v>8.8509999999999999E-4</v>
      </c>
      <c r="P29" s="1">
        <v>0.1245705</v>
      </c>
      <c r="Q29" s="1">
        <v>1.3908E-3</v>
      </c>
      <c r="R29" s="1">
        <v>2.0230000000000001E-3</v>
      </c>
      <c r="S29" s="1">
        <v>3.2241800000000001E-2</v>
      </c>
      <c r="T29" s="1">
        <v>2.8575E-2</v>
      </c>
      <c r="U29" s="1">
        <v>3.5655600000000003E-2</v>
      </c>
      <c r="V29" s="1">
        <v>5.5633000000000002E-3</v>
      </c>
      <c r="W29" s="1">
        <v>4.0586700000000003E-2</v>
      </c>
      <c r="X29" s="1">
        <v>3.7299300000000001E-2</v>
      </c>
      <c r="Y29" s="1">
        <v>1.5299E-2</v>
      </c>
      <c r="Z29" s="1">
        <v>0.12226579999999999</v>
      </c>
      <c r="AA29" s="1">
        <v>1.08737E-2</v>
      </c>
      <c r="AB29" s="1">
        <v>2.4023E-3</v>
      </c>
      <c r="AC29" s="1">
        <v>0</v>
      </c>
      <c r="AD29" s="1">
        <v>0</v>
      </c>
      <c r="AE29" s="1">
        <v>0</v>
      </c>
      <c r="AF29" s="1">
        <v>3.793E-4</v>
      </c>
      <c r="AG29" s="1">
        <v>0</v>
      </c>
      <c r="AH29" s="1">
        <v>0</v>
      </c>
      <c r="AI29" s="1">
        <v>6.0689999999999997E-3</v>
      </c>
      <c r="AJ29" s="1">
        <v>2.6551999999999999E-3</v>
      </c>
      <c r="AK29" s="1">
        <v>7.5862999999999998E-3</v>
      </c>
      <c r="AL29" s="1">
        <v>1.4793300000000001E-2</v>
      </c>
      <c r="AM29" s="1">
        <v>5.0322400000000003E-2</v>
      </c>
      <c r="AN29" s="1">
        <v>5.3103999999999998E-3</v>
      </c>
      <c r="AO29" s="1">
        <v>5.3103999999999998E-3</v>
      </c>
      <c r="AP29" s="1">
        <v>3.793E-4</v>
      </c>
      <c r="AQ29" s="1">
        <v>0</v>
      </c>
      <c r="AR29" s="1">
        <v>0.99999980000000011</v>
      </c>
      <c r="AT29" s="41">
        <f>D29*VLOOKUP(AT$7,'PONDERADORES-GBD'!$A$3:$I$43,4,FALSE)</f>
        <v>4.6782000000000004E-3</v>
      </c>
      <c r="AU29" s="41">
        <f>E29*VLOOKUP(AU$7,'PONDERADORES-GBD'!$A$3:$I$43,4,FALSE)</f>
        <v>5.0575000000000004E-3</v>
      </c>
      <c r="AV29" s="41">
        <f>F29*VLOOKUP(AV$7,'PONDERADORES-GBD'!$A$3:$I$43,4,FALSE)</f>
        <v>1.356538E-2</v>
      </c>
      <c r="AW29" s="41">
        <f>G29*VLOOKUP(AW$7,'PONDERADORES-GBD'!$A$3:$I$43,4,FALSE)</f>
        <v>0</v>
      </c>
      <c r="AX29" s="41">
        <f>H29*VLOOKUP(AX$7,'PONDERADORES-GBD'!$A$3:$I$43,4,FALSE)</f>
        <v>0</v>
      </c>
      <c r="AY29" s="41">
        <f>I29*VLOOKUP(AY$7,'PONDERADORES-GBD'!$A$3:$I$43,4,FALSE)</f>
        <v>1.2640000000000001E-4</v>
      </c>
      <c r="AZ29" s="41">
        <f>J29*VLOOKUP(AZ$7,'PONDERADORES-GBD'!$A$3:$I$43,4,FALSE)</f>
        <v>3.7931500000000002E-4</v>
      </c>
      <c r="BA29" s="41">
        <f>K29*VLOOKUP(BA$7,'PONDERADORES-GBD'!$A$3:$I$43,4,FALSE)</f>
        <v>2.8006050000000003E-3</v>
      </c>
      <c r="BB29" s="41">
        <f>L29*VLOOKUP(BB$7,'PONDERADORES-GBD'!$A$3:$I$43,4,FALSE)</f>
        <v>0</v>
      </c>
      <c r="BC29" s="41">
        <f>M29*VLOOKUP(BC$7,'PONDERADORES-GBD'!$A$3:$I$43,4,FALSE)</f>
        <v>0</v>
      </c>
      <c r="BD29" s="41">
        <f>N29*VLOOKUP(BD$7,'PONDERADORES-GBD'!$A$3:$I$43,4,FALSE)</f>
        <v>0</v>
      </c>
      <c r="BE29" s="41">
        <f>O29*VLOOKUP(BE$7,'PONDERADORES-GBD'!$A$3:$I$43,4,FALSE)</f>
        <v>8.8509999999999999E-4</v>
      </c>
      <c r="BF29" s="41">
        <f>P29*VLOOKUP(BF$7,'PONDERADORES-GBD'!$A$3:$I$43,4,FALSE)</f>
        <v>6.2285250000000004E-3</v>
      </c>
      <c r="BG29" s="41">
        <f>Q29*VLOOKUP(BG$7,'PONDERADORES-GBD'!$A$3:$I$43,4,FALSE)</f>
        <v>1.3908E-4</v>
      </c>
      <c r="BH29" s="41">
        <f>R29*VLOOKUP(BH$7,'PONDERADORES-GBD'!$A$3:$I$43,4,FALSE)</f>
        <v>4.0460000000000002E-4</v>
      </c>
      <c r="BI29" s="41">
        <f>S29*VLOOKUP(BI$7,'PONDERADORES-GBD'!$A$3:$I$43,4,FALSE)</f>
        <v>4.8362700000000002E-3</v>
      </c>
      <c r="BJ29" s="41">
        <f>T29*VLOOKUP(BJ$7,'PONDERADORES-GBD'!$A$3:$I$43,4,FALSE)</f>
        <v>0</v>
      </c>
      <c r="BK29" s="41">
        <f>U29*VLOOKUP(BK$7,'PONDERADORES-GBD'!$A$3:$I$43,4,FALSE)</f>
        <v>0</v>
      </c>
      <c r="BL29" s="41">
        <f>V29*VLOOKUP(BL$7,'PONDERADORES-GBD'!$A$3:$I$43,4,FALSE)</f>
        <v>0</v>
      </c>
      <c r="BM29" s="41">
        <f>W29*VLOOKUP(BM$7,'PONDERADORES-GBD'!$A$3:$I$43,4,FALSE)</f>
        <v>0</v>
      </c>
      <c r="BN29" s="41">
        <f>X29*VLOOKUP(BN$7,'PONDERADORES-GBD'!$A$3:$I$43,4,FALSE)</f>
        <v>0</v>
      </c>
      <c r="BO29" s="41">
        <f>Y29*VLOOKUP(BO$7,'PONDERADORES-GBD'!$A$3:$I$43,4,FALSE)</f>
        <v>0</v>
      </c>
      <c r="BP29" s="41">
        <f>Z29*VLOOKUP(BP$7,'PONDERADORES-GBD'!$A$3:$I$43,4,FALSE)</f>
        <v>0</v>
      </c>
      <c r="BQ29" s="41">
        <f>AA29*VLOOKUP(BQ$7,'PONDERADORES-GBD'!$A$3:$I$43,4,FALSE)</f>
        <v>0</v>
      </c>
      <c r="BR29" s="41">
        <f>AB29*VLOOKUP(BR$7,'PONDERADORES-GBD'!$A$3:$I$43,4,FALSE)</f>
        <v>0</v>
      </c>
      <c r="BS29" s="41">
        <f>AC29*VLOOKUP(BS$7,'PONDERADORES-GBD'!$A$3:$I$43,4,FALSE)</f>
        <v>0</v>
      </c>
      <c r="BT29" s="41">
        <f>AD29*VLOOKUP(BT$7,'PONDERADORES-GBD'!$A$3:$I$43,4,FALSE)</f>
        <v>0</v>
      </c>
      <c r="BU29" s="41">
        <f>AE29*VLOOKUP(BU$7,'PONDERADORES-GBD'!$A$3:$I$43,4,FALSE)</f>
        <v>0</v>
      </c>
      <c r="BV29" s="41">
        <f>AF29*VLOOKUP(BV$7,'PONDERADORES-GBD'!$A$3:$I$43,4,FALSE)</f>
        <v>3.793E-4</v>
      </c>
      <c r="BW29" s="41">
        <f>AG29*VLOOKUP(BW$7,'PONDERADORES-GBD'!$A$3:$I$43,4,FALSE)</f>
        <v>0</v>
      </c>
      <c r="BX29" s="41">
        <f>AH29*VLOOKUP(BX$7,'PONDERADORES-GBD'!$A$3:$I$43,4,FALSE)</f>
        <v>0</v>
      </c>
      <c r="BY29" s="41">
        <f>AI29*VLOOKUP(BY$7,'PONDERADORES-GBD'!$A$3:$I$43,4,FALSE)</f>
        <v>0</v>
      </c>
      <c r="BZ29" s="41">
        <f>AJ29*VLOOKUP(BZ$7,'PONDERADORES-GBD'!$A$3:$I$43,4,FALSE)</f>
        <v>0</v>
      </c>
      <c r="CA29" s="41">
        <f>AK29*VLOOKUP(CA$7,'PONDERADORES-GBD'!$A$3:$I$43,4,FALSE)</f>
        <v>0</v>
      </c>
      <c r="CB29" s="41">
        <f>AL29*VLOOKUP(CB$7,'PONDERADORES-GBD'!$A$3:$I$43,4,FALSE)</f>
        <v>0</v>
      </c>
      <c r="CC29" s="41">
        <f>AM29*VLOOKUP(CC$7,'PONDERADORES-GBD'!$A$3:$I$43,4,FALSE)</f>
        <v>0</v>
      </c>
      <c r="CD29" s="41">
        <f>AN29*VLOOKUP(CD$7,'PONDERADORES-GBD'!$A$3:$I$43,4,FALSE)</f>
        <v>0</v>
      </c>
      <c r="CE29" s="41">
        <f>AO29*VLOOKUP(CE$7,'PONDERADORES-GBD'!$A$3:$I$43,4,FALSE)</f>
        <v>0</v>
      </c>
      <c r="CF29" s="41">
        <f>AP29*VLOOKUP(CF$7,'PONDERADORES-GBD'!$A$3:$I$43,4,FALSE)</f>
        <v>0</v>
      </c>
      <c r="CG29" s="41">
        <f>AQ29*VLOOKUP(CG$7,'PONDERADORES-GBD'!$A$3:$I$43,4,FALSE)</f>
        <v>0</v>
      </c>
      <c r="CH29" s="41">
        <f>D29*(1-VLOOKUP(CH$7,'PONDERADORES-GBD'!$A$3:$I$43,4,FALSE))</f>
        <v>0</v>
      </c>
      <c r="CI29" s="41">
        <f>E29*(1-VLOOKUP(CI$7,'PONDERADORES-GBD'!$A$3:$I$43,4,FALSE))</f>
        <v>0</v>
      </c>
      <c r="CJ29" s="41">
        <f>F29*(1-VLOOKUP(CJ$7,'PONDERADORES-GBD'!$A$3:$I$43,4,FALSE))</f>
        <v>0.25774221999999997</v>
      </c>
      <c r="CK29" s="41">
        <f>G29*(1-VLOOKUP(CK$7,'PONDERADORES-GBD'!$A$3:$I$43,4,FALSE))</f>
        <v>0</v>
      </c>
      <c r="CL29" s="41">
        <f>H29*(1-VLOOKUP(CL$7,'PONDERADORES-GBD'!$A$3:$I$43,4,FALSE))</f>
        <v>0</v>
      </c>
      <c r="CM29" s="41">
        <f>I29*(1-VLOOKUP(CM$7,'PONDERADORES-GBD'!$A$3:$I$43,4,FALSE))</f>
        <v>0</v>
      </c>
      <c r="CN29" s="41">
        <f>J29*(1-VLOOKUP(CN$7,'PONDERADORES-GBD'!$A$3:$I$43,4,FALSE))</f>
        <v>7.2069849999999991E-3</v>
      </c>
      <c r="CO29" s="41">
        <f>K29*(1-VLOOKUP(CO$7,'PONDERADORES-GBD'!$A$3:$I$43,4,FALSE))</f>
        <v>5.3211494999999998E-2</v>
      </c>
      <c r="CP29" s="41">
        <f>L29*(1-VLOOKUP(CP$7,'PONDERADORES-GBD'!$A$3:$I$43,4,FALSE))</f>
        <v>2.1620899999999998E-2</v>
      </c>
      <c r="CQ29" s="41">
        <f>M29*(1-VLOOKUP(CQ$7,'PONDERADORES-GBD'!$A$3:$I$43,4,FALSE))</f>
        <v>4.4379799999999997E-2</v>
      </c>
      <c r="CR29" s="41">
        <f>N29*(1-VLOOKUP(CR$7,'PONDERADORES-GBD'!$A$3:$I$43,4,FALSE))</f>
        <v>3.67935E-2</v>
      </c>
      <c r="CS29" s="41">
        <f>O29*(1-VLOOKUP(CS$7,'PONDERADORES-GBD'!$A$3:$I$43,4,FALSE))</f>
        <v>0</v>
      </c>
      <c r="CT29" s="41">
        <f>P29*(1-VLOOKUP(CT$7,'PONDERADORES-GBD'!$A$3:$I$43,4,FALSE))</f>
        <v>0.118341975</v>
      </c>
      <c r="CU29" s="41">
        <f>Q29*(1-VLOOKUP(CU$7,'PONDERADORES-GBD'!$A$3:$I$43,4,FALSE))</f>
        <v>1.25172E-3</v>
      </c>
      <c r="CV29" s="41">
        <f>R29*(1-VLOOKUP(CV$7,'PONDERADORES-GBD'!$A$3:$I$43,4,FALSE))</f>
        <v>1.6184000000000001E-3</v>
      </c>
      <c r="CW29" s="41">
        <f>S29*(1-VLOOKUP(CW$7,'PONDERADORES-GBD'!$A$3:$I$43,4,FALSE))</f>
        <v>2.7405530000000001E-2</v>
      </c>
      <c r="CX29" s="41">
        <f>T29*(1-VLOOKUP(CX$7,'PONDERADORES-GBD'!$A$3:$I$43,4,FALSE))</f>
        <v>2.8575E-2</v>
      </c>
      <c r="CY29" s="41">
        <f>U29*(1-VLOOKUP(CY$7,'PONDERADORES-GBD'!$A$3:$I$43,4,FALSE))</f>
        <v>3.5655600000000003E-2</v>
      </c>
      <c r="CZ29" s="41">
        <f>V29*(1-VLOOKUP(CZ$7,'PONDERADORES-GBD'!$A$3:$I$43,4,FALSE))</f>
        <v>5.5633000000000002E-3</v>
      </c>
      <c r="DA29" s="41">
        <f>W29*(1-VLOOKUP(DA$7,'PONDERADORES-GBD'!$A$3:$I$43,4,FALSE))</f>
        <v>4.0586700000000003E-2</v>
      </c>
      <c r="DB29" s="41">
        <f>X29*(1-VLOOKUP(DB$7,'PONDERADORES-GBD'!$A$3:$I$43,4,FALSE))</f>
        <v>3.7299300000000001E-2</v>
      </c>
      <c r="DC29" s="41">
        <f>Y29*(1-VLOOKUP(DC$7,'PONDERADORES-GBD'!$A$3:$I$43,4,FALSE))</f>
        <v>1.5299E-2</v>
      </c>
      <c r="DD29" s="41">
        <f>Z29*(1-VLOOKUP(DD$7,'PONDERADORES-GBD'!$A$3:$I$43,4,FALSE))</f>
        <v>0.12226579999999999</v>
      </c>
      <c r="DE29" s="41">
        <f>AA29*(1-VLOOKUP(DE$7,'PONDERADORES-GBD'!$A$3:$I$43,4,FALSE))</f>
        <v>1.08737E-2</v>
      </c>
      <c r="DF29" s="41">
        <f>AB29*(1-VLOOKUP(DF$7,'PONDERADORES-GBD'!$A$3:$I$43,4,FALSE))</f>
        <v>2.4023E-3</v>
      </c>
      <c r="DG29" s="41">
        <f>AC29*(1-VLOOKUP(DG$7,'PONDERADORES-GBD'!$A$3:$I$43,4,FALSE))</f>
        <v>0</v>
      </c>
      <c r="DH29" s="41">
        <f>AD29*(1-VLOOKUP(DH$7,'PONDERADORES-GBD'!$A$3:$I$43,4,FALSE))</f>
        <v>0</v>
      </c>
      <c r="DI29" s="41">
        <f>AE29*(1-VLOOKUP(DI$7,'PONDERADORES-GBD'!$A$3:$I$43,4,FALSE))</f>
        <v>0</v>
      </c>
      <c r="DJ29" s="41">
        <f>AF29*(1-VLOOKUP(DJ$7,'PONDERADORES-GBD'!$A$3:$I$43,4,FALSE))</f>
        <v>0</v>
      </c>
      <c r="DK29" s="41">
        <f>AG29*(1-VLOOKUP(DK$7,'PONDERADORES-GBD'!$A$3:$I$43,4,FALSE))</f>
        <v>0</v>
      </c>
      <c r="DL29" s="41">
        <f>AH29*(1-VLOOKUP(DL$7,'PONDERADORES-GBD'!$A$3:$I$43,4,FALSE))</f>
        <v>0</v>
      </c>
      <c r="DM29" s="41">
        <f>AI29*(1-VLOOKUP(DM$7,'PONDERADORES-GBD'!$A$3:$I$43,4,FALSE))</f>
        <v>6.0689999999999997E-3</v>
      </c>
      <c r="DN29" s="41">
        <f>AJ29*(1-VLOOKUP(DN$7,'PONDERADORES-GBD'!$A$3:$I$43,4,FALSE))</f>
        <v>2.6551999999999999E-3</v>
      </c>
      <c r="DO29" s="41">
        <f>AK29*(1-VLOOKUP(DO$7,'PONDERADORES-GBD'!$A$3:$I$43,4,FALSE))</f>
        <v>7.5862999999999998E-3</v>
      </c>
      <c r="DP29" s="41">
        <f>AL29*(1-VLOOKUP(DP$7,'PONDERADORES-GBD'!$A$3:$I$43,4,FALSE))</f>
        <v>1.4793300000000001E-2</v>
      </c>
      <c r="DQ29" s="41">
        <f>AM29*(1-VLOOKUP(DQ$7,'PONDERADORES-GBD'!$A$3:$I$43,4,FALSE))</f>
        <v>5.0322400000000003E-2</v>
      </c>
      <c r="DR29" s="41">
        <f>AN29*(1-VLOOKUP(DR$7,'PONDERADORES-GBD'!$A$3:$I$43,4,FALSE))</f>
        <v>5.3103999999999998E-3</v>
      </c>
      <c r="DS29" s="41">
        <f>AO29*(1-VLOOKUP(DS$7,'PONDERADORES-GBD'!$A$3:$I$43,4,FALSE))</f>
        <v>5.3103999999999998E-3</v>
      </c>
      <c r="DT29" s="41">
        <f>AP29*(1-VLOOKUP(DT$7,'PONDERADORES-GBD'!$A$3:$I$43,4,FALSE))</f>
        <v>3.793E-4</v>
      </c>
      <c r="DU29" s="41">
        <f>AQ29*(1-VLOOKUP(DU$7,'PONDERADORES-GBD'!$A$3:$I$43,4,FALSE))</f>
        <v>0</v>
      </c>
      <c r="DV29" s="31">
        <f t="shared" si="1"/>
        <v>0.99999979999999999</v>
      </c>
      <c r="DW29" s="45"/>
      <c r="DX29" s="28">
        <f>AT29*VLOOKUP(DX$7,'PONDERADORES-GBD'!$A$3:$I$43,5,FALSE)*VLOOKUP(DX$7,'PONDERADORES-GBD'!$A$3:$I$43,7,FALSE)+AT29*(1-VLOOKUP(DX$7,'PONDERADORES-GBD'!$A$3:$I$43,5,FALSE))*VLOOKUP(DX$7,'PONDERADORES-GBD'!$A$3:$I$43,9,FALSE)</f>
        <v>2.7554598000000003E-3</v>
      </c>
      <c r="DY29" s="28">
        <f>AU29*VLOOKUP(DY$7,'PONDERADORES-GBD'!$A$3:$I$43,5,FALSE)*VLOOKUP(DY$7,'PONDERADORES-GBD'!$A$3:$I$43,7,FALSE)+AU29*(1-VLOOKUP(DY$7,'PONDERADORES-GBD'!$A$3:$I$43,5,FALSE))*VLOOKUP(DY$7,'PONDERADORES-GBD'!$A$3:$I$43,9,FALSE)</f>
        <v>1.4970199999999999E-3</v>
      </c>
      <c r="DZ29" s="28">
        <f>AV29*VLOOKUP(DZ$7,'PONDERADORES-GBD'!$A$3:$I$43,5,FALSE)*VLOOKUP(DZ$7,'PONDERADORES-GBD'!$A$3:$I$43,7,FALSE)+AV29*(1-VLOOKUP(DZ$7,'PONDERADORES-GBD'!$A$3:$I$43,5,FALSE))*VLOOKUP(DZ$7,'PONDERADORES-GBD'!$A$3:$I$43,9,FALSE)</f>
        <v>3.13360278E-3</v>
      </c>
      <c r="EA29" s="28">
        <f>AW29*VLOOKUP(EA$7,'PONDERADORES-GBD'!$A$3:$I$43,5,FALSE)*VLOOKUP(EA$7,'PONDERADORES-GBD'!$A$3:$I$43,7,FALSE)+AW29*(1-VLOOKUP(EA$7,'PONDERADORES-GBD'!$A$3:$I$43,5,FALSE))*VLOOKUP(EA$7,'PONDERADORES-GBD'!$A$3:$I$43,9,FALSE)</f>
        <v>0</v>
      </c>
      <c r="EB29" s="28">
        <f>AX29*VLOOKUP(EB$7,'PONDERADORES-GBD'!$A$3:$I$43,5,FALSE)*VLOOKUP(EB$7,'PONDERADORES-GBD'!$A$3:$I$43,7,FALSE)+AX29*(1-VLOOKUP(EB$7,'PONDERADORES-GBD'!$A$3:$I$43,5,FALSE))*VLOOKUP(EB$7,'PONDERADORES-GBD'!$A$3:$I$43,9,FALSE)</f>
        <v>0</v>
      </c>
      <c r="EC29" s="28">
        <f>AY29*VLOOKUP(EC$7,'PONDERADORES-GBD'!$A$3:$I$43,5,FALSE)*VLOOKUP(EC$7,'PONDERADORES-GBD'!$A$3:$I$43,7,FALSE)+AY29*(1-VLOOKUP(EC$7,'PONDERADORES-GBD'!$A$3:$I$43,5,FALSE))*VLOOKUP(EC$7,'PONDERADORES-GBD'!$A$3:$I$43,9,FALSE)</f>
        <v>1.7064000000000001E-5</v>
      </c>
      <c r="ED29" s="28">
        <f>AZ29*VLOOKUP(ED$7,'PONDERADORES-GBD'!$A$3:$I$43,5,FALSE)*VLOOKUP(ED$7,'PONDERADORES-GBD'!$A$3:$I$43,7,FALSE)+AZ29*(1-VLOOKUP(ED$7,'PONDERADORES-GBD'!$A$3:$I$43,5,FALSE))*VLOOKUP(ED$7,'PONDERADORES-GBD'!$A$3:$I$43,9,FALSE)</f>
        <v>2.2000270000000001E-5</v>
      </c>
      <c r="EE29" s="28">
        <f>BA29*VLOOKUP(EE$7,'PONDERADORES-GBD'!$A$3:$I$43,5,FALSE)*VLOOKUP(EE$7,'PONDERADORES-GBD'!$A$3:$I$43,7,FALSE)+BA29*(1-VLOOKUP(EE$7,'PONDERADORES-GBD'!$A$3:$I$43,5,FALSE))*VLOOKUP(EE$7,'PONDERADORES-GBD'!$A$3:$I$43,9,FALSE)</f>
        <v>1.4003025000000001E-5</v>
      </c>
      <c r="EF29" s="28">
        <f>BB29*VLOOKUP(EF$7,'PONDERADORES-GBD'!$A$3:$I$43,5,FALSE)*VLOOKUP(EF$7,'PONDERADORES-GBD'!$A$3:$I$43,7,FALSE)+BB29*(1-VLOOKUP(EF$7,'PONDERADORES-GBD'!$A$3:$I$43,5,FALSE))*VLOOKUP(EF$7,'PONDERADORES-GBD'!$A$3:$I$43,9,FALSE)</f>
        <v>0</v>
      </c>
      <c r="EG29" s="28">
        <f>BC29*VLOOKUP(EG$7,'PONDERADORES-GBD'!$A$3:$I$43,5,FALSE)*VLOOKUP(EG$7,'PONDERADORES-GBD'!$A$3:$I$43,7,FALSE)+BC29*(1-VLOOKUP(EG$7,'PONDERADORES-GBD'!$A$3:$I$43,5,FALSE))*VLOOKUP(EG$7,'PONDERADORES-GBD'!$A$3:$I$43,9,FALSE)</f>
        <v>0</v>
      </c>
      <c r="EH29" s="28">
        <f>BD29*VLOOKUP(EH$7,'PONDERADORES-GBD'!$A$3:$I$43,5,FALSE)*VLOOKUP(EH$7,'PONDERADORES-GBD'!$A$3:$I$43,7,FALSE)+BD29*(1-VLOOKUP(EH$7,'PONDERADORES-GBD'!$A$3:$I$43,5,FALSE))*VLOOKUP(EH$7,'PONDERADORES-GBD'!$A$3:$I$43,9,FALSE)</f>
        <v>0</v>
      </c>
      <c r="EI29" s="28">
        <f>BE29*VLOOKUP(EI$7,'PONDERADORES-GBD'!$A$3:$I$43,5,FALSE)*VLOOKUP(EI$7,'PONDERADORES-GBD'!$A$3:$I$43,7,FALSE)+BE29*(1-VLOOKUP(EI$7,'PONDERADORES-GBD'!$A$3:$I$43,5,FALSE))*VLOOKUP(EI$7,'PONDERADORES-GBD'!$A$3:$I$43,9,FALSE)</f>
        <v>1.41616E-5</v>
      </c>
      <c r="EJ29" s="28">
        <f>BF29*VLOOKUP(EJ$7,'PONDERADORES-GBD'!$A$3:$I$43,5,FALSE)*VLOOKUP(EJ$7,'PONDERADORES-GBD'!$A$3:$I$43,7,FALSE)+BF29*(1-VLOOKUP(EJ$7,'PONDERADORES-GBD'!$A$3:$I$43,5,FALSE))*VLOOKUP(EJ$7,'PONDERADORES-GBD'!$A$3:$I$43,9,FALSE)</f>
        <v>5.8548135000000001E-4</v>
      </c>
      <c r="EK29" s="28">
        <f>BG29*VLOOKUP(EK$7,'PONDERADORES-GBD'!$A$3:$I$43,5,FALSE)*VLOOKUP(EK$7,'PONDERADORES-GBD'!$A$3:$I$43,7,FALSE)+BG29*(1-VLOOKUP(EK$7,'PONDERADORES-GBD'!$A$3:$I$43,5,FALSE))*VLOOKUP(EK$7,'PONDERADORES-GBD'!$A$3:$I$43,9,FALSE)</f>
        <v>4.1724000000000002E-5</v>
      </c>
      <c r="EL29" s="28">
        <f>BH29*VLOOKUP(EL$7,'PONDERADORES-GBD'!$A$3:$I$43,5,FALSE)*VLOOKUP(EL$7,'PONDERADORES-GBD'!$A$3:$I$43,7,FALSE)+BH29*(1-VLOOKUP(EL$7,'PONDERADORES-GBD'!$A$3:$I$43,5,FALSE))*VLOOKUP(EL$7,'PONDERADORES-GBD'!$A$3:$I$43,9,FALSE)</f>
        <v>4.5719800000000002E-5</v>
      </c>
      <c r="EM29" s="28">
        <f>BI29*VLOOKUP(EM$7,'PONDERADORES-GBD'!$A$3:$I$43,5,FALSE)*VLOOKUP(EM$7,'PONDERADORES-GBD'!$A$3:$I$43,7,FALSE)+BI29*(1-VLOOKUP(EM$7,'PONDERADORES-GBD'!$A$3:$I$43,5,FALSE))*VLOOKUP(EM$7,'PONDERADORES-GBD'!$A$3:$I$43,9,FALSE)</f>
        <v>3.4337516999999996E-4</v>
      </c>
      <c r="EN29" s="28">
        <f>BJ29*VLOOKUP(EN$7,'PONDERADORES-GBD'!$A$3:$I$43,5,FALSE)*VLOOKUP(EN$7,'PONDERADORES-GBD'!$A$3:$I$43,7,FALSE)+BJ29*(1-VLOOKUP(EN$7,'PONDERADORES-GBD'!$A$3:$I$43,5,FALSE))*VLOOKUP(EN$7,'PONDERADORES-GBD'!$A$3:$I$43,9,FALSE)</f>
        <v>0</v>
      </c>
      <c r="EO29" s="28">
        <f>BK29*VLOOKUP(EO$7,'PONDERADORES-GBD'!$A$3:$I$43,5,FALSE)*VLOOKUP(EO$7,'PONDERADORES-GBD'!$A$3:$I$43,7,FALSE)+BK29*(1-VLOOKUP(EO$7,'PONDERADORES-GBD'!$A$3:$I$43,5,FALSE))*VLOOKUP(EO$7,'PONDERADORES-GBD'!$A$3:$I$43,9,FALSE)</f>
        <v>0</v>
      </c>
      <c r="EP29" s="28">
        <f>BL29*VLOOKUP(EP$7,'PONDERADORES-GBD'!$A$3:$I$43,5,FALSE)*VLOOKUP(EP$7,'PONDERADORES-GBD'!$A$3:$I$43,7,FALSE)+BL29*(1-VLOOKUP(EP$7,'PONDERADORES-GBD'!$A$3:$I$43,5,FALSE))*VLOOKUP(EP$7,'PONDERADORES-GBD'!$A$3:$I$43,9,FALSE)</f>
        <v>0</v>
      </c>
      <c r="EQ29" s="28">
        <f>BM29*VLOOKUP(EQ$7,'PONDERADORES-GBD'!$A$3:$I$43,5,FALSE)*VLOOKUP(EQ$7,'PONDERADORES-GBD'!$A$3:$I$43,7,FALSE)+BM29*(1-VLOOKUP(EQ$7,'PONDERADORES-GBD'!$A$3:$I$43,5,FALSE))*VLOOKUP(EQ$7,'PONDERADORES-GBD'!$A$3:$I$43,9,FALSE)</f>
        <v>0</v>
      </c>
      <c r="ER29" s="28">
        <f>BN29*VLOOKUP(ER$7,'PONDERADORES-GBD'!$A$3:$I$43,5,FALSE)*VLOOKUP(ER$7,'PONDERADORES-GBD'!$A$3:$I$43,7,FALSE)+BN29*(1-VLOOKUP(ER$7,'PONDERADORES-GBD'!$A$3:$I$43,5,FALSE))*VLOOKUP(ER$7,'PONDERADORES-GBD'!$A$3:$I$43,9,FALSE)</f>
        <v>0</v>
      </c>
      <c r="ES29" s="28">
        <f>BO29*VLOOKUP(ES$7,'PONDERADORES-GBD'!$A$3:$I$43,5,FALSE)*VLOOKUP(ES$7,'PONDERADORES-GBD'!$A$3:$I$43,7,FALSE)+BO29*(1-VLOOKUP(ES$7,'PONDERADORES-GBD'!$A$3:$I$43,5,FALSE))*VLOOKUP(ES$7,'PONDERADORES-GBD'!$A$3:$I$43,9,FALSE)</f>
        <v>0</v>
      </c>
      <c r="ET29" s="28">
        <f>BP29*VLOOKUP(ET$7,'PONDERADORES-GBD'!$A$3:$I$43,5,FALSE)*VLOOKUP(ET$7,'PONDERADORES-GBD'!$A$3:$I$43,7,FALSE)+BP29*(1-VLOOKUP(ET$7,'PONDERADORES-GBD'!$A$3:$I$43,5,FALSE))*VLOOKUP(ET$7,'PONDERADORES-GBD'!$A$3:$I$43,9,FALSE)</f>
        <v>0</v>
      </c>
      <c r="EU29" s="28">
        <f>BQ29*VLOOKUP(EU$7,'PONDERADORES-GBD'!$A$3:$I$43,5,FALSE)*VLOOKUP(EU$7,'PONDERADORES-GBD'!$A$3:$I$43,7,FALSE)+BQ29*(1-VLOOKUP(EU$7,'PONDERADORES-GBD'!$A$3:$I$43,5,FALSE))*VLOOKUP(EU$7,'PONDERADORES-GBD'!$A$3:$I$43,9,FALSE)</f>
        <v>0</v>
      </c>
      <c r="EV29" s="28">
        <f>BR29*VLOOKUP(EV$7,'PONDERADORES-GBD'!$A$3:$I$43,5,FALSE)*VLOOKUP(EV$7,'PONDERADORES-GBD'!$A$3:$I$43,7,FALSE)+BR29*(1-VLOOKUP(EV$7,'PONDERADORES-GBD'!$A$3:$I$43,5,FALSE))*VLOOKUP(EV$7,'PONDERADORES-GBD'!$A$3:$I$43,9,FALSE)</f>
        <v>0</v>
      </c>
      <c r="EW29" s="28">
        <f>BS29*VLOOKUP(EW$7,'PONDERADORES-GBD'!$A$3:$I$43,5,FALSE)*VLOOKUP(EW$7,'PONDERADORES-GBD'!$A$3:$I$43,7,FALSE)+BS29*(1-VLOOKUP(EW$7,'PONDERADORES-GBD'!$A$3:$I$43,5,FALSE))*VLOOKUP(EW$7,'PONDERADORES-GBD'!$A$3:$I$43,9,FALSE)</f>
        <v>0</v>
      </c>
      <c r="EX29" s="28">
        <f>BT29*VLOOKUP(EX$7,'PONDERADORES-GBD'!$A$3:$I$43,5,FALSE)*VLOOKUP(EX$7,'PONDERADORES-GBD'!$A$3:$I$43,7,FALSE)+BT29*(1-VLOOKUP(EX$7,'PONDERADORES-GBD'!$A$3:$I$43,5,FALSE))*VLOOKUP(EX$7,'PONDERADORES-GBD'!$A$3:$I$43,9,FALSE)</f>
        <v>0</v>
      </c>
      <c r="EY29" s="28">
        <f>BU29*VLOOKUP(EY$7,'PONDERADORES-GBD'!$A$3:$I$43,5,FALSE)*VLOOKUP(EY$7,'PONDERADORES-GBD'!$A$3:$I$43,7,FALSE)+BU29*(1-VLOOKUP(EY$7,'PONDERADORES-GBD'!$A$3:$I$43,5,FALSE))*VLOOKUP(EY$7,'PONDERADORES-GBD'!$A$3:$I$43,9,FALSE)</f>
        <v>0</v>
      </c>
      <c r="EZ29" s="28">
        <f>BV29*VLOOKUP(EZ$7,'PONDERADORES-GBD'!$A$3:$I$43,5,FALSE)*VLOOKUP(EZ$7,'PONDERADORES-GBD'!$A$3:$I$43,7,FALSE)+BV29*(1-VLOOKUP(EZ$7,'PONDERADORES-GBD'!$A$3:$I$43,5,FALSE))*VLOOKUP(EZ$7,'PONDERADORES-GBD'!$A$3:$I$43,9,FALSE)</f>
        <v>1.8965E-6</v>
      </c>
      <c r="FA29" s="28">
        <f>BW29*VLOOKUP(FA$7,'PONDERADORES-GBD'!$A$3:$I$43,5,FALSE)*VLOOKUP(FA$7,'PONDERADORES-GBD'!$A$3:$I$43,7,FALSE)+BW29*(1-VLOOKUP(FA$7,'PONDERADORES-GBD'!$A$3:$I$43,5,FALSE))*VLOOKUP(FA$7,'PONDERADORES-GBD'!$A$3:$I$43,9,FALSE)</f>
        <v>0</v>
      </c>
      <c r="FB29" s="28">
        <f>BX29*VLOOKUP(FB$7,'PONDERADORES-GBD'!$A$3:$I$43,5,FALSE)*VLOOKUP(FB$7,'PONDERADORES-GBD'!$A$3:$I$43,7,FALSE)+BX29*(1-VLOOKUP(FB$7,'PONDERADORES-GBD'!$A$3:$I$43,5,FALSE))*VLOOKUP(FB$7,'PONDERADORES-GBD'!$A$3:$I$43,9,FALSE)</f>
        <v>0</v>
      </c>
      <c r="FC29" s="28">
        <f>BY29*VLOOKUP(FC$7,'PONDERADORES-GBD'!$A$3:$I$43,5,FALSE)*VLOOKUP(FC$7,'PONDERADORES-GBD'!$A$3:$I$43,7,FALSE)+BY29*(1-VLOOKUP(FC$7,'PONDERADORES-GBD'!$A$3:$I$43,5,FALSE))*VLOOKUP(FC$7,'PONDERADORES-GBD'!$A$3:$I$43,9,FALSE)</f>
        <v>0</v>
      </c>
      <c r="FD29" s="28">
        <f>BZ29*VLOOKUP(FD$7,'PONDERADORES-GBD'!$A$3:$I$43,5,FALSE)*VLOOKUP(FD$7,'PONDERADORES-GBD'!$A$3:$I$43,7,FALSE)+BZ29*(1-VLOOKUP(FD$7,'PONDERADORES-GBD'!$A$3:$I$43,5,FALSE))*VLOOKUP(FD$7,'PONDERADORES-GBD'!$A$3:$I$43,9,FALSE)</f>
        <v>0</v>
      </c>
      <c r="FE29" s="28">
        <f>CA29*VLOOKUP(FE$7,'PONDERADORES-GBD'!$A$3:$I$43,5,FALSE)*VLOOKUP(FE$7,'PONDERADORES-GBD'!$A$3:$I$43,7,FALSE)+CA29*(1-VLOOKUP(FE$7,'PONDERADORES-GBD'!$A$3:$I$43,5,FALSE))*VLOOKUP(FE$7,'PONDERADORES-GBD'!$A$3:$I$43,9,FALSE)</f>
        <v>0</v>
      </c>
      <c r="FF29" s="28">
        <f>CB29*VLOOKUP(FF$7,'PONDERADORES-GBD'!$A$3:$I$43,5,FALSE)*VLOOKUP(FF$7,'PONDERADORES-GBD'!$A$3:$I$43,7,FALSE)+CB29*(1-VLOOKUP(FF$7,'PONDERADORES-GBD'!$A$3:$I$43,5,FALSE))*VLOOKUP(FF$7,'PONDERADORES-GBD'!$A$3:$I$43,9,FALSE)</f>
        <v>0</v>
      </c>
      <c r="FG29" s="28">
        <f>CC29*VLOOKUP(FG$7,'PONDERADORES-GBD'!$A$3:$I$43,5,FALSE)*VLOOKUP(FG$7,'PONDERADORES-GBD'!$A$3:$I$43,7,FALSE)+CC29*(1-VLOOKUP(FG$7,'PONDERADORES-GBD'!$A$3:$I$43,5,FALSE))*VLOOKUP(FG$7,'PONDERADORES-GBD'!$A$3:$I$43,9,FALSE)</f>
        <v>0</v>
      </c>
      <c r="FH29" s="28">
        <f>CD29*VLOOKUP(FH$7,'PONDERADORES-GBD'!$A$3:$I$43,5,FALSE)*VLOOKUP(FH$7,'PONDERADORES-GBD'!$A$3:$I$43,7,FALSE)+CD29*(1-VLOOKUP(FH$7,'PONDERADORES-GBD'!$A$3:$I$43,5,FALSE))*VLOOKUP(FH$7,'PONDERADORES-GBD'!$A$3:$I$43,9,FALSE)</f>
        <v>0</v>
      </c>
      <c r="FI29" s="28">
        <f>CE29*VLOOKUP(FI$7,'PONDERADORES-GBD'!$A$3:$I$43,5,FALSE)*VLOOKUP(FI$7,'PONDERADORES-GBD'!$A$3:$I$43,7,FALSE)+CE29*(1-VLOOKUP(FI$7,'PONDERADORES-GBD'!$A$3:$I$43,5,FALSE))*VLOOKUP(FI$7,'PONDERADORES-GBD'!$A$3:$I$43,9,FALSE)</f>
        <v>0</v>
      </c>
      <c r="FJ29" s="28">
        <f>CF29*VLOOKUP(FJ$7,'PONDERADORES-GBD'!$A$3:$I$43,5,FALSE)*VLOOKUP(FJ$7,'PONDERADORES-GBD'!$A$3:$I$43,7,FALSE)+CF29*(1-VLOOKUP(FJ$7,'PONDERADORES-GBD'!$A$3:$I$43,5,FALSE))*VLOOKUP(FJ$7,'PONDERADORES-GBD'!$A$3:$I$43,9,FALSE)</f>
        <v>0</v>
      </c>
      <c r="FK29" s="28">
        <f>CG29*VLOOKUP(FK$7,'PONDERADORES-GBD'!$A$3:$I$43,5,FALSE)*VLOOKUP(FK$7,'PONDERADORES-GBD'!$A$3:$I$43,7,FALSE)+CG29*(1-VLOOKUP(FK$7,'PONDERADORES-GBD'!$A$3:$I$43,5,FALSE))*VLOOKUP(FK$7,'PONDERADORES-GBD'!$A$3:$I$43,9,FALSE)</f>
        <v>0</v>
      </c>
      <c r="FL29" s="28">
        <f>CH29*VLOOKUP(FL$7,'PONDERADORES-GBD'!$A$3:$I$43,5,FALSE)*VLOOKUP(FL$7,'PONDERADORES-GBD'!$A$3:$I$43,6,FALSE)*VLOOKUP(FL$7,'PONDERADORES-GBD'!$A$3:$I$43,3,FALSE)+CH29*(1-VLOOKUP(FL$7,'PONDERADORES-GBD'!$A$3:$I$43,5,FALSE))*VLOOKUP(FL$7,'PONDERADORES-GBD'!$A$3:$I$43,8,FALSE)*VLOOKUP(FL$7,'PONDERADORES-GBD'!$A$3:$I$43,3,FALSE)</f>
        <v>0</v>
      </c>
      <c r="FM29" s="28">
        <f>CI29*VLOOKUP(FM$7,'PONDERADORES-GBD'!$A$3:$I$43,5,FALSE)*VLOOKUP(FM$7,'PONDERADORES-GBD'!$A$3:$I$43,6,FALSE)*VLOOKUP(FM$7,'PONDERADORES-GBD'!$A$3:$I$43,3,FALSE)+CI29*(1-VLOOKUP(FM$7,'PONDERADORES-GBD'!$A$3:$I$43,5,FALSE))*VLOOKUP(FM$7,'PONDERADORES-GBD'!$A$3:$I$43,8,FALSE)*VLOOKUP(FM$7,'PONDERADORES-GBD'!$A$3:$I$43,3,FALSE)</f>
        <v>0</v>
      </c>
      <c r="FN29" s="28">
        <f>CJ29*VLOOKUP(FN$7,'PONDERADORES-GBD'!$A$3:$I$43,5,FALSE)*VLOOKUP(FN$7,'PONDERADORES-GBD'!$A$3:$I$43,6,FALSE)*VLOOKUP(FN$7,'PONDERADORES-GBD'!$A$3:$I$43,3,FALSE)+CJ29*(1-VLOOKUP(FN$7,'PONDERADORES-GBD'!$A$3:$I$43,5,FALSE))*VLOOKUP(FN$7,'PONDERADORES-GBD'!$A$3:$I$43,8,FALSE)*VLOOKUP(FN$7,'PONDERADORES-GBD'!$A$3:$I$43,3,FALSE)</f>
        <v>3.6997740163175904E-3</v>
      </c>
      <c r="FO29" s="28">
        <f>CK29*VLOOKUP(FO$7,'PONDERADORES-GBD'!$A$3:$I$43,5,FALSE)*VLOOKUP(FO$7,'PONDERADORES-GBD'!$A$3:$I$43,6,FALSE)*VLOOKUP(FO$7,'PONDERADORES-GBD'!$A$3:$I$43,3,FALSE)+CK29*(1-VLOOKUP(FO$7,'PONDERADORES-GBD'!$A$3:$I$43,5,FALSE))*VLOOKUP(FO$7,'PONDERADORES-GBD'!$A$3:$I$43,8,FALSE)*VLOOKUP(FO$7,'PONDERADORES-GBD'!$A$3:$I$43,3,FALSE)</f>
        <v>0</v>
      </c>
      <c r="FP29" s="28">
        <f>CL29*VLOOKUP(FP$7,'PONDERADORES-GBD'!$A$3:$I$43,5,FALSE)*VLOOKUP(FP$7,'PONDERADORES-GBD'!$A$3:$I$43,6,FALSE)*VLOOKUP(FP$7,'PONDERADORES-GBD'!$A$3:$I$43,3,FALSE)+CL29*(1-VLOOKUP(FP$7,'PONDERADORES-GBD'!$A$3:$I$43,5,FALSE))*VLOOKUP(FP$7,'PONDERADORES-GBD'!$A$3:$I$43,8,FALSE)*VLOOKUP(FP$7,'PONDERADORES-GBD'!$A$3:$I$43,3,FALSE)</f>
        <v>0</v>
      </c>
      <c r="FQ29" s="28">
        <f>CM29*VLOOKUP(FQ$7,'PONDERADORES-GBD'!$A$3:$I$43,5,FALSE)*VLOOKUP(FQ$7,'PONDERADORES-GBD'!$A$3:$I$43,6,FALSE)*VLOOKUP(FQ$7,'PONDERADORES-GBD'!$A$3:$I$43,3,FALSE)+CM29*(1-VLOOKUP(FQ$7,'PONDERADORES-GBD'!$A$3:$I$43,5,FALSE))*VLOOKUP(FQ$7,'PONDERADORES-GBD'!$A$3:$I$43,8,FALSE)*VLOOKUP(FQ$7,'PONDERADORES-GBD'!$A$3:$I$43,3,FALSE)</f>
        <v>0</v>
      </c>
      <c r="FR29" s="28">
        <f>CN29*VLOOKUP(FR$7,'PONDERADORES-GBD'!$A$3:$I$43,5,FALSE)*VLOOKUP(FR$7,'PONDERADORES-GBD'!$A$3:$I$43,6,FALSE)*VLOOKUP(FR$7,'PONDERADORES-GBD'!$A$3:$I$43,3,FALSE)+CN29*(1-VLOOKUP(FR$7,'PONDERADORES-GBD'!$A$3:$I$43,5,FALSE))*VLOOKUP(FR$7,'PONDERADORES-GBD'!$A$3:$I$43,8,FALSE)*VLOOKUP(FR$7,'PONDERADORES-GBD'!$A$3:$I$43,3,FALSE)</f>
        <v>2.5962904484599583E-4</v>
      </c>
      <c r="FS29" s="28">
        <f>CO29*VLOOKUP(FS$7,'PONDERADORES-GBD'!$A$3:$I$43,5,FALSE)*VLOOKUP(FS$7,'PONDERADORES-GBD'!$A$3:$I$43,6,FALSE)*VLOOKUP(FS$7,'PONDERADORES-GBD'!$A$3:$I$43,3,FALSE)+CO29*(1-VLOOKUP(FS$7,'PONDERADORES-GBD'!$A$3:$I$43,5,FALSE))*VLOOKUP(FS$7,'PONDERADORES-GBD'!$A$3:$I$43,8,FALSE)*VLOOKUP(FS$7,'PONDERADORES-GBD'!$A$3:$I$43,3,FALSE)</f>
        <v>8.247235405749486E-4</v>
      </c>
      <c r="FT29" s="28">
        <f>CP29*VLOOKUP(FT$7,'PONDERADORES-GBD'!$A$3:$I$43,5,FALSE)*VLOOKUP(FT$7,'PONDERADORES-GBD'!$A$3:$I$43,6,FALSE)*VLOOKUP(FT$7,'PONDERADORES-GBD'!$A$3:$I$43,3,FALSE)+CP29*(1-VLOOKUP(FT$7,'PONDERADORES-GBD'!$A$3:$I$43,5,FALSE))*VLOOKUP(FT$7,'PONDERADORES-GBD'!$A$3:$I$43,8,FALSE)*VLOOKUP(FT$7,'PONDERADORES-GBD'!$A$3:$I$43,3,FALSE)</f>
        <v>3.3856464763860368E-4</v>
      </c>
      <c r="FU29" s="28">
        <f>CQ29*VLOOKUP(FU$7,'PONDERADORES-GBD'!$A$3:$I$43,5,FALSE)*VLOOKUP(FU$7,'PONDERADORES-GBD'!$A$3:$I$43,6,FALSE)*VLOOKUP(FU$7,'PONDERADORES-GBD'!$A$3:$I$43,3,FALSE)+CQ29*(1-VLOOKUP(FU$7,'PONDERADORES-GBD'!$A$3:$I$43,5,FALSE))*VLOOKUP(FU$7,'PONDERADORES-GBD'!$A$3:$I$43,8,FALSE)*VLOOKUP(FU$7,'PONDERADORES-GBD'!$A$3:$I$43,3,FALSE)</f>
        <v>6.9494939383983579E-4</v>
      </c>
      <c r="FV29" s="28">
        <f>CR29*VLOOKUP(FV$7,'PONDERADORES-GBD'!$A$3:$I$43,5,FALSE)*VLOOKUP(FV$7,'PONDERADORES-GBD'!$A$3:$I$43,6,FALSE)*VLOOKUP(FV$7,'PONDERADORES-GBD'!$A$3:$I$43,3,FALSE)+CR29*(1-VLOOKUP(FV$7,'PONDERADORES-GBD'!$A$3:$I$43,5,FALSE))*VLOOKUP(FV$7,'PONDERADORES-GBD'!$A$3:$I$43,8,FALSE)*VLOOKUP(FV$7,'PONDERADORES-GBD'!$A$3:$I$43,3,FALSE)</f>
        <v>1.2928344394250513E-3</v>
      </c>
      <c r="FW29" s="28">
        <f>CS29*VLOOKUP(FW$7,'PONDERADORES-GBD'!$A$3:$I$43,5,FALSE)*VLOOKUP(FW$7,'PONDERADORES-GBD'!$A$3:$I$43,6,FALSE)*VLOOKUP(FW$7,'PONDERADORES-GBD'!$A$3:$I$43,3,FALSE)+CS29*(1-VLOOKUP(FW$7,'PONDERADORES-GBD'!$A$3:$I$43,5,FALSE))*VLOOKUP(FW$7,'PONDERADORES-GBD'!$A$3:$I$43,8,FALSE)*VLOOKUP(FW$7,'PONDERADORES-GBD'!$A$3:$I$43,3,FALSE)</f>
        <v>0</v>
      </c>
      <c r="FX29" s="28">
        <f>CT29*VLOOKUP(FX$7,'PONDERADORES-GBD'!$A$3:$I$43,5,FALSE)*VLOOKUP(FX$7,'PONDERADORES-GBD'!$A$3:$I$43,6,FALSE)*VLOOKUP(FX$7,'PONDERADORES-GBD'!$A$3:$I$43,3,FALSE)+CT29*(1-VLOOKUP(FX$7,'PONDERADORES-GBD'!$A$3:$I$43,5,FALSE))*VLOOKUP(FX$7,'PONDERADORES-GBD'!$A$3:$I$43,8,FALSE)*VLOOKUP(FX$7,'PONDERADORES-GBD'!$A$3:$I$43,3,FALSE)</f>
        <v>8.7318719404517455E-4</v>
      </c>
      <c r="FY29" s="28">
        <f>CU29*VLOOKUP(FY$7,'PONDERADORES-GBD'!$A$3:$I$43,5,FALSE)*VLOOKUP(FY$7,'PONDERADORES-GBD'!$A$3:$I$43,6,FALSE)*VLOOKUP(FY$7,'PONDERADORES-GBD'!$A$3:$I$43,3,FALSE)+CU29*(1-VLOOKUP(FY$7,'PONDERADORES-GBD'!$A$3:$I$43,5,FALSE))*VLOOKUP(FY$7,'PONDERADORES-GBD'!$A$3:$I$43,8,FALSE)*VLOOKUP(FY$7,'PONDERADORES-GBD'!$A$3:$I$43,3,FALSE)</f>
        <v>1.2954145379876794E-6</v>
      </c>
      <c r="FZ29" s="28">
        <f>CV29*VLOOKUP(FZ$7,'PONDERADORES-GBD'!$A$3:$I$43,5,FALSE)*VLOOKUP(FZ$7,'PONDERADORES-GBD'!$A$3:$I$43,6,FALSE)*VLOOKUP(FZ$7,'PONDERADORES-GBD'!$A$3:$I$43,3,FALSE)+CV29*(1-VLOOKUP(FZ$7,'PONDERADORES-GBD'!$A$3:$I$43,5,FALSE))*VLOOKUP(FZ$7,'PONDERADORES-GBD'!$A$3:$I$43,8,FALSE)*VLOOKUP(FZ$7,'PONDERADORES-GBD'!$A$3:$I$43,3,FALSE)</f>
        <v>0</v>
      </c>
      <c r="GA29" s="28">
        <f>CW29*VLOOKUP(GA$7,'PONDERADORES-GBD'!$A$3:$I$43,5,FALSE)*VLOOKUP(GA$7,'PONDERADORES-GBD'!$A$3:$I$43,6,FALSE)*VLOOKUP(GA$7,'PONDERADORES-GBD'!$A$3:$I$43,3,FALSE)+CW29*(1-VLOOKUP(GA$7,'PONDERADORES-GBD'!$A$3:$I$43,5,FALSE))*VLOOKUP(GA$7,'PONDERADORES-GBD'!$A$3:$I$43,8,FALSE)*VLOOKUP(GA$7,'PONDERADORES-GBD'!$A$3:$I$43,3,FALSE)</f>
        <v>2.077643054620123E-4</v>
      </c>
      <c r="GB29" s="28">
        <f>CX29*VLOOKUP(GB$7,'PONDERADORES-GBD'!$A$3:$I$43,5,FALSE)*VLOOKUP(GB$7,'PONDERADORES-GBD'!$A$3:$I$43,6,FALSE)*VLOOKUP(GB$7,'PONDERADORES-GBD'!$A$3:$I$43,3,FALSE)+CX29*(1-VLOOKUP(GB$7,'PONDERADORES-GBD'!$A$3:$I$43,5,FALSE))*VLOOKUP(GB$7,'PONDERADORES-GBD'!$A$3:$I$43,8,FALSE)*VLOOKUP(GB$7,'PONDERADORES-GBD'!$A$3:$I$43,3,FALSE)</f>
        <v>2.2539240246406572E-4</v>
      </c>
      <c r="GC29" s="28">
        <f>CY29*VLOOKUP(GC$7,'PONDERADORES-GBD'!$A$3:$I$43,5,FALSE)*VLOOKUP(GC$7,'PONDERADORES-GBD'!$A$3:$I$43,6,FALSE)*VLOOKUP(GC$7,'PONDERADORES-GBD'!$A$3:$I$43,3,FALSE)+CY29*(1-VLOOKUP(GC$7,'PONDERADORES-GBD'!$A$3:$I$43,5,FALSE))*VLOOKUP(GC$7,'PONDERADORES-GBD'!$A$3:$I$43,8,FALSE)*VLOOKUP(GC$7,'PONDERADORES-GBD'!$A$3:$I$43,3,FALSE)</f>
        <v>5.5262519260780292E-4</v>
      </c>
      <c r="GD29" s="28">
        <f>CZ29*VLOOKUP(GD$7,'PONDERADORES-GBD'!$A$3:$I$43,5,FALSE)*VLOOKUP(GD$7,'PONDERADORES-GBD'!$A$3:$I$43,6,FALSE)*VLOOKUP(GD$7,'PONDERADORES-GBD'!$A$3:$I$43,3,FALSE)+CZ29*(1-VLOOKUP(GD$7,'PONDERADORES-GBD'!$A$3:$I$43,5,FALSE))*VLOOKUP(GD$7,'PONDERADORES-GBD'!$A$3:$I$43,8,FALSE)*VLOOKUP(GD$7,'PONDERADORES-GBD'!$A$3:$I$43,3,FALSE)</f>
        <v>6.5891405338809036E-5</v>
      </c>
      <c r="GE29" s="28">
        <f>DA29*VLOOKUP(GE$7,'PONDERADORES-GBD'!$A$3:$I$43,5,FALSE)*VLOOKUP(GE$7,'PONDERADORES-GBD'!$A$3:$I$43,6,FALSE)*VLOOKUP(GE$7,'PONDERADORES-GBD'!$A$3:$I$43,3,FALSE)+DA29*(1-VLOOKUP(GE$7,'PONDERADORES-GBD'!$A$3:$I$43,5,FALSE))*VLOOKUP(GE$7,'PONDERADORES-GBD'!$A$3:$I$43,8,FALSE)*VLOOKUP(GE$7,'PONDERADORES-GBD'!$A$3:$I$43,3,FALSE)</f>
        <v>1.5945767145790555E-4</v>
      </c>
      <c r="GF29" s="28">
        <f>DB29*VLOOKUP(GF$7,'PONDERADORES-GBD'!$A$3:$I$43,5,FALSE)*VLOOKUP(GF$7,'PONDERADORES-GBD'!$A$3:$I$43,6,FALSE)*VLOOKUP(GF$7,'PONDERADORES-GBD'!$A$3:$I$43,3,FALSE)+DB29*(1-VLOOKUP(GF$7,'PONDERADORES-GBD'!$A$3:$I$43,5,FALSE))*VLOOKUP(GF$7,'PONDERADORES-GBD'!$A$3:$I$43,8,FALSE)*VLOOKUP(GF$7,'PONDERADORES-GBD'!$A$3:$I$43,3,FALSE)</f>
        <v>1.172336657084189E-4</v>
      </c>
      <c r="GG29" s="28">
        <f>DC29*VLOOKUP(GG$7,'PONDERADORES-GBD'!$A$3:$I$43,5,FALSE)*VLOOKUP(GG$7,'PONDERADORES-GBD'!$A$3:$I$43,6,FALSE)*VLOOKUP(GG$7,'PONDERADORES-GBD'!$A$3:$I$43,3,FALSE)+DC29*(1-VLOOKUP(GG$7,'PONDERADORES-GBD'!$A$3:$I$43,5,FALSE))*VLOOKUP(GG$7,'PONDERADORES-GBD'!$A$3:$I$43,8,FALSE)*VLOOKUP(GG$7,'PONDERADORES-GBD'!$A$3:$I$43,3,FALSE)</f>
        <v>1.0681026694045174E-5</v>
      </c>
      <c r="GH29" s="28">
        <f>DD29*VLOOKUP(GH$7,'PONDERADORES-GBD'!$A$3:$I$43,5,FALSE)*VLOOKUP(GH$7,'PONDERADORES-GBD'!$A$3:$I$43,6,FALSE)*VLOOKUP(GH$7,'PONDERADORES-GBD'!$A$3:$I$43,3,FALSE)+DD29*(1-VLOOKUP(GH$7,'PONDERADORES-GBD'!$A$3:$I$43,5,FALSE))*VLOOKUP(GH$7,'PONDERADORES-GBD'!$A$3:$I$43,8,FALSE)*VLOOKUP(GH$7,'PONDERADORES-GBD'!$A$3:$I$43,3,FALSE)</f>
        <v>5.5233010266940463E-4</v>
      </c>
      <c r="GI29" s="28">
        <f>DE29*VLOOKUP(GI$7,'PONDERADORES-GBD'!$A$3:$I$43,5,FALSE)*VLOOKUP(GI$7,'PONDERADORES-GBD'!$A$3:$I$43,6,FALSE)*VLOOKUP(GI$7,'PONDERADORES-GBD'!$A$3:$I$43,3,FALSE)+DE29*(1-VLOOKUP(GI$7,'PONDERADORES-GBD'!$A$3:$I$43,5,FALSE))*VLOOKUP(GI$7,'PONDERADORES-GBD'!$A$3:$I$43,8,FALSE)*VLOOKUP(GI$7,'PONDERADORES-GBD'!$A$3:$I$43,3,FALSE)</f>
        <v>2.0511921423682407E-5</v>
      </c>
      <c r="GJ29" s="28">
        <f>DF29*VLOOKUP(GJ$7,'PONDERADORES-GBD'!$A$3:$I$43,5,FALSE)*VLOOKUP(GJ$7,'PONDERADORES-GBD'!$A$3:$I$43,6,FALSE)*VLOOKUP(GJ$7,'PONDERADORES-GBD'!$A$3:$I$43,3,FALSE)+DF29*(1-VLOOKUP(GJ$7,'PONDERADORES-GBD'!$A$3:$I$43,5,FALSE))*VLOOKUP(GJ$7,'PONDERADORES-GBD'!$A$3:$I$43,8,FALSE)*VLOOKUP(GJ$7,'PONDERADORES-GBD'!$A$3:$I$43,3,FALSE)</f>
        <v>1.3483134839151267E-6</v>
      </c>
      <c r="GK29" s="28">
        <f>DG29*VLOOKUP(GK$7,'PONDERADORES-GBD'!$A$3:$I$43,5,FALSE)*VLOOKUP(GK$7,'PONDERADORES-GBD'!$A$3:$I$43,6,FALSE)*VLOOKUP(GK$7,'PONDERADORES-GBD'!$A$3:$I$43,3,FALSE)+DG29*(1-VLOOKUP(GK$7,'PONDERADORES-GBD'!$A$3:$I$43,5,FALSE))*VLOOKUP(GK$7,'PONDERADORES-GBD'!$A$3:$I$43,8,FALSE)*VLOOKUP(GK$7,'PONDERADORES-GBD'!$A$3:$I$43,3,FALSE)</f>
        <v>0</v>
      </c>
      <c r="GL29" s="28">
        <f>DH29*VLOOKUP(GL$7,'PONDERADORES-GBD'!$A$3:$I$43,5,FALSE)*VLOOKUP(GL$7,'PONDERADORES-GBD'!$A$3:$I$43,6,FALSE)*VLOOKUP(GL$7,'PONDERADORES-GBD'!$A$3:$I$43,3,FALSE)+DH29*(1-VLOOKUP(GL$7,'PONDERADORES-GBD'!$A$3:$I$43,5,FALSE))*VLOOKUP(GL$7,'PONDERADORES-GBD'!$A$3:$I$43,8,FALSE)*VLOOKUP(GL$7,'PONDERADORES-GBD'!$A$3:$I$43,3,FALSE)</f>
        <v>0</v>
      </c>
      <c r="GM29" s="28">
        <f>DI29*VLOOKUP(GM$7,'PONDERADORES-GBD'!$A$3:$I$43,5,FALSE)*VLOOKUP(GM$7,'PONDERADORES-GBD'!$A$3:$I$43,6,FALSE)*VLOOKUP(GM$7,'PONDERADORES-GBD'!$A$3:$I$43,3,FALSE)+DI29*(1-VLOOKUP(GM$7,'PONDERADORES-GBD'!$A$3:$I$43,5,FALSE))*VLOOKUP(GM$7,'PONDERADORES-GBD'!$A$3:$I$43,8,FALSE)*VLOOKUP(GM$7,'PONDERADORES-GBD'!$A$3:$I$43,3,FALSE)</f>
        <v>0</v>
      </c>
      <c r="GN29" s="28">
        <f>DJ29*VLOOKUP(GN$7,'PONDERADORES-GBD'!$A$3:$I$43,5,FALSE)*VLOOKUP(GN$7,'PONDERADORES-GBD'!$A$3:$I$43,6,FALSE)*VLOOKUP(GN$7,'PONDERADORES-GBD'!$A$3:$I$43,3,FALSE)+DJ29*(1-VLOOKUP(GN$7,'PONDERADORES-GBD'!$A$3:$I$43,5,FALSE))*VLOOKUP(GN$7,'PONDERADORES-GBD'!$A$3:$I$43,8,FALSE)*VLOOKUP(GN$7,'PONDERADORES-GBD'!$A$3:$I$43,3,FALSE)</f>
        <v>0</v>
      </c>
      <c r="GO29" s="28">
        <f>DK29*VLOOKUP(GO$7,'PONDERADORES-GBD'!$A$3:$I$43,5,FALSE)*VLOOKUP(GO$7,'PONDERADORES-GBD'!$A$3:$I$43,6,FALSE)*VLOOKUP(GO$7,'PONDERADORES-GBD'!$A$3:$I$43,3,FALSE)+DK29*(1-VLOOKUP(GO$7,'PONDERADORES-GBD'!$A$3:$I$43,5,FALSE))*VLOOKUP(GO$7,'PONDERADORES-GBD'!$A$3:$I$43,8,FALSE)*VLOOKUP(GO$7,'PONDERADORES-GBD'!$A$3:$I$43,3,FALSE)</f>
        <v>0</v>
      </c>
      <c r="GP29" s="28">
        <f>DL29*VLOOKUP(GP$7,'PONDERADORES-GBD'!$A$3:$I$43,5,FALSE)*VLOOKUP(GP$7,'PONDERADORES-GBD'!$A$3:$I$43,6,FALSE)*VLOOKUP(GP$7,'PONDERADORES-GBD'!$A$3:$I$43,3,FALSE)+DL29*(1-VLOOKUP(GP$7,'PONDERADORES-GBD'!$A$3:$I$43,5,FALSE))*VLOOKUP(GP$7,'PONDERADORES-GBD'!$A$3:$I$43,8,FALSE)*VLOOKUP(GP$7,'PONDERADORES-GBD'!$A$3:$I$43,3,FALSE)</f>
        <v>0</v>
      </c>
      <c r="GQ29" s="28">
        <f>DM29*VLOOKUP(GQ$7,'PONDERADORES-GBD'!$A$3:$I$43,5,FALSE)*VLOOKUP(GQ$7,'PONDERADORES-GBD'!$A$3:$I$43,6,FALSE)*VLOOKUP(GQ$7,'PONDERADORES-GBD'!$A$3:$I$43,3,FALSE)+DM29*(1-VLOOKUP(GQ$7,'PONDERADORES-GBD'!$A$3:$I$43,5,FALSE))*VLOOKUP(GQ$7,'PONDERADORES-GBD'!$A$3:$I$43,8,FALSE)*VLOOKUP(GQ$7,'PONDERADORES-GBD'!$A$3:$I$43,3,FALSE)</f>
        <v>3.3497889117043115E-6</v>
      </c>
      <c r="GR29" s="28">
        <f>DN29*VLOOKUP(GR$7,'PONDERADORES-GBD'!$A$3:$I$43,5,FALSE)*VLOOKUP(GR$7,'PONDERADORES-GBD'!$A$3:$I$43,6,FALSE)*VLOOKUP(GR$7,'PONDERADORES-GBD'!$A$3:$I$43,3,FALSE)+DN29*(1-VLOOKUP(GR$7,'PONDERADORES-GBD'!$A$3:$I$43,5,FALSE))*VLOOKUP(GR$7,'PONDERADORES-GBD'!$A$3:$I$43,8,FALSE)*VLOOKUP(GR$7,'PONDERADORES-GBD'!$A$3:$I$43,3,FALSE)</f>
        <v>0</v>
      </c>
      <c r="GS29" s="28">
        <f>DO29*VLOOKUP(GS$7,'PONDERADORES-GBD'!$A$3:$I$43,5,FALSE)*VLOOKUP(GS$7,'PONDERADORES-GBD'!$A$3:$I$43,6,FALSE)*VLOOKUP(GS$7,'PONDERADORES-GBD'!$A$3:$I$43,3,FALSE)+DO29*(1-VLOOKUP(GS$7,'PONDERADORES-GBD'!$A$3:$I$43,5,FALSE))*VLOOKUP(GS$7,'PONDERADORES-GBD'!$A$3:$I$43,8,FALSE)*VLOOKUP(GS$7,'PONDERADORES-GBD'!$A$3:$I$43,3,FALSE)</f>
        <v>0</v>
      </c>
      <c r="GT29" s="28">
        <f>DP29*VLOOKUP(GT$7,'PONDERADORES-GBD'!$A$3:$I$43,5,FALSE)*VLOOKUP(GT$7,'PONDERADORES-GBD'!$A$3:$I$43,6,FALSE)*VLOOKUP(GT$7,'PONDERADORES-GBD'!$A$3:$I$43,3,FALSE)+DP29*(1-VLOOKUP(GT$7,'PONDERADORES-GBD'!$A$3:$I$43,5,FALSE))*VLOOKUP(GT$7,'PONDERADORES-GBD'!$A$3:$I$43,8,FALSE)*VLOOKUP(GT$7,'PONDERADORES-GBD'!$A$3:$I$43,3,FALSE)</f>
        <v>4.536206981519507E-6</v>
      </c>
      <c r="GU29" s="28">
        <f>DQ29*VLOOKUP(GU$7,'PONDERADORES-GBD'!$A$3:$I$43,5,FALSE)*VLOOKUP(GU$7,'PONDERADORES-GBD'!$A$3:$I$43,6,FALSE)*VLOOKUP(GU$7,'PONDERADORES-GBD'!$A$3:$I$43,3,FALSE)+DQ29*(1-VLOOKUP(GU$7,'PONDERADORES-GBD'!$A$3:$I$43,5,FALSE))*VLOOKUP(GU$7,'PONDERADORES-GBD'!$A$3:$I$43,8,FALSE)*VLOOKUP(GU$7,'PONDERADORES-GBD'!$A$3:$I$43,3,FALSE)</f>
        <v>1.1573118685831622E-5</v>
      </c>
      <c r="GV29" s="28">
        <f>DR29*VLOOKUP(GV$7,'PONDERADORES-GBD'!$A$3:$I$43,5,FALSE)*VLOOKUP(GV$7,'PONDERADORES-GBD'!$A$3:$I$43,6,FALSE)*VLOOKUP(GV$7,'PONDERADORES-GBD'!$A$3:$I$43,3,FALSE)+DR29*(1-VLOOKUP(GV$7,'PONDERADORES-GBD'!$A$3:$I$43,5,FALSE))*VLOOKUP(GV$7,'PONDERADORES-GBD'!$A$3:$I$43,8,FALSE)*VLOOKUP(GV$7,'PONDERADORES-GBD'!$A$3:$I$43,3,FALSE)</f>
        <v>1.68885986036961E-5</v>
      </c>
      <c r="GW29" s="28">
        <f>DS29*VLOOKUP(GW$7,'PONDERADORES-GBD'!$A$3:$I$43,5,FALSE)*VLOOKUP(GW$7,'PONDERADORES-GBD'!$A$3:$I$43,6,FALSE)*VLOOKUP(GW$7,'PONDERADORES-GBD'!$A$3:$I$43,3,FALSE)+DS29*(1-VLOOKUP(GW$7,'PONDERADORES-GBD'!$A$3:$I$43,5,FALSE))*VLOOKUP(GW$7,'PONDERADORES-GBD'!$A$3:$I$43,8,FALSE)*VLOOKUP(GW$7,'PONDERADORES-GBD'!$A$3:$I$43,3,FALSE)</f>
        <v>8.1286558138261459E-5</v>
      </c>
      <c r="GX29" s="28">
        <f>DT29*VLOOKUP(GX$7,'PONDERADORES-GBD'!$A$3:$I$43,5,FALSE)*VLOOKUP(GX$7,'PONDERADORES-GBD'!$A$3:$I$43,6,FALSE)*VLOOKUP(GX$7,'PONDERADORES-GBD'!$A$3:$I$43,3,FALSE)+DT29*(1-VLOOKUP(GX$7,'PONDERADORES-GBD'!$A$3:$I$43,5,FALSE))*VLOOKUP(GX$7,'PONDERADORES-GBD'!$A$3:$I$43,8,FALSE)*VLOOKUP(GX$7,'PONDERADORES-GBD'!$A$3:$I$43,3,FALSE)</f>
        <v>7.6950390143737178E-7</v>
      </c>
      <c r="GY29" s="28">
        <f>DU29*VLOOKUP(GY$7,'PONDERADORES-GBD'!$A$3:$I$43,5,FALSE)*VLOOKUP(GY$7,'PONDERADORES-GBD'!$A$3:$I$43,6,FALSE)*VLOOKUP(GY$7,'PONDERADORES-GBD'!$A$3:$I$43,3,FALSE)+DU29*(1-VLOOKUP(GY$7,'PONDERADORES-GBD'!$A$3:$I$43,5,FALSE))*VLOOKUP(GY$7,'PONDERADORES-GBD'!$A$3:$I$43,8,FALSE)*VLOOKUP(GY$7,'PONDERADORES-GBD'!$A$3:$I$43,3,FALSE)</f>
        <v>0</v>
      </c>
      <c r="GZ29" s="29">
        <f t="shared" si="2"/>
        <v>8.4715082949999975E-3</v>
      </c>
      <c r="HA29" s="29">
        <f t="shared" si="3"/>
        <v>1.00165974737577E-2</v>
      </c>
      <c r="HC29" s="39">
        <f t="shared" si="4"/>
        <v>0</v>
      </c>
      <c r="HD29" s="39" t="e">
        <f t="shared" si="5"/>
        <v>#DIV/0!</v>
      </c>
      <c r="HE29" s="39" t="e">
        <f t="shared" si="0"/>
        <v>#DIV/0!</v>
      </c>
    </row>
    <row r="30" spans="1:213" ht="15.75" x14ac:dyDescent="0.25">
      <c r="A30" s="36" t="s">
        <v>105</v>
      </c>
      <c r="B30" s="37" t="s">
        <v>45</v>
      </c>
      <c r="C30" s="31">
        <f>DATOS!B71</f>
        <v>0</v>
      </c>
      <c r="D30" s="1">
        <v>4.6426999999999996E-3</v>
      </c>
      <c r="E30" s="1">
        <v>8.4562999999999999E-3</v>
      </c>
      <c r="F30" s="1">
        <v>0.2418488</v>
      </c>
      <c r="G30" s="1">
        <v>0</v>
      </c>
      <c r="H30" s="1">
        <v>0</v>
      </c>
      <c r="I30" s="1">
        <v>0</v>
      </c>
      <c r="J30" s="1">
        <v>8.2904999999999993E-3</v>
      </c>
      <c r="K30" s="1">
        <v>4.5100300000000003E-2</v>
      </c>
      <c r="L30" s="1">
        <v>3.3161999999999997E-2</v>
      </c>
      <c r="M30" s="1">
        <v>3.6809799999999997E-2</v>
      </c>
      <c r="N30" s="1">
        <v>4.8582300000000002E-2</v>
      </c>
      <c r="O30" s="1">
        <v>1.4923E-3</v>
      </c>
      <c r="P30" s="1">
        <v>0.1043625</v>
      </c>
      <c r="Q30" s="1">
        <v>2.9846E-3</v>
      </c>
      <c r="R30" s="1">
        <v>2.8188000000000002E-3</v>
      </c>
      <c r="S30" s="1">
        <v>2.3545E-2</v>
      </c>
      <c r="T30" s="1">
        <v>2.63638E-2</v>
      </c>
      <c r="U30" s="1">
        <v>5.0737900000000002E-2</v>
      </c>
      <c r="V30" s="1">
        <v>1.2933200000000001E-2</v>
      </c>
      <c r="W30" s="1">
        <v>4.4105499999999999E-2</v>
      </c>
      <c r="X30" s="1">
        <v>4.1120900000000002E-2</v>
      </c>
      <c r="Y30" s="1">
        <v>1.4425500000000001E-2</v>
      </c>
      <c r="Z30" s="1">
        <v>0.1338087</v>
      </c>
      <c r="AA30" s="1">
        <v>1.3430599999999999E-2</v>
      </c>
      <c r="AB30" s="1">
        <v>4.4768999999999998E-3</v>
      </c>
      <c r="AC30" s="1">
        <v>4.9739999999999995E-4</v>
      </c>
      <c r="AD30" s="1">
        <v>0</v>
      </c>
      <c r="AE30" s="1">
        <v>0</v>
      </c>
      <c r="AF30" s="1">
        <v>1.6579999999999999E-4</v>
      </c>
      <c r="AG30" s="1">
        <v>8.2899999999999998E-4</v>
      </c>
      <c r="AH30" s="1">
        <v>0</v>
      </c>
      <c r="AI30" s="1">
        <v>4.6426999999999996E-3</v>
      </c>
      <c r="AJ30" s="1">
        <v>4.8085000000000003E-3</v>
      </c>
      <c r="AK30" s="1">
        <v>5.6375000000000001E-3</v>
      </c>
      <c r="AL30" s="1">
        <v>1.80733E-2</v>
      </c>
      <c r="AM30" s="1">
        <v>5.2561799999999999E-2</v>
      </c>
      <c r="AN30" s="1">
        <v>7.2956000000000002E-3</v>
      </c>
      <c r="AO30" s="1">
        <v>1.8239E-3</v>
      </c>
      <c r="AP30" s="1">
        <v>1.6579999999999999E-4</v>
      </c>
      <c r="AQ30" s="1">
        <v>0</v>
      </c>
      <c r="AR30" s="1">
        <v>1.0000001999999999</v>
      </c>
      <c r="AT30" s="41">
        <f>D30*VLOOKUP(AT$7,'PONDERADORES-GBD'!$A$3:$I$43,4,FALSE)</f>
        <v>4.6426999999999996E-3</v>
      </c>
      <c r="AU30" s="41">
        <f>E30*VLOOKUP(AU$7,'PONDERADORES-GBD'!$A$3:$I$43,4,FALSE)</f>
        <v>8.4562999999999999E-3</v>
      </c>
      <c r="AV30" s="41">
        <f>F30*VLOOKUP(AV$7,'PONDERADORES-GBD'!$A$3:$I$43,4,FALSE)</f>
        <v>1.2092440000000001E-2</v>
      </c>
      <c r="AW30" s="41">
        <f>G30*VLOOKUP(AW$7,'PONDERADORES-GBD'!$A$3:$I$43,4,FALSE)</f>
        <v>0</v>
      </c>
      <c r="AX30" s="41">
        <f>H30*VLOOKUP(AX$7,'PONDERADORES-GBD'!$A$3:$I$43,4,FALSE)</f>
        <v>0</v>
      </c>
      <c r="AY30" s="41">
        <f>I30*VLOOKUP(AY$7,'PONDERADORES-GBD'!$A$3:$I$43,4,FALSE)</f>
        <v>0</v>
      </c>
      <c r="AZ30" s="41">
        <f>J30*VLOOKUP(AZ$7,'PONDERADORES-GBD'!$A$3:$I$43,4,FALSE)</f>
        <v>4.1452500000000001E-4</v>
      </c>
      <c r="BA30" s="41">
        <f>K30*VLOOKUP(BA$7,'PONDERADORES-GBD'!$A$3:$I$43,4,FALSE)</f>
        <v>2.2550150000000004E-3</v>
      </c>
      <c r="BB30" s="41">
        <f>L30*VLOOKUP(BB$7,'PONDERADORES-GBD'!$A$3:$I$43,4,FALSE)</f>
        <v>0</v>
      </c>
      <c r="BC30" s="41">
        <f>M30*VLOOKUP(BC$7,'PONDERADORES-GBD'!$A$3:$I$43,4,FALSE)</f>
        <v>0</v>
      </c>
      <c r="BD30" s="41">
        <f>N30*VLOOKUP(BD$7,'PONDERADORES-GBD'!$A$3:$I$43,4,FALSE)</f>
        <v>0</v>
      </c>
      <c r="BE30" s="41">
        <f>O30*VLOOKUP(BE$7,'PONDERADORES-GBD'!$A$3:$I$43,4,FALSE)</f>
        <v>1.4923E-3</v>
      </c>
      <c r="BF30" s="41">
        <f>P30*VLOOKUP(BF$7,'PONDERADORES-GBD'!$A$3:$I$43,4,FALSE)</f>
        <v>5.2181250000000005E-3</v>
      </c>
      <c r="BG30" s="41">
        <f>Q30*VLOOKUP(BG$7,'PONDERADORES-GBD'!$A$3:$I$43,4,FALSE)</f>
        <v>2.9846000000000001E-4</v>
      </c>
      <c r="BH30" s="41">
        <f>R30*VLOOKUP(BH$7,'PONDERADORES-GBD'!$A$3:$I$43,4,FALSE)</f>
        <v>5.6376000000000006E-4</v>
      </c>
      <c r="BI30" s="41">
        <f>S30*VLOOKUP(BI$7,'PONDERADORES-GBD'!$A$3:$I$43,4,FALSE)</f>
        <v>3.5317499999999997E-3</v>
      </c>
      <c r="BJ30" s="41">
        <f>T30*VLOOKUP(BJ$7,'PONDERADORES-GBD'!$A$3:$I$43,4,FALSE)</f>
        <v>0</v>
      </c>
      <c r="BK30" s="41">
        <f>U30*VLOOKUP(BK$7,'PONDERADORES-GBD'!$A$3:$I$43,4,FALSE)</f>
        <v>0</v>
      </c>
      <c r="BL30" s="41">
        <f>V30*VLOOKUP(BL$7,'PONDERADORES-GBD'!$A$3:$I$43,4,FALSE)</f>
        <v>0</v>
      </c>
      <c r="BM30" s="41">
        <f>W30*VLOOKUP(BM$7,'PONDERADORES-GBD'!$A$3:$I$43,4,FALSE)</f>
        <v>0</v>
      </c>
      <c r="BN30" s="41">
        <f>X30*VLOOKUP(BN$7,'PONDERADORES-GBD'!$A$3:$I$43,4,FALSE)</f>
        <v>0</v>
      </c>
      <c r="BO30" s="41">
        <f>Y30*VLOOKUP(BO$7,'PONDERADORES-GBD'!$A$3:$I$43,4,FALSE)</f>
        <v>0</v>
      </c>
      <c r="BP30" s="41">
        <f>Z30*VLOOKUP(BP$7,'PONDERADORES-GBD'!$A$3:$I$43,4,FALSE)</f>
        <v>0</v>
      </c>
      <c r="BQ30" s="41">
        <f>AA30*VLOOKUP(BQ$7,'PONDERADORES-GBD'!$A$3:$I$43,4,FALSE)</f>
        <v>0</v>
      </c>
      <c r="BR30" s="41">
        <f>AB30*VLOOKUP(BR$7,'PONDERADORES-GBD'!$A$3:$I$43,4,FALSE)</f>
        <v>0</v>
      </c>
      <c r="BS30" s="41">
        <f>AC30*VLOOKUP(BS$7,'PONDERADORES-GBD'!$A$3:$I$43,4,FALSE)</f>
        <v>4.9739999999999995E-4</v>
      </c>
      <c r="BT30" s="41">
        <f>AD30*VLOOKUP(BT$7,'PONDERADORES-GBD'!$A$3:$I$43,4,FALSE)</f>
        <v>0</v>
      </c>
      <c r="BU30" s="41">
        <f>AE30*VLOOKUP(BU$7,'PONDERADORES-GBD'!$A$3:$I$43,4,FALSE)</f>
        <v>0</v>
      </c>
      <c r="BV30" s="41">
        <f>AF30*VLOOKUP(BV$7,'PONDERADORES-GBD'!$A$3:$I$43,4,FALSE)</f>
        <v>1.6579999999999999E-4</v>
      </c>
      <c r="BW30" s="41">
        <f>AG30*VLOOKUP(BW$7,'PONDERADORES-GBD'!$A$3:$I$43,4,FALSE)</f>
        <v>8.2899999999999998E-4</v>
      </c>
      <c r="BX30" s="41">
        <f>AH30*VLOOKUP(BX$7,'PONDERADORES-GBD'!$A$3:$I$43,4,FALSE)</f>
        <v>0</v>
      </c>
      <c r="BY30" s="41">
        <f>AI30*VLOOKUP(BY$7,'PONDERADORES-GBD'!$A$3:$I$43,4,FALSE)</f>
        <v>0</v>
      </c>
      <c r="BZ30" s="41">
        <f>AJ30*VLOOKUP(BZ$7,'PONDERADORES-GBD'!$A$3:$I$43,4,FALSE)</f>
        <v>0</v>
      </c>
      <c r="CA30" s="41">
        <f>AK30*VLOOKUP(CA$7,'PONDERADORES-GBD'!$A$3:$I$43,4,FALSE)</f>
        <v>0</v>
      </c>
      <c r="CB30" s="41">
        <f>AL30*VLOOKUP(CB$7,'PONDERADORES-GBD'!$A$3:$I$43,4,FALSE)</f>
        <v>0</v>
      </c>
      <c r="CC30" s="41">
        <f>AM30*VLOOKUP(CC$7,'PONDERADORES-GBD'!$A$3:$I$43,4,FALSE)</f>
        <v>0</v>
      </c>
      <c r="CD30" s="41">
        <f>AN30*VLOOKUP(CD$7,'PONDERADORES-GBD'!$A$3:$I$43,4,FALSE)</f>
        <v>0</v>
      </c>
      <c r="CE30" s="41">
        <f>AO30*VLOOKUP(CE$7,'PONDERADORES-GBD'!$A$3:$I$43,4,FALSE)</f>
        <v>0</v>
      </c>
      <c r="CF30" s="41">
        <f>AP30*VLOOKUP(CF$7,'PONDERADORES-GBD'!$A$3:$I$43,4,FALSE)</f>
        <v>0</v>
      </c>
      <c r="CG30" s="41">
        <f>AQ30*VLOOKUP(CG$7,'PONDERADORES-GBD'!$A$3:$I$43,4,FALSE)</f>
        <v>0</v>
      </c>
      <c r="CH30" s="41">
        <f>D30*(1-VLOOKUP(CH$7,'PONDERADORES-GBD'!$A$3:$I$43,4,FALSE))</f>
        <v>0</v>
      </c>
      <c r="CI30" s="41">
        <f>E30*(1-VLOOKUP(CI$7,'PONDERADORES-GBD'!$A$3:$I$43,4,FALSE))</f>
        <v>0</v>
      </c>
      <c r="CJ30" s="41">
        <f>F30*(1-VLOOKUP(CJ$7,'PONDERADORES-GBD'!$A$3:$I$43,4,FALSE))</f>
        <v>0.22975635999999999</v>
      </c>
      <c r="CK30" s="41">
        <f>G30*(1-VLOOKUP(CK$7,'PONDERADORES-GBD'!$A$3:$I$43,4,FALSE))</f>
        <v>0</v>
      </c>
      <c r="CL30" s="41">
        <f>H30*(1-VLOOKUP(CL$7,'PONDERADORES-GBD'!$A$3:$I$43,4,FALSE))</f>
        <v>0</v>
      </c>
      <c r="CM30" s="41">
        <f>I30*(1-VLOOKUP(CM$7,'PONDERADORES-GBD'!$A$3:$I$43,4,FALSE))</f>
        <v>0</v>
      </c>
      <c r="CN30" s="41">
        <f>J30*(1-VLOOKUP(CN$7,'PONDERADORES-GBD'!$A$3:$I$43,4,FALSE))</f>
        <v>7.8759749999999986E-3</v>
      </c>
      <c r="CO30" s="41">
        <f>K30*(1-VLOOKUP(CO$7,'PONDERADORES-GBD'!$A$3:$I$43,4,FALSE))</f>
        <v>4.2845285000000004E-2</v>
      </c>
      <c r="CP30" s="41">
        <f>L30*(1-VLOOKUP(CP$7,'PONDERADORES-GBD'!$A$3:$I$43,4,FALSE))</f>
        <v>3.3161999999999997E-2</v>
      </c>
      <c r="CQ30" s="41">
        <f>M30*(1-VLOOKUP(CQ$7,'PONDERADORES-GBD'!$A$3:$I$43,4,FALSE))</f>
        <v>3.6809799999999997E-2</v>
      </c>
      <c r="CR30" s="41">
        <f>N30*(1-VLOOKUP(CR$7,'PONDERADORES-GBD'!$A$3:$I$43,4,FALSE))</f>
        <v>4.8582300000000002E-2</v>
      </c>
      <c r="CS30" s="41">
        <f>O30*(1-VLOOKUP(CS$7,'PONDERADORES-GBD'!$A$3:$I$43,4,FALSE))</f>
        <v>0</v>
      </c>
      <c r="CT30" s="41">
        <f>P30*(1-VLOOKUP(CT$7,'PONDERADORES-GBD'!$A$3:$I$43,4,FALSE))</f>
        <v>9.9144374999999993E-2</v>
      </c>
      <c r="CU30" s="41">
        <f>Q30*(1-VLOOKUP(CU$7,'PONDERADORES-GBD'!$A$3:$I$43,4,FALSE))</f>
        <v>2.6861400000000001E-3</v>
      </c>
      <c r="CV30" s="41">
        <f>R30*(1-VLOOKUP(CV$7,'PONDERADORES-GBD'!$A$3:$I$43,4,FALSE))</f>
        <v>2.2550400000000003E-3</v>
      </c>
      <c r="CW30" s="41">
        <f>S30*(1-VLOOKUP(CW$7,'PONDERADORES-GBD'!$A$3:$I$43,4,FALSE))</f>
        <v>2.001325E-2</v>
      </c>
      <c r="CX30" s="41">
        <f>T30*(1-VLOOKUP(CX$7,'PONDERADORES-GBD'!$A$3:$I$43,4,FALSE))</f>
        <v>2.63638E-2</v>
      </c>
      <c r="CY30" s="41">
        <f>U30*(1-VLOOKUP(CY$7,'PONDERADORES-GBD'!$A$3:$I$43,4,FALSE))</f>
        <v>5.0737900000000002E-2</v>
      </c>
      <c r="CZ30" s="41">
        <f>V30*(1-VLOOKUP(CZ$7,'PONDERADORES-GBD'!$A$3:$I$43,4,FALSE))</f>
        <v>1.2933200000000001E-2</v>
      </c>
      <c r="DA30" s="41">
        <f>W30*(1-VLOOKUP(DA$7,'PONDERADORES-GBD'!$A$3:$I$43,4,FALSE))</f>
        <v>4.4105499999999999E-2</v>
      </c>
      <c r="DB30" s="41">
        <f>X30*(1-VLOOKUP(DB$7,'PONDERADORES-GBD'!$A$3:$I$43,4,FALSE))</f>
        <v>4.1120900000000002E-2</v>
      </c>
      <c r="DC30" s="41">
        <f>Y30*(1-VLOOKUP(DC$7,'PONDERADORES-GBD'!$A$3:$I$43,4,FALSE))</f>
        <v>1.4425500000000001E-2</v>
      </c>
      <c r="DD30" s="41">
        <f>Z30*(1-VLOOKUP(DD$7,'PONDERADORES-GBD'!$A$3:$I$43,4,FALSE))</f>
        <v>0.1338087</v>
      </c>
      <c r="DE30" s="41">
        <f>AA30*(1-VLOOKUP(DE$7,'PONDERADORES-GBD'!$A$3:$I$43,4,FALSE))</f>
        <v>1.3430599999999999E-2</v>
      </c>
      <c r="DF30" s="41">
        <f>AB30*(1-VLOOKUP(DF$7,'PONDERADORES-GBD'!$A$3:$I$43,4,FALSE))</f>
        <v>4.4768999999999998E-3</v>
      </c>
      <c r="DG30" s="41">
        <f>AC30*(1-VLOOKUP(DG$7,'PONDERADORES-GBD'!$A$3:$I$43,4,FALSE))</f>
        <v>0</v>
      </c>
      <c r="DH30" s="41">
        <f>AD30*(1-VLOOKUP(DH$7,'PONDERADORES-GBD'!$A$3:$I$43,4,FALSE))</f>
        <v>0</v>
      </c>
      <c r="DI30" s="41">
        <f>AE30*(1-VLOOKUP(DI$7,'PONDERADORES-GBD'!$A$3:$I$43,4,FALSE))</f>
        <v>0</v>
      </c>
      <c r="DJ30" s="41">
        <f>AF30*(1-VLOOKUP(DJ$7,'PONDERADORES-GBD'!$A$3:$I$43,4,FALSE))</f>
        <v>0</v>
      </c>
      <c r="DK30" s="41">
        <f>AG30*(1-VLOOKUP(DK$7,'PONDERADORES-GBD'!$A$3:$I$43,4,FALSE))</f>
        <v>0</v>
      </c>
      <c r="DL30" s="41">
        <f>AH30*(1-VLOOKUP(DL$7,'PONDERADORES-GBD'!$A$3:$I$43,4,FALSE))</f>
        <v>0</v>
      </c>
      <c r="DM30" s="41">
        <f>AI30*(1-VLOOKUP(DM$7,'PONDERADORES-GBD'!$A$3:$I$43,4,FALSE))</f>
        <v>4.6426999999999996E-3</v>
      </c>
      <c r="DN30" s="41">
        <f>AJ30*(1-VLOOKUP(DN$7,'PONDERADORES-GBD'!$A$3:$I$43,4,FALSE))</f>
        <v>4.8085000000000003E-3</v>
      </c>
      <c r="DO30" s="41">
        <f>AK30*(1-VLOOKUP(DO$7,'PONDERADORES-GBD'!$A$3:$I$43,4,FALSE))</f>
        <v>5.6375000000000001E-3</v>
      </c>
      <c r="DP30" s="41">
        <f>AL30*(1-VLOOKUP(DP$7,'PONDERADORES-GBD'!$A$3:$I$43,4,FALSE))</f>
        <v>1.80733E-2</v>
      </c>
      <c r="DQ30" s="41">
        <f>AM30*(1-VLOOKUP(DQ$7,'PONDERADORES-GBD'!$A$3:$I$43,4,FALSE))</f>
        <v>5.2561799999999999E-2</v>
      </c>
      <c r="DR30" s="41">
        <f>AN30*(1-VLOOKUP(DR$7,'PONDERADORES-GBD'!$A$3:$I$43,4,FALSE))</f>
        <v>7.2956000000000002E-3</v>
      </c>
      <c r="DS30" s="41">
        <f>AO30*(1-VLOOKUP(DS$7,'PONDERADORES-GBD'!$A$3:$I$43,4,FALSE))</f>
        <v>1.8239E-3</v>
      </c>
      <c r="DT30" s="41">
        <f>AP30*(1-VLOOKUP(DT$7,'PONDERADORES-GBD'!$A$3:$I$43,4,FALSE))</f>
        <v>1.6579999999999999E-4</v>
      </c>
      <c r="DU30" s="41">
        <f>AQ30*(1-VLOOKUP(DU$7,'PONDERADORES-GBD'!$A$3:$I$43,4,FALSE))</f>
        <v>0</v>
      </c>
      <c r="DV30" s="31">
        <f t="shared" si="1"/>
        <v>1.0000001999999999</v>
      </c>
      <c r="DW30" s="45"/>
      <c r="DX30" s="28">
        <f>AT30*VLOOKUP(DX$7,'PONDERADORES-GBD'!$A$3:$I$43,5,FALSE)*VLOOKUP(DX$7,'PONDERADORES-GBD'!$A$3:$I$43,7,FALSE)+AT30*(1-VLOOKUP(DX$7,'PONDERADORES-GBD'!$A$3:$I$43,5,FALSE))*VLOOKUP(DX$7,'PONDERADORES-GBD'!$A$3:$I$43,9,FALSE)</f>
        <v>2.7345502999999998E-3</v>
      </c>
      <c r="DY30" s="28">
        <f>AU30*VLOOKUP(DY$7,'PONDERADORES-GBD'!$A$3:$I$43,5,FALSE)*VLOOKUP(DY$7,'PONDERADORES-GBD'!$A$3:$I$43,7,FALSE)+AU30*(1-VLOOKUP(DY$7,'PONDERADORES-GBD'!$A$3:$I$43,5,FALSE))*VLOOKUP(DY$7,'PONDERADORES-GBD'!$A$3:$I$43,9,FALSE)</f>
        <v>2.5030648E-3</v>
      </c>
      <c r="DZ30" s="28">
        <f>AV30*VLOOKUP(DZ$7,'PONDERADORES-GBD'!$A$3:$I$43,5,FALSE)*VLOOKUP(DZ$7,'PONDERADORES-GBD'!$A$3:$I$43,7,FALSE)+AV30*(1-VLOOKUP(DZ$7,'PONDERADORES-GBD'!$A$3:$I$43,5,FALSE))*VLOOKUP(DZ$7,'PONDERADORES-GBD'!$A$3:$I$43,9,FALSE)</f>
        <v>2.7933536400000002E-3</v>
      </c>
      <c r="EA30" s="28">
        <f>AW30*VLOOKUP(EA$7,'PONDERADORES-GBD'!$A$3:$I$43,5,FALSE)*VLOOKUP(EA$7,'PONDERADORES-GBD'!$A$3:$I$43,7,FALSE)+AW30*(1-VLOOKUP(EA$7,'PONDERADORES-GBD'!$A$3:$I$43,5,FALSE))*VLOOKUP(EA$7,'PONDERADORES-GBD'!$A$3:$I$43,9,FALSE)</f>
        <v>0</v>
      </c>
      <c r="EB30" s="28">
        <f>AX30*VLOOKUP(EB$7,'PONDERADORES-GBD'!$A$3:$I$43,5,FALSE)*VLOOKUP(EB$7,'PONDERADORES-GBD'!$A$3:$I$43,7,FALSE)+AX30*(1-VLOOKUP(EB$7,'PONDERADORES-GBD'!$A$3:$I$43,5,FALSE))*VLOOKUP(EB$7,'PONDERADORES-GBD'!$A$3:$I$43,9,FALSE)</f>
        <v>0</v>
      </c>
      <c r="EC30" s="28">
        <f>AY30*VLOOKUP(EC$7,'PONDERADORES-GBD'!$A$3:$I$43,5,FALSE)*VLOOKUP(EC$7,'PONDERADORES-GBD'!$A$3:$I$43,7,FALSE)+AY30*(1-VLOOKUP(EC$7,'PONDERADORES-GBD'!$A$3:$I$43,5,FALSE))*VLOOKUP(EC$7,'PONDERADORES-GBD'!$A$3:$I$43,9,FALSE)</f>
        <v>0</v>
      </c>
      <c r="ED30" s="28">
        <f>AZ30*VLOOKUP(ED$7,'PONDERADORES-GBD'!$A$3:$I$43,5,FALSE)*VLOOKUP(ED$7,'PONDERADORES-GBD'!$A$3:$I$43,7,FALSE)+AZ30*(1-VLOOKUP(ED$7,'PONDERADORES-GBD'!$A$3:$I$43,5,FALSE))*VLOOKUP(ED$7,'PONDERADORES-GBD'!$A$3:$I$43,9,FALSE)</f>
        <v>2.4042450000000002E-5</v>
      </c>
      <c r="EE30" s="28">
        <f>BA30*VLOOKUP(EE$7,'PONDERADORES-GBD'!$A$3:$I$43,5,FALSE)*VLOOKUP(EE$7,'PONDERADORES-GBD'!$A$3:$I$43,7,FALSE)+BA30*(1-VLOOKUP(EE$7,'PONDERADORES-GBD'!$A$3:$I$43,5,FALSE))*VLOOKUP(EE$7,'PONDERADORES-GBD'!$A$3:$I$43,9,FALSE)</f>
        <v>1.1275075000000001E-5</v>
      </c>
      <c r="EF30" s="28">
        <f>BB30*VLOOKUP(EF$7,'PONDERADORES-GBD'!$A$3:$I$43,5,FALSE)*VLOOKUP(EF$7,'PONDERADORES-GBD'!$A$3:$I$43,7,FALSE)+BB30*(1-VLOOKUP(EF$7,'PONDERADORES-GBD'!$A$3:$I$43,5,FALSE))*VLOOKUP(EF$7,'PONDERADORES-GBD'!$A$3:$I$43,9,FALSE)</f>
        <v>0</v>
      </c>
      <c r="EG30" s="28">
        <f>BC30*VLOOKUP(EG$7,'PONDERADORES-GBD'!$A$3:$I$43,5,FALSE)*VLOOKUP(EG$7,'PONDERADORES-GBD'!$A$3:$I$43,7,FALSE)+BC30*(1-VLOOKUP(EG$7,'PONDERADORES-GBD'!$A$3:$I$43,5,FALSE))*VLOOKUP(EG$7,'PONDERADORES-GBD'!$A$3:$I$43,9,FALSE)</f>
        <v>0</v>
      </c>
      <c r="EH30" s="28">
        <f>BD30*VLOOKUP(EH$7,'PONDERADORES-GBD'!$A$3:$I$43,5,FALSE)*VLOOKUP(EH$7,'PONDERADORES-GBD'!$A$3:$I$43,7,FALSE)+BD30*(1-VLOOKUP(EH$7,'PONDERADORES-GBD'!$A$3:$I$43,5,FALSE))*VLOOKUP(EH$7,'PONDERADORES-GBD'!$A$3:$I$43,9,FALSE)</f>
        <v>0</v>
      </c>
      <c r="EI30" s="28">
        <f>BE30*VLOOKUP(EI$7,'PONDERADORES-GBD'!$A$3:$I$43,5,FALSE)*VLOOKUP(EI$7,'PONDERADORES-GBD'!$A$3:$I$43,7,FALSE)+BE30*(1-VLOOKUP(EI$7,'PONDERADORES-GBD'!$A$3:$I$43,5,FALSE))*VLOOKUP(EI$7,'PONDERADORES-GBD'!$A$3:$I$43,9,FALSE)</f>
        <v>2.3876800000000002E-5</v>
      </c>
      <c r="EJ30" s="28">
        <f>BF30*VLOOKUP(EJ$7,'PONDERADORES-GBD'!$A$3:$I$43,5,FALSE)*VLOOKUP(EJ$7,'PONDERADORES-GBD'!$A$3:$I$43,7,FALSE)+BF30*(1-VLOOKUP(EJ$7,'PONDERADORES-GBD'!$A$3:$I$43,5,FALSE))*VLOOKUP(EJ$7,'PONDERADORES-GBD'!$A$3:$I$43,9,FALSE)</f>
        <v>4.9050375000000003E-4</v>
      </c>
      <c r="EK30" s="28">
        <f>BG30*VLOOKUP(EK$7,'PONDERADORES-GBD'!$A$3:$I$43,5,FALSE)*VLOOKUP(EK$7,'PONDERADORES-GBD'!$A$3:$I$43,7,FALSE)+BG30*(1-VLOOKUP(EK$7,'PONDERADORES-GBD'!$A$3:$I$43,5,FALSE))*VLOOKUP(EK$7,'PONDERADORES-GBD'!$A$3:$I$43,9,FALSE)</f>
        <v>8.9537999999999996E-5</v>
      </c>
      <c r="EL30" s="28">
        <f>BH30*VLOOKUP(EL$7,'PONDERADORES-GBD'!$A$3:$I$43,5,FALSE)*VLOOKUP(EL$7,'PONDERADORES-GBD'!$A$3:$I$43,7,FALSE)+BH30*(1-VLOOKUP(EL$7,'PONDERADORES-GBD'!$A$3:$I$43,5,FALSE))*VLOOKUP(EL$7,'PONDERADORES-GBD'!$A$3:$I$43,9,FALSE)</f>
        <v>6.3704880000000006E-5</v>
      </c>
      <c r="EM30" s="28">
        <f>BI30*VLOOKUP(EM$7,'PONDERADORES-GBD'!$A$3:$I$43,5,FALSE)*VLOOKUP(EM$7,'PONDERADORES-GBD'!$A$3:$I$43,7,FALSE)+BI30*(1-VLOOKUP(EM$7,'PONDERADORES-GBD'!$A$3:$I$43,5,FALSE))*VLOOKUP(EM$7,'PONDERADORES-GBD'!$A$3:$I$43,9,FALSE)</f>
        <v>2.5075424999999998E-4</v>
      </c>
      <c r="EN30" s="28">
        <f>BJ30*VLOOKUP(EN$7,'PONDERADORES-GBD'!$A$3:$I$43,5,FALSE)*VLOOKUP(EN$7,'PONDERADORES-GBD'!$A$3:$I$43,7,FALSE)+BJ30*(1-VLOOKUP(EN$7,'PONDERADORES-GBD'!$A$3:$I$43,5,FALSE))*VLOOKUP(EN$7,'PONDERADORES-GBD'!$A$3:$I$43,9,FALSE)</f>
        <v>0</v>
      </c>
      <c r="EO30" s="28">
        <f>BK30*VLOOKUP(EO$7,'PONDERADORES-GBD'!$A$3:$I$43,5,FALSE)*VLOOKUP(EO$7,'PONDERADORES-GBD'!$A$3:$I$43,7,FALSE)+BK30*(1-VLOOKUP(EO$7,'PONDERADORES-GBD'!$A$3:$I$43,5,FALSE))*VLOOKUP(EO$7,'PONDERADORES-GBD'!$A$3:$I$43,9,FALSE)</f>
        <v>0</v>
      </c>
      <c r="EP30" s="28">
        <f>BL30*VLOOKUP(EP$7,'PONDERADORES-GBD'!$A$3:$I$43,5,FALSE)*VLOOKUP(EP$7,'PONDERADORES-GBD'!$A$3:$I$43,7,FALSE)+BL30*(1-VLOOKUP(EP$7,'PONDERADORES-GBD'!$A$3:$I$43,5,FALSE))*VLOOKUP(EP$7,'PONDERADORES-GBD'!$A$3:$I$43,9,FALSE)</f>
        <v>0</v>
      </c>
      <c r="EQ30" s="28">
        <f>BM30*VLOOKUP(EQ$7,'PONDERADORES-GBD'!$A$3:$I$43,5,FALSE)*VLOOKUP(EQ$7,'PONDERADORES-GBD'!$A$3:$I$43,7,FALSE)+BM30*(1-VLOOKUP(EQ$7,'PONDERADORES-GBD'!$A$3:$I$43,5,FALSE))*VLOOKUP(EQ$7,'PONDERADORES-GBD'!$A$3:$I$43,9,FALSE)</f>
        <v>0</v>
      </c>
      <c r="ER30" s="28">
        <f>BN30*VLOOKUP(ER$7,'PONDERADORES-GBD'!$A$3:$I$43,5,FALSE)*VLOOKUP(ER$7,'PONDERADORES-GBD'!$A$3:$I$43,7,FALSE)+BN30*(1-VLOOKUP(ER$7,'PONDERADORES-GBD'!$A$3:$I$43,5,FALSE))*VLOOKUP(ER$7,'PONDERADORES-GBD'!$A$3:$I$43,9,FALSE)</f>
        <v>0</v>
      </c>
      <c r="ES30" s="28">
        <f>BO30*VLOOKUP(ES$7,'PONDERADORES-GBD'!$A$3:$I$43,5,FALSE)*VLOOKUP(ES$7,'PONDERADORES-GBD'!$A$3:$I$43,7,FALSE)+BO30*(1-VLOOKUP(ES$7,'PONDERADORES-GBD'!$A$3:$I$43,5,FALSE))*VLOOKUP(ES$7,'PONDERADORES-GBD'!$A$3:$I$43,9,FALSE)</f>
        <v>0</v>
      </c>
      <c r="ET30" s="28">
        <f>BP30*VLOOKUP(ET$7,'PONDERADORES-GBD'!$A$3:$I$43,5,FALSE)*VLOOKUP(ET$7,'PONDERADORES-GBD'!$A$3:$I$43,7,FALSE)+BP30*(1-VLOOKUP(ET$7,'PONDERADORES-GBD'!$A$3:$I$43,5,FALSE))*VLOOKUP(ET$7,'PONDERADORES-GBD'!$A$3:$I$43,9,FALSE)</f>
        <v>0</v>
      </c>
      <c r="EU30" s="28">
        <f>BQ30*VLOOKUP(EU$7,'PONDERADORES-GBD'!$A$3:$I$43,5,FALSE)*VLOOKUP(EU$7,'PONDERADORES-GBD'!$A$3:$I$43,7,FALSE)+BQ30*(1-VLOOKUP(EU$7,'PONDERADORES-GBD'!$A$3:$I$43,5,FALSE))*VLOOKUP(EU$7,'PONDERADORES-GBD'!$A$3:$I$43,9,FALSE)</f>
        <v>0</v>
      </c>
      <c r="EV30" s="28">
        <f>BR30*VLOOKUP(EV$7,'PONDERADORES-GBD'!$A$3:$I$43,5,FALSE)*VLOOKUP(EV$7,'PONDERADORES-GBD'!$A$3:$I$43,7,FALSE)+BR30*(1-VLOOKUP(EV$7,'PONDERADORES-GBD'!$A$3:$I$43,5,FALSE))*VLOOKUP(EV$7,'PONDERADORES-GBD'!$A$3:$I$43,9,FALSE)</f>
        <v>0</v>
      </c>
      <c r="EW30" s="28">
        <f>BS30*VLOOKUP(EW$7,'PONDERADORES-GBD'!$A$3:$I$43,5,FALSE)*VLOOKUP(EW$7,'PONDERADORES-GBD'!$A$3:$I$43,7,FALSE)+BS30*(1-VLOOKUP(EW$7,'PONDERADORES-GBD'!$A$3:$I$43,5,FALSE))*VLOOKUP(EW$7,'PONDERADORES-GBD'!$A$3:$I$43,9,FALSE)</f>
        <v>1.9398599999999998E-5</v>
      </c>
      <c r="EX30" s="28">
        <f>BT30*VLOOKUP(EX$7,'PONDERADORES-GBD'!$A$3:$I$43,5,FALSE)*VLOOKUP(EX$7,'PONDERADORES-GBD'!$A$3:$I$43,7,FALSE)+BT30*(1-VLOOKUP(EX$7,'PONDERADORES-GBD'!$A$3:$I$43,5,FALSE))*VLOOKUP(EX$7,'PONDERADORES-GBD'!$A$3:$I$43,9,FALSE)</f>
        <v>0</v>
      </c>
      <c r="EY30" s="28">
        <f>BU30*VLOOKUP(EY$7,'PONDERADORES-GBD'!$A$3:$I$43,5,FALSE)*VLOOKUP(EY$7,'PONDERADORES-GBD'!$A$3:$I$43,7,FALSE)+BU30*(1-VLOOKUP(EY$7,'PONDERADORES-GBD'!$A$3:$I$43,5,FALSE))*VLOOKUP(EY$7,'PONDERADORES-GBD'!$A$3:$I$43,9,FALSE)</f>
        <v>0</v>
      </c>
      <c r="EZ30" s="28">
        <f>BV30*VLOOKUP(EZ$7,'PONDERADORES-GBD'!$A$3:$I$43,5,FALSE)*VLOOKUP(EZ$7,'PONDERADORES-GBD'!$A$3:$I$43,7,FALSE)+BV30*(1-VLOOKUP(EZ$7,'PONDERADORES-GBD'!$A$3:$I$43,5,FALSE))*VLOOKUP(EZ$7,'PONDERADORES-GBD'!$A$3:$I$43,9,FALSE)</f>
        <v>8.2900000000000002E-7</v>
      </c>
      <c r="FA30" s="28">
        <f>BW30*VLOOKUP(FA$7,'PONDERADORES-GBD'!$A$3:$I$43,5,FALSE)*VLOOKUP(FA$7,'PONDERADORES-GBD'!$A$3:$I$43,7,FALSE)+BW30*(1-VLOOKUP(FA$7,'PONDERADORES-GBD'!$A$3:$I$43,5,FALSE))*VLOOKUP(FA$7,'PONDERADORES-GBD'!$A$3:$I$43,9,FALSE)</f>
        <v>3.2330999999999999E-5</v>
      </c>
      <c r="FB30" s="28">
        <f>BX30*VLOOKUP(FB$7,'PONDERADORES-GBD'!$A$3:$I$43,5,FALSE)*VLOOKUP(FB$7,'PONDERADORES-GBD'!$A$3:$I$43,7,FALSE)+BX30*(1-VLOOKUP(FB$7,'PONDERADORES-GBD'!$A$3:$I$43,5,FALSE))*VLOOKUP(FB$7,'PONDERADORES-GBD'!$A$3:$I$43,9,FALSE)</f>
        <v>0</v>
      </c>
      <c r="FC30" s="28">
        <f>BY30*VLOOKUP(FC$7,'PONDERADORES-GBD'!$A$3:$I$43,5,FALSE)*VLOOKUP(FC$7,'PONDERADORES-GBD'!$A$3:$I$43,7,FALSE)+BY30*(1-VLOOKUP(FC$7,'PONDERADORES-GBD'!$A$3:$I$43,5,FALSE))*VLOOKUP(FC$7,'PONDERADORES-GBD'!$A$3:$I$43,9,FALSE)</f>
        <v>0</v>
      </c>
      <c r="FD30" s="28">
        <f>BZ30*VLOOKUP(FD$7,'PONDERADORES-GBD'!$A$3:$I$43,5,FALSE)*VLOOKUP(FD$7,'PONDERADORES-GBD'!$A$3:$I$43,7,FALSE)+BZ30*(1-VLOOKUP(FD$7,'PONDERADORES-GBD'!$A$3:$I$43,5,FALSE))*VLOOKUP(FD$7,'PONDERADORES-GBD'!$A$3:$I$43,9,FALSE)</f>
        <v>0</v>
      </c>
      <c r="FE30" s="28">
        <f>CA30*VLOOKUP(FE$7,'PONDERADORES-GBD'!$A$3:$I$43,5,FALSE)*VLOOKUP(FE$7,'PONDERADORES-GBD'!$A$3:$I$43,7,FALSE)+CA30*(1-VLOOKUP(FE$7,'PONDERADORES-GBD'!$A$3:$I$43,5,FALSE))*VLOOKUP(FE$7,'PONDERADORES-GBD'!$A$3:$I$43,9,FALSE)</f>
        <v>0</v>
      </c>
      <c r="FF30" s="28">
        <f>CB30*VLOOKUP(FF$7,'PONDERADORES-GBD'!$A$3:$I$43,5,FALSE)*VLOOKUP(FF$7,'PONDERADORES-GBD'!$A$3:$I$43,7,FALSE)+CB30*(1-VLOOKUP(FF$7,'PONDERADORES-GBD'!$A$3:$I$43,5,FALSE))*VLOOKUP(FF$7,'PONDERADORES-GBD'!$A$3:$I$43,9,FALSE)</f>
        <v>0</v>
      </c>
      <c r="FG30" s="28">
        <f>CC30*VLOOKUP(FG$7,'PONDERADORES-GBD'!$A$3:$I$43,5,FALSE)*VLOOKUP(FG$7,'PONDERADORES-GBD'!$A$3:$I$43,7,FALSE)+CC30*(1-VLOOKUP(FG$7,'PONDERADORES-GBD'!$A$3:$I$43,5,FALSE))*VLOOKUP(FG$7,'PONDERADORES-GBD'!$A$3:$I$43,9,FALSE)</f>
        <v>0</v>
      </c>
      <c r="FH30" s="28">
        <f>CD30*VLOOKUP(FH$7,'PONDERADORES-GBD'!$A$3:$I$43,5,FALSE)*VLOOKUP(FH$7,'PONDERADORES-GBD'!$A$3:$I$43,7,FALSE)+CD30*(1-VLOOKUP(FH$7,'PONDERADORES-GBD'!$A$3:$I$43,5,FALSE))*VLOOKUP(FH$7,'PONDERADORES-GBD'!$A$3:$I$43,9,FALSE)</f>
        <v>0</v>
      </c>
      <c r="FI30" s="28">
        <f>CE30*VLOOKUP(FI$7,'PONDERADORES-GBD'!$A$3:$I$43,5,FALSE)*VLOOKUP(FI$7,'PONDERADORES-GBD'!$A$3:$I$43,7,FALSE)+CE30*(1-VLOOKUP(FI$7,'PONDERADORES-GBD'!$A$3:$I$43,5,FALSE))*VLOOKUP(FI$7,'PONDERADORES-GBD'!$A$3:$I$43,9,FALSE)</f>
        <v>0</v>
      </c>
      <c r="FJ30" s="28">
        <f>CF30*VLOOKUP(FJ$7,'PONDERADORES-GBD'!$A$3:$I$43,5,FALSE)*VLOOKUP(FJ$7,'PONDERADORES-GBD'!$A$3:$I$43,7,FALSE)+CF30*(1-VLOOKUP(FJ$7,'PONDERADORES-GBD'!$A$3:$I$43,5,FALSE))*VLOOKUP(FJ$7,'PONDERADORES-GBD'!$A$3:$I$43,9,FALSE)</f>
        <v>0</v>
      </c>
      <c r="FK30" s="28">
        <f>CG30*VLOOKUP(FK$7,'PONDERADORES-GBD'!$A$3:$I$43,5,FALSE)*VLOOKUP(FK$7,'PONDERADORES-GBD'!$A$3:$I$43,7,FALSE)+CG30*(1-VLOOKUP(FK$7,'PONDERADORES-GBD'!$A$3:$I$43,5,FALSE))*VLOOKUP(FK$7,'PONDERADORES-GBD'!$A$3:$I$43,9,FALSE)</f>
        <v>0</v>
      </c>
      <c r="FL30" s="28">
        <f>CH30*VLOOKUP(FL$7,'PONDERADORES-GBD'!$A$3:$I$43,5,FALSE)*VLOOKUP(FL$7,'PONDERADORES-GBD'!$A$3:$I$43,6,FALSE)*VLOOKUP(FL$7,'PONDERADORES-GBD'!$A$3:$I$43,3,FALSE)+CH30*(1-VLOOKUP(FL$7,'PONDERADORES-GBD'!$A$3:$I$43,5,FALSE))*VLOOKUP(FL$7,'PONDERADORES-GBD'!$A$3:$I$43,8,FALSE)*VLOOKUP(FL$7,'PONDERADORES-GBD'!$A$3:$I$43,3,FALSE)</f>
        <v>0</v>
      </c>
      <c r="FM30" s="28">
        <f>CI30*VLOOKUP(FM$7,'PONDERADORES-GBD'!$A$3:$I$43,5,FALSE)*VLOOKUP(FM$7,'PONDERADORES-GBD'!$A$3:$I$43,6,FALSE)*VLOOKUP(FM$7,'PONDERADORES-GBD'!$A$3:$I$43,3,FALSE)+CI30*(1-VLOOKUP(FM$7,'PONDERADORES-GBD'!$A$3:$I$43,5,FALSE))*VLOOKUP(FM$7,'PONDERADORES-GBD'!$A$3:$I$43,8,FALSE)*VLOOKUP(FM$7,'PONDERADORES-GBD'!$A$3:$I$43,3,FALSE)</f>
        <v>0</v>
      </c>
      <c r="FN30" s="28">
        <f>CJ30*VLOOKUP(FN$7,'PONDERADORES-GBD'!$A$3:$I$43,5,FALSE)*VLOOKUP(FN$7,'PONDERADORES-GBD'!$A$3:$I$43,6,FALSE)*VLOOKUP(FN$7,'PONDERADORES-GBD'!$A$3:$I$43,3,FALSE)+CJ30*(1-VLOOKUP(FN$7,'PONDERADORES-GBD'!$A$3:$I$43,5,FALSE))*VLOOKUP(FN$7,'PONDERADORES-GBD'!$A$3:$I$43,8,FALSE)*VLOOKUP(FN$7,'PONDERADORES-GBD'!$A$3:$I$43,3,FALSE)</f>
        <v>3.2980495427241611E-3</v>
      </c>
      <c r="FO30" s="28">
        <f>CK30*VLOOKUP(FO$7,'PONDERADORES-GBD'!$A$3:$I$43,5,FALSE)*VLOOKUP(FO$7,'PONDERADORES-GBD'!$A$3:$I$43,6,FALSE)*VLOOKUP(FO$7,'PONDERADORES-GBD'!$A$3:$I$43,3,FALSE)+CK30*(1-VLOOKUP(FO$7,'PONDERADORES-GBD'!$A$3:$I$43,5,FALSE))*VLOOKUP(FO$7,'PONDERADORES-GBD'!$A$3:$I$43,8,FALSE)*VLOOKUP(FO$7,'PONDERADORES-GBD'!$A$3:$I$43,3,FALSE)</f>
        <v>0</v>
      </c>
      <c r="FP30" s="28">
        <f>CL30*VLOOKUP(FP$7,'PONDERADORES-GBD'!$A$3:$I$43,5,FALSE)*VLOOKUP(FP$7,'PONDERADORES-GBD'!$A$3:$I$43,6,FALSE)*VLOOKUP(FP$7,'PONDERADORES-GBD'!$A$3:$I$43,3,FALSE)+CL30*(1-VLOOKUP(FP$7,'PONDERADORES-GBD'!$A$3:$I$43,5,FALSE))*VLOOKUP(FP$7,'PONDERADORES-GBD'!$A$3:$I$43,8,FALSE)*VLOOKUP(FP$7,'PONDERADORES-GBD'!$A$3:$I$43,3,FALSE)</f>
        <v>0</v>
      </c>
      <c r="FQ30" s="28">
        <f>CM30*VLOOKUP(FQ$7,'PONDERADORES-GBD'!$A$3:$I$43,5,FALSE)*VLOOKUP(FQ$7,'PONDERADORES-GBD'!$A$3:$I$43,6,FALSE)*VLOOKUP(FQ$7,'PONDERADORES-GBD'!$A$3:$I$43,3,FALSE)+CM30*(1-VLOOKUP(FQ$7,'PONDERADORES-GBD'!$A$3:$I$43,5,FALSE))*VLOOKUP(FQ$7,'PONDERADORES-GBD'!$A$3:$I$43,8,FALSE)*VLOOKUP(FQ$7,'PONDERADORES-GBD'!$A$3:$I$43,3,FALSE)</f>
        <v>0</v>
      </c>
      <c r="FR30" s="28">
        <f>CN30*VLOOKUP(FR$7,'PONDERADORES-GBD'!$A$3:$I$43,5,FALSE)*VLOOKUP(FR$7,'PONDERADORES-GBD'!$A$3:$I$43,6,FALSE)*VLOOKUP(FR$7,'PONDERADORES-GBD'!$A$3:$I$43,3,FALSE)+CN30*(1-VLOOKUP(FR$7,'PONDERADORES-GBD'!$A$3:$I$43,5,FALSE))*VLOOKUP(FR$7,'PONDERADORES-GBD'!$A$3:$I$43,8,FALSE)*VLOOKUP(FR$7,'PONDERADORES-GBD'!$A$3:$I$43,3,FALSE)</f>
        <v>2.8372916919917857E-4</v>
      </c>
      <c r="FS30" s="28">
        <f>CO30*VLOOKUP(FS$7,'PONDERADORES-GBD'!$A$3:$I$43,5,FALSE)*VLOOKUP(FS$7,'PONDERADORES-GBD'!$A$3:$I$43,6,FALSE)*VLOOKUP(FS$7,'PONDERADORES-GBD'!$A$3:$I$43,3,FALSE)+CO30*(1-VLOOKUP(FS$7,'PONDERADORES-GBD'!$A$3:$I$43,5,FALSE))*VLOOKUP(FS$7,'PONDERADORES-GBD'!$A$3:$I$43,8,FALSE)*VLOOKUP(FS$7,'PONDERADORES-GBD'!$A$3:$I$43,3,FALSE)</f>
        <v>6.6405792850102673E-4</v>
      </c>
      <c r="FT30" s="28">
        <f>CP30*VLOOKUP(FT$7,'PONDERADORES-GBD'!$A$3:$I$43,5,FALSE)*VLOOKUP(FT$7,'PONDERADORES-GBD'!$A$3:$I$43,6,FALSE)*VLOOKUP(FT$7,'PONDERADORES-GBD'!$A$3:$I$43,3,FALSE)+CP30*(1-VLOOKUP(FT$7,'PONDERADORES-GBD'!$A$3:$I$43,5,FALSE))*VLOOKUP(FT$7,'PONDERADORES-GBD'!$A$3:$I$43,8,FALSE)*VLOOKUP(FT$7,'PONDERADORES-GBD'!$A$3:$I$43,3,FALSE)</f>
        <v>5.1928832032854203E-4</v>
      </c>
      <c r="FU30" s="28">
        <f>CQ30*VLOOKUP(FU$7,'PONDERADORES-GBD'!$A$3:$I$43,5,FALSE)*VLOOKUP(FU$7,'PONDERADORES-GBD'!$A$3:$I$43,6,FALSE)*VLOOKUP(FU$7,'PONDERADORES-GBD'!$A$3:$I$43,3,FALSE)+CQ30*(1-VLOOKUP(FU$7,'PONDERADORES-GBD'!$A$3:$I$43,5,FALSE))*VLOOKUP(FU$7,'PONDERADORES-GBD'!$A$3:$I$43,8,FALSE)*VLOOKUP(FU$7,'PONDERADORES-GBD'!$A$3:$I$43,3,FALSE)</f>
        <v>5.7640972238193016E-4</v>
      </c>
      <c r="FV30" s="28">
        <f>CR30*VLOOKUP(FV$7,'PONDERADORES-GBD'!$A$3:$I$43,5,FALSE)*VLOOKUP(FV$7,'PONDERADORES-GBD'!$A$3:$I$43,6,FALSE)*VLOOKUP(FV$7,'PONDERADORES-GBD'!$A$3:$I$43,3,FALSE)+CR30*(1-VLOOKUP(FV$7,'PONDERADORES-GBD'!$A$3:$I$43,5,FALSE))*VLOOKUP(FV$7,'PONDERADORES-GBD'!$A$3:$I$43,8,FALSE)*VLOOKUP(FV$7,'PONDERADORES-GBD'!$A$3:$I$43,3,FALSE)</f>
        <v>1.7070643071868583E-3</v>
      </c>
      <c r="FW30" s="28">
        <f>CS30*VLOOKUP(FW$7,'PONDERADORES-GBD'!$A$3:$I$43,5,FALSE)*VLOOKUP(FW$7,'PONDERADORES-GBD'!$A$3:$I$43,6,FALSE)*VLOOKUP(FW$7,'PONDERADORES-GBD'!$A$3:$I$43,3,FALSE)+CS30*(1-VLOOKUP(FW$7,'PONDERADORES-GBD'!$A$3:$I$43,5,FALSE))*VLOOKUP(FW$7,'PONDERADORES-GBD'!$A$3:$I$43,8,FALSE)*VLOOKUP(FW$7,'PONDERADORES-GBD'!$A$3:$I$43,3,FALSE)</f>
        <v>0</v>
      </c>
      <c r="FX30" s="28">
        <f>CT30*VLOOKUP(FX$7,'PONDERADORES-GBD'!$A$3:$I$43,5,FALSE)*VLOOKUP(FX$7,'PONDERADORES-GBD'!$A$3:$I$43,6,FALSE)*VLOOKUP(FX$7,'PONDERADORES-GBD'!$A$3:$I$43,3,FALSE)+CT30*(1-VLOOKUP(FX$7,'PONDERADORES-GBD'!$A$3:$I$43,5,FALSE))*VLOOKUP(FX$7,'PONDERADORES-GBD'!$A$3:$I$43,8,FALSE)*VLOOKUP(FX$7,'PONDERADORES-GBD'!$A$3:$I$43,3,FALSE)</f>
        <v>7.3153755133470216E-4</v>
      </c>
      <c r="FY30" s="28">
        <f>CU30*VLOOKUP(FY$7,'PONDERADORES-GBD'!$A$3:$I$43,5,FALSE)*VLOOKUP(FY$7,'PONDERADORES-GBD'!$A$3:$I$43,6,FALSE)*VLOOKUP(FY$7,'PONDERADORES-GBD'!$A$3:$I$43,3,FALSE)+CU30*(1-VLOOKUP(FY$7,'PONDERADORES-GBD'!$A$3:$I$43,5,FALSE))*VLOOKUP(FY$7,'PONDERADORES-GBD'!$A$3:$I$43,8,FALSE)*VLOOKUP(FY$7,'PONDERADORES-GBD'!$A$3:$I$43,3,FALSE)</f>
        <v>2.7799066940451742E-6</v>
      </c>
      <c r="FZ30" s="28">
        <f>CV30*VLOOKUP(FZ$7,'PONDERADORES-GBD'!$A$3:$I$43,5,FALSE)*VLOOKUP(FZ$7,'PONDERADORES-GBD'!$A$3:$I$43,6,FALSE)*VLOOKUP(FZ$7,'PONDERADORES-GBD'!$A$3:$I$43,3,FALSE)+CV30*(1-VLOOKUP(FZ$7,'PONDERADORES-GBD'!$A$3:$I$43,5,FALSE))*VLOOKUP(FZ$7,'PONDERADORES-GBD'!$A$3:$I$43,8,FALSE)*VLOOKUP(FZ$7,'PONDERADORES-GBD'!$A$3:$I$43,3,FALSE)</f>
        <v>0</v>
      </c>
      <c r="GA30" s="28">
        <f>CW30*VLOOKUP(GA$7,'PONDERADORES-GBD'!$A$3:$I$43,5,FALSE)*VLOOKUP(GA$7,'PONDERADORES-GBD'!$A$3:$I$43,6,FALSE)*VLOOKUP(GA$7,'PONDERADORES-GBD'!$A$3:$I$43,3,FALSE)+CW30*(1-VLOOKUP(GA$7,'PONDERADORES-GBD'!$A$3:$I$43,5,FALSE))*VLOOKUP(GA$7,'PONDERADORES-GBD'!$A$3:$I$43,8,FALSE)*VLOOKUP(GA$7,'PONDERADORES-GBD'!$A$3:$I$43,3,FALSE)</f>
        <v>1.5172262628336756E-4</v>
      </c>
      <c r="GB30" s="28">
        <f>CX30*VLOOKUP(GB$7,'PONDERADORES-GBD'!$A$3:$I$43,5,FALSE)*VLOOKUP(GB$7,'PONDERADORES-GBD'!$A$3:$I$43,6,FALSE)*VLOOKUP(GB$7,'PONDERADORES-GBD'!$A$3:$I$43,3,FALSE)+CX30*(1-VLOOKUP(GB$7,'PONDERADORES-GBD'!$A$3:$I$43,5,FALSE))*VLOOKUP(GB$7,'PONDERADORES-GBD'!$A$3:$I$43,8,FALSE)*VLOOKUP(GB$7,'PONDERADORES-GBD'!$A$3:$I$43,3,FALSE)</f>
        <v>2.0795101382614647E-4</v>
      </c>
      <c r="GC30" s="28">
        <f>CY30*VLOOKUP(GC$7,'PONDERADORES-GBD'!$A$3:$I$43,5,FALSE)*VLOOKUP(GC$7,'PONDERADORES-GBD'!$A$3:$I$43,6,FALSE)*VLOOKUP(GC$7,'PONDERADORES-GBD'!$A$3:$I$43,3,FALSE)+CY30*(1-VLOOKUP(GC$7,'PONDERADORES-GBD'!$A$3:$I$43,5,FALSE))*VLOOKUP(GC$7,'PONDERADORES-GBD'!$A$3:$I$43,8,FALSE)*VLOOKUP(GC$7,'PONDERADORES-GBD'!$A$3:$I$43,3,FALSE)</f>
        <v>7.8638535770020541E-4</v>
      </c>
      <c r="GD30" s="28">
        <f>CZ30*VLOOKUP(GD$7,'PONDERADORES-GBD'!$A$3:$I$43,5,FALSE)*VLOOKUP(GD$7,'PONDERADORES-GBD'!$A$3:$I$43,6,FALSE)*VLOOKUP(GD$7,'PONDERADORES-GBD'!$A$3:$I$43,3,FALSE)+CZ30*(1-VLOOKUP(GD$7,'PONDERADORES-GBD'!$A$3:$I$43,5,FALSE))*VLOOKUP(GD$7,'PONDERADORES-GBD'!$A$3:$I$43,8,FALSE)*VLOOKUP(GD$7,'PONDERADORES-GBD'!$A$3:$I$43,3,FALSE)</f>
        <v>1.5318007720739219E-4</v>
      </c>
      <c r="GE30" s="28">
        <f>DA30*VLOOKUP(GE$7,'PONDERADORES-GBD'!$A$3:$I$43,5,FALSE)*VLOOKUP(GE$7,'PONDERADORES-GBD'!$A$3:$I$43,6,FALSE)*VLOOKUP(GE$7,'PONDERADORES-GBD'!$A$3:$I$43,3,FALSE)+DA30*(1-VLOOKUP(GE$7,'PONDERADORES-GBD'!$A$3:$I$43,5,FALSE))*VLOOKUP(GE$7,'PONDERADORES-GBD'!$A$3:$I$43,8,FALSE)*VLOOKUP(GE$7,'PONDERADORES-GBD'!$A$3:$I$43,3,FALSE)</f>
        <v>1.7328238877481179E-4</v>
      </c>
      <c r="GF30" s="28">
        <f>DB30*VLOOKUP(GF$7,'PONDERADORES-GBD'!$A$3:$I$43,5,FALSE)*VLOOKUP(GF$7,'PONDERADORES-GBD'!$A$3:$I$43,6,FALSE)*VLOOKUP(GF$7,'PONDERADORES-GBD'!$A$3:$I$43,3,FALSE)+DB30*(1-VLOOKUP(GF$7,'PONDERADORES-GBD'!$A$3:$I$43,5,FALSE))*VLOOKUP(GF$7,'PONDERADORES-GBD'!$A$3:$I$43,8,FALSE)*VLOOKUP(GF$7,'PONDERADORES-GBD'!$A$3:$I$43,3,FALSE)</f>
        <v>1.2924515592060233E-4</v>
      </c>
      <c r="GG30" s="28">
        <f>DC30*VLOOKUP(GG$7,'PONDERADORES-GBD'!$A$3:$I$43,5,FALSE)*VLOOKUP(GG$7,'PONDERADORES-GBD'!$A$3:$I$43,6,FALSE)*VLOOKUP(GG$7,'PONDERADORES-GBD'!$A$3:$I$43,3,FALSE)+DC30*(1-VLOOKUP(GG$7,'PONDERADORES-GBD'!$A$3:$I$43,5,FALSE))*VLOOKUP(GG$7,'PONDERADORES-GBD'!$A$3:$I$43,8,FALSE)*VLOOKUP(GG$7,'PONDERADORES-GBD'!$A$3:$I$43,3,FALSE)</f>
        <v>1.0071190965092402E-5</v>
      </c>
      <c r="GH30" s="28">
        <f>DD30*VLOOKUP(GH$7,'PONDERADORES-GBD'!$A$3:$I$43,5,FALSE)*VLOOKUP(GH$7,'PONDERADORES-GBD'!$A$3:$I$43,6,FALSE)*VLOOKUP(GH$7,'PONDERADORES-GBD'!$A$3:$I$43,3,FALSE)+DD30*(1-VLOOKUP(GH$7,'PONDERADORES-GBD'!$A$3:$I$43,5,FALSE))*VLOOKUP(GH$7,'PONDERADORES-GBD'!$A$3:$I$43,8,FALSE)*VLOOKUP(GH$7,'PONDERADORES-GBD'!$A$3:$I$43,3,FALSE)</f>
        <v>6.0447462012320336E-4</v>
      </c>
      <c r="GI30" s="28">
        <f>DE30*VLOOKUP(GI$7,'PONDERADORES-GBD'!$A$3:$I$43,5,FALSE)*VLOOKUP(GI$7,'PONDERADORES-GBD'!$A$3:$I$43,6,FALSE)*VLOOKUP(GI$7,'PONDERADORES-GBD'!$A$3:$I$43,3,FALSE)+DE30*(1-VLOOKUP(GI$7,'PONDERADORES-GBD'!$A$3:$I$43,5,FALSE))*VLOOKUP(GI$7,'PONDERADORES-GBD'!$A$3:$I$43,8,FALSE)*VLOOKUP(GI$7,'PONDERADORES-GBD'!$A$3:$I$43,3,FALSE)</f>
        <v>2.5335204380561256E-5</v>
      </c>
      <c r="GJ30" s="28">
        <f>DF30*VLOOKUP(GJ$7,'PONDERADORES-GBD'!$A$3:$I$43,5,FALSE)*VLOOKUP(GJ$7,'PONDERADORES-GBD'!$A$3:$I$43,6,FALSE)*VLOOKUP(GJ$7,'PONDERADORES-GBD'!$A$3:$I$43,3,FALSE)+DF30*(1-VLOOKUP(GJ$7,'PONDERADORES-GBD'!$A$3:$I$43,5,FALSE))*VLOOKUP(GJ$7,'PONDERADORES-GBD'!$A$3:$I$43,8,FALSE)*VLOOKUP(GJ$7,'PONDERADORES-GBD'!$A$3:$I$43,3,FALSE)</f>
        <v>2.5127022587268991E-6</v>
      </c>
      <c r="GK30" s="28">
        <f>DG30*VLOOKUP(GK$7,'PONDERADORES-GBD'!$A$3:$I$43,5,FALSE)*VLOOKUP(GK$7,'PONDERADORES-GBD'!$A$3:$I$43,6,FALSE)*VLOOKUP(GK$7,'PONDERADORES-GBD'!$A$3:$I$43,3,FALSE)+DG30*(1-VLOOKUP(GK$7,'PONDERADORES-GBD'!$A$3:$I$43,5,FALSE))*VLOOKUP(GK$7,'PONDERADORES-GBD'!$A$3:$I$43,8,FALSE)*VLOOKUP(GK$7,'PONDERADORES-GBD'!$A$3:$I$43,3,FALSE)</f>
        <v>0</v>
      </c>
      <c r="GL30" s="28">
        <f>DH30*VLOOKUP(GL$7,'PONDERADORES-GBD'!$A$3:$I$43,5,FALSE)*VLOOKUP(GL$7,'PONDERADORES-GBD'!$A$3:$I$43,6,FALSE)*VLOOKUP(GL$7,'PONDERADORES-GBD'!$A$3:$I$43,3,FALSE)+DH30*(1-VLOOKUP(GL$7,'PONDERADORES-GBD'!$A$3:$I$43,5,FALSE))*VLOOKUP(GL$7,'PONDERADORES-GBD'!$A$3:$I$43,8,FALSE)*VLOOKUP(GL$7,'PONDERADORES-GBD'!$A$3:$I$43,3,FALSE)</f>
        <v>0</v>
      </c>
      <c r="GM30" s="28">
        <f>DI30*VLOOKUP(GM$7,'PONDERADORES-GBD'!$A$3:$I$43,5,FALSE)*VLOOKUP(GM$7,'PONDERADORES-GBD'!$A$3:$I$43,6,FALSE)*VLOOKUP(GM$7,'PONDERADORES-GBD'!$A$3:$I$43,3,FALSE)+DI30*(1-VLOOKUP(GM$7,'PONDERADORES-GBD'!$A$3:$I$43,5,FALSE))*VLOOKUP(GM$7,'PONDERADORES-GBD'!$A$3:$I$43,8,FALSE)*VLOOKUP(GM$7,'PONDERADORES-GBD'!$A$3:$I$43,3,FALSE)</f>
        <v>0</v>
      </c>
      <c r="GN30" s="28">
        <f>DJ30*VLOOKUP(GN$7,'PONDERADORES-GBD'!$A$3:$I$43,5,FALSE)*VLOOKUP(GN$7,'PONDERADORES-GBD'!$A$3:$I$43,6,FALSE)*VLOOKUP(GN$7,'PONDERADORES-GBD'!$A$3:$I$43,3,FALSE)+DJ30*(1-VLOOKUP(GN$7,'PONDERADORES-GBD'!$A$3:$I$43,5,FALSE))*VLOOKUP(GN$7,'PONDERADORES-GBD'!$A$3:$I$43,8,FALSE)*VLOOKUP(GN$7,'PONDERADORES-GBD'!$A$3:$I$43,3,FALSE)</f>
        <v>0</v>
      </c>
      <c r="GO30" s="28">
        <f>DK30*VLOOKUP(GO$7,'PONDERADORES-GBD'!$A$3:$I$43,5,FALSE)*VLOOKUP(GO$7,'PONDERADORES-GBD'!$A$3:$I$43,6,FALSE)*VLOOKUP(GO$7,'PONDERADORES-GBD'!$A$3:$I$43,3,FALSE)+DK30*(1-VLOOKUP(GO$7,'PONDERADORES-GBD'!$A$3:$I$43,5,FALSE))*VLOOKUP(GO$7,'PONDERADORES-GBD'!$A$3:$I$43,8,FALSE)*VLOOKUP(GO$7,'PONDERADORES-GBD'!$A$3:$I$43,3,FALSE)</f>
        <v>0</v>
      </c>
      <c r="GP30" s="28">
        <f>DL30*VLOOKUP(GP$7,'PONDERADORES-GBD'!$A$3:$I$43,5,FALSE)*VLOOKUP(GP$7,'PONDERADORES-GBD'!$A$3:$I$43,6,FALSE)*VLOOKUP(GP$7,'PONDERADORES-GBD'!$A$3:$I$43,3,FALSE)+DL30*(1-VLOOKUP(GP$7,'PONDERADORES-GBD'!$A$3:$I$43,5,FALSE))*VLOOKUP(GP$7,'PONDERADORES-GBD'!$A$3:$I$43,8,FALSE)*VLOOKUP(GP$7,'PONDERADORES-GBD'!$A$3:$I$43,3,FALSE)</f>
        <v>0</v>
      </c>
      <c r="GQ30" s="28">
        <f>DM30*VLOOKUP(GQ$7,'PONDERADORES-GBD'!$A$3:$I$43,5,FALSE)*VLOOKUP(GQ$7,'PONDERADORES-GBD'!$A$3:$I$43,6,FALSE)*VLOOKUP(GQ$7,'PONDERADORES-GBD'!$A$3:$I$43,3,FALSE)+DM30*(1-VLOOKUP(GQ$7,'PONDERADORES-GBD'!$A$3:$I$43,5,FALSE))*VLOOKUP(GQ$7,'PONDERADORES-GBD'!$A$3:$I$43,8,FALSE)*VLOOKUP(GQ$7,'PONDERADORES-GBD'!$A$3:$I$43,3,FALSE)</f>
        <v>2.56254160164271E-6</v>
      </c>
      <c r="GR30" s="28">
        <f>DN30*VLOOKUP(GR$7,'PONDERADORES-GBD'!$A$3:$I$43,5,FALSE)*VLOOKUP(GR$7,'PONDERADORES-GBD'!$A$3:$I$43,6,FALSE)*VLOOKUP(GR$7,'PONDERADORES-GBD'!$A$3:$I$43,3,FALSE)+DN30*(1-VLOOKUP(GR$7,'PONDERADORES-GBD'!$A$3:$I$43,5,FALSE))*VLOOKUP(GR$7,'PONDERADORES-GBD'!$A$3:$I$43,8,FALSE)*VLOOKUP(GR$7,'PONDERADORES-GBD'!$A$3:$I$43,3,FALSE)</f>
        <v>0</v>
      </c>
      <c r="GS30" s="28">
        <f>DO30*VLOOKUP(GS$7,'PONDERADORES-GBD'!$A$3:$I$43,5,FALSE)*VLOOKUP(GS$7,'PONDERADORES-GBD'!$A$3:$I$43,6,FALSE)*VLOOKUP(GS$7,'PONDERADORES-GBD'!$A$3:$I$43,3,FALSE)+DO30*(1-VLOOKUP(GS$7,'PONDERADORES-GBD'!$A$3:$I$43,5,FALSE))*VLOOKUP(GS$7,'PONDERADORES-GBD'!$A$3:$I$43,8,FALSE)*VLOOKUP(GS$7,'PONDERADORES-GBD'!$A$3:$I$43,3,FALSE)</f>
        <v>0</v>
      </c>
      <c r="GT30" s="28">
        <f>DP30*VLOOKUP(GT$7,'PONDERADORES-GBD'!$A$3:$I$43,5,FALSE)*VLOOKUP(GT$7,'PONDERADORES-GBD'!$A$3:$I$43,6,FALSE)*VLOOKUP(GT$7,'PONDERADORES-GBD'!$A$3:$I$43,3,FALSE)+DP30*(1-VLOOKUP(GT$7,'PONDERADORES-GBD'!$A$3:$I$43,5,FALSE))*VLOOKUP(GT$7,'PONDERADORES-GBD'!$A$3:$I$43,8,FALSE)*VLOOKUP(GT$7,'PONDERADORES-GBD'!$A$3:$I$43,3,FALSE)</f>
        <v>5.541983846680356E-6</v>
      </c>
      <c r="GU30" s="28">
        <f>DQ30*VLOOKUP(GU$7,'PONDERADORES-GBD'!$A$3:$I$43,5,FALSE)*VLOOKUP(GU$7,'PONDERADORES-GBD'!$A$3:$I$43,6,FALSE)*VLOOKUP(GU$7,'PONDERADORES-GBD'!$A$3:$I$43,3,FALSE)+DQ30*(1-VLOOKUP(GU$7,'PONDERADORES-GBD'!$A$3:$I$43,5,FALSE))*VLOOKUP(GU$7,'PONDERADORES-GBD'!$A$3:$I$43,8,FALSE)*VLOOKUP(GU$7,'PONDERADORES-GBD'!$A$3:$I$43,3,FALSE)</f>
        <v>1.2088134702258725E-5</v>
      </c>
      <c r="GV30" s="28">
        <f>DR30*VLOOKUP(GV$7,'PONDERADORES-GBD'!$A$3:$I$43,5,FALSE)*VLOOKUP(GV$7,'PONDERADORES-GBD'!$A$3:$I$43,6,FALSE)*VLOOKUP(GV$7,'PONDERADORES-GBD'!$A$3:$I$43,3,FALSE)+DR30*(1-VLOOKUP(GV$7,'PONDERADORES-GBD'!$A$3:$I$43,5,FALSE))*VLOOKUP(GV$7,'PONDERADORES-GBD'!$A$3:$I$43,8,FALSE)*VLOOKUP(GV$7,'PONDERADORES-GBD'!$A$3:$I$43,3,FALSE)</f>
        <v>2.3202105297741276E-5</v>
      </c>
      <c r="GW30" s="28">
        <f>DS30*VLOOKUP(GW$7,'PONDERADORES-GBD'!$A$3:$I$43,5,FALSE)*VLOOKUP(GW$7,'PONDERADORES-GBD'!$A$3:$I$43,6,FALSE)*VLOOKUP(GW$7,'PONDERADORES-GBD'!$A$3:$I$43,3,FALSE)+DS30*(1-VLOOKUP(GW$7,'PONDERADORES-GBD'!$A$3:$I$43,5,FALSE))*VLOOKUP(GW$7,'PONDERADORES-GBD'!$A$3:$I$43,8,FALSE)*VLOOKUP(GW$7,'PONDERADORES-GBD'!$A$3:$I$43,3,FALSE)</f>
        <v>2.7918528432580421E-5</v>
      </c>
      <c r="GX30" s="28">
        <f>DT30*VLOOKUP(GX$7,'PONDERADORES-GBD'!$A$3:$I$43,5,FALSE)*VLOOKUP(GX$7,'PONDERADORES-GBD'!$A$3:$I$43,6,FALSE)*VLOOKUP(GX$7,'PONDERADORES-GBD'!$A$3:$I$43,3,FALSE)+DT30*(1-VLOOKUP(GX$7,'PONDERADORES-GBD'!$A$3:$I$43,5,FALSE))*VLOOKUP(GX$7,'PONDERADORES-GBD'!$A$3:$I$43,8,FALSE)*VLOOKUP(GX$7,'PONDERADORES-GBD'!$A$3:$I$43,3,FALSE)</f>
        <v>3.3636632443531828E-7</v>
      </c>
      <c r="GY30" s="28">
        <f>DU30*VLOOKUP(GY$7,'PONDERADORES-GBD'!$A$3:$I$43,5,FALSE)*VLOOKUP(GY$7,'PONDERADORES-GBD'!$A$3:$I$43,6,FALSE)*VLOOKUP(GY$7,'PONDERADORES-GBD'!$A$3:$I$43,3,FALSE)+DU30*(1-VLOOKUP(GY$7,'PONDERADORES-GBD'!$A$3:$I$43,5,FALSE))*VLOOKUP(GY$7,'PONDERADORES-GBD'!$A$3:$I$43,8,FALSE)*VLOOKUP(GY$7,'PONDERADORES-GBD'!$A$3:$I$43,3,FALSE)</f>
        <v>0</v>
      </c>
      <c r="GZ30" s="29">
        <f t="shared" si="2"/>
        <v>9.0372225449999993E-3</v>
      </c>
      <c r="HA30" s="29">
        <f t="shared" si="3"/>
        <v>1.0098726445995894E-2</v>
      </c>
      <c r="HC30" s="39">
        <f t="shared" si="4"/>
        <v>0</v>
      </c>
      <c r="HD30" s="39" t="e">
        <f t="shared" si="5"/>
        <v>#DIV/0!</v>
      </c>
      <c r="HE30" s="39" t="e">
        <f t="shared" si="0"/>
        <v>#DIV/0!</v>
      </c>
    </row>
    <row r="31" spans="1:213" ht="15.75" x14ac:dyDescent="0.25">
      <c r="A31" s="36" t="s">
        <v>105</v>
      </c>
      <c r="B31" s="37" t="s">
        <v>46</v>
      </c>
      <c r="C31" s="31">
        <f>DATOS!B72</f>
        <v>0</v>
      </c>
      <c r="D31" s="1">
        <v>7.0670999999999998E-3</v>
      </c>
      <c r="E31" s="1">
        <v>5.8199999999999997E-3</v>
      </c>
      <c r="F31" s="1">
        <v>0.2415699</v>
      </c>
      <c r="G31" s="1">
        <v>0</v>
      </c>
      <c r="H31" s="1">
        <v>4.1570000000000002E-4</v>
      </c>
      <c r="I31" s="1">
        <v>0</v>
      </c>
      <c r="J31" s="1">
        <v>1.0185E-2</v>
      </c>
      <c r="K31" s="1">
        <v>4.03243E-2</v>
      </c>
      <c r="L31" s="1">
        <v>4.3650000000000001E-2</v>
      </c>
      <c r="M31" s="1">
        <v>3.7622099999999999E-2</v>
      </c>
      <c r="N31" s="1">
        <v>4.03243E-2</v>
      </c>
      <c r="O31" s="1">
        <v>1.4549999999999999E-3</v>
      </c>
      <c r="P31" s="1">
        <v>9.7444900000000001E-2</v>
      </c>
      <c r="Q31" s="1">
        <v>2.2864000000000001E-3</v>
      </c>
      <c r="R31" s="1">
        <v>2.2864000000000001E-3</v>
      </c>
      <c r="S31" s="1">
        <v>1.9954300000000001E-2</v>
      </c>
      <c r="T31" s="1">
        <v>2.6605699999999999E-2</v>
      </c>
      <c r="U31" s="1">
        <v>4.5728499999999998E-2</v>
      </c>
      <c r="V31" s="1">
        <v>1.08086E-2</v>
      </c>
      <c r="W31" s="1">
        <v>4.6144299999999999E-2</v>
      </c>
      <c r="X31" s="1">
        <v>5.2172099999999999E-2</v>
      </c>
      <c r="Y31" s="1">
        <v>1.8707100000000001E-2</v>
      </c>
      <c r="Z31" s="1">
        <v>0.1434213</v>
      </c>
      <c r="AA31" s="1">
        <v>1.08086E-2</v>
      </c>
      <c r="AB31" s="1">
        <v>2.4943000000000001E-3</v>
      </c>
      <c r="AC31" s="1">
        <v>4.1570000000000002E-4</v>
      </c>
      <c r="AD31" s="1">
        <v>2.0790000000000001E-4</v>
      </c>
      <c r="AE31" s="1">
        <v>0</v>
      </c>
      <c r="AF31" s="1">
        <v>4.1570000000000002E-4</v>
      </c>
      <c r="AG31" s="1">
        <v>8.3140000000000004E-4</v>
      </c>
      <c r="AH31" s="1">
        <v>0</v>
      </c>
      <c r="AI31" s="1">
        <v>3.7414000000000002E-3</v>
      </c>
      <c r="AJ31" s="1">
        <v>6.2357000000000003E-3</v>
      </c>
      <c r="AK31" s="1">
        <v>6.6514E-3</v>
      </c>
      <c r="AL31" s="1">
        <v>2.0785700000000001E-2</v>
      </c>
      <c r="AM31" s="1">
        <v>4.6559999999999997E-2</v>
      </c>
      <c r="AN31" s="1">
        <v>6.4435999999999998E-3</v>
      </c>
      <c r="AO31" s="1">
        <v>4.1570000000000002E-4</v>
      </c>
      <c r="AP31" s="1">
        <v>0</v>
      </c>
      <c r="AQ31" s="1">
        <v>0</v>
      </c>
      <c r="AR31" s="1">
        <v>1.0000000999999998</v>
      </c>
      <c r="AT31" s="41">
        <f>D31*VLOOKUP(AT$7,'PONDERADORES-GBD'!$A$3:$I$43,4,FALSE)</f>
        <v>7.0670999999999998E-3</v>
      </c>
      <c r="AU31" s="41">
        <f>E31*VLOOKUP(AU$7,'PONDERADORES-GBD'!$A$3:$I$43,4,FALSE)</f>
        <v>5.8199999999999997E-3</v>
      </c>
      <c r="AV31" s="41">
        <f>F31*VLOOKUP(AV$7,'PONDERADORES-GBD'!$A$3:$I$43,4,FALSE)</f>
        <v>1.2078495000000002E-2</v>
      </c>
      <c r="AW31" s="41">
        <f>G31*VLOOKUP(AW$7,'PONDERADORES-GBD'!$A$3:$I$43,4,FALSE)</f>
        <v>0</v>
      </c>
      <c r="AX31" s="41">
        <f>H31*VLOOKUP(AX$7,'PONDERADORES-GBD'!$A$3:$I$43,4,FALSE)</f>
        <v>4.1570000000000002E-4</v>
      </c>
      <c r="AY31" s="41">
        <f>I31*VLOOKUP(AY$7,'PONDERADORES-GBD'!$A$3:$I$43,4,FALSE)</f>
        <v>0</v>
      </c>
      <c r="AZ31" s="41">
        <f>J31*VLOOKUP(AZ$7,'PONDERADORES-GBD'!$A$3:$I$43,4,FALSE)</f>
        <v>5.0925000000000005E-4</v>
      </c>
      <c r="BA31" s="41">
        <f>K31*VLOOKUP(BA$7,'PONDERADORES-GBD'!$A$3:$I$43,4,FALSE)</f>
        <v>2.016215E-3</v>
      </c>
      <c r="BB31" s="41">
        <f>L31*VLOOKUP(BB$7,'PONDERADORES-GBD'!$A$3:$I$43,4,FALSE)</f>
        <v>0</v>
      </c>
      <c r="BC31" s="41">
        <f>M31*VLOOKUP(BC$7,'PONDERADORES-GBD'!$A$3:$I$43,4,FALSE)</f>
        <v>0</v>
      </c>
      <c r="BD31" s="41">
        <f>N31*VLOOKUP(BD$7,'PONDERADORES-GBD'!$A$3:$I$43,4,FALSE)</f>
        <v>0</v>
      </c>
      <c r="BE31" s="41">
        <f>O31*VLOOKUP(BE$7,'PONDERADORES-GBD'!$A$3:$I$43,4,FALSE)</f>
        <v>1.4549999999999999E-3</v>
      </c>
      <c r="BF31" s="41">
        <f>P31*VLOOKUP(BF$7,'PONDERADORES-GBD'!$A$3:$I$43,4,FALSE)</f>
        <v>4.8722450000000007E-3</v>
      </c>
      <c r="BG31" s="41">
        <f>Q31*VLOOKUP(BG$7,'PONDERADORES-GBD'!$A$3:$I$43,4,FALSE)</f>
        <v>2.2864000000000001E-4</v>
      </c>
      <c r="BH31" s="41">
        <f>R31*VLOOKUP(BH$7,'PONDERADORES-GBD'!$A$3:$I$43,4,FALSE)</f>
        <v>4.5728000000000001E-4</v>
      </c>
      <c r="BI31" s="41">
        <f>S31*VLOOKUP(BI$7,'PONDERADORES-GBD'!$A$3:$I$43,4,FALSE)</f>
        <v>2.993145E-3</v>
      </c>
      <c r="BJ31" s="41">
        <f>T31*VLOOKUP(BJ$7,'PONDERADORES-GBD'!$A$3:$I$43,4,FALSE)</f>
        <v>0</v>
      </c>
      <c r="BK31" s="41">
        <f>U31*VLOOKUP(BK$7,'PONDERADORES-GBD'!$A$3:$I$43,4,FALSE)</f>
        <v>0</v>
      </c>
      <c r="BL31" s="41">
        <f>V31*VLOOKUP(BL$7,'PONDERADORES-GBD'!$A$3:$I$43,4,FALSE)</f>
        <v>0</v>
      </c>
      <c r="BM31" s="41">
        <f>W31*VLOOKUP(BM$7,'PONDERADORES-GBD'!$A$3:$I$43,4,FALSE)</f>
        <v>0</v>
      </c>
      <c r="BN31" s="41">
        <f>X31*VLOOKUP(BN$7,'PONDERADORES-GBD'!$A$3:$I$43,4,FALSE)</f>
        <v>0</v>
      </c>
      <c r="BO31" s="41">
        <f>Y31*VLOOKUP(BO$7,'PONDERADORES-GBD'!$A$3:$I$43,4,FALSE)</f>
        <v>0</v>
      </c>
      <c r="BP31" s="41">
        <f>Z31*VLOOKUP(BP$7,'PONDERADORES-GBD'!$A$3:$I$43,4,FALSE)</f>
        <v>0</v>
      </c>
      <c r="BQ31" s="41">
        <f>AA31*VLOOKUP(BQ$7,'PONDERADORES-GBD'!$A$3:$I$43,4,FALSE)</f>
        <v>0</v>
      </c>
      <c r="BR31" s="41">
        <f>AB31*VLOOKUP(BR$7,'PONDERADORES-GBD'!$A$3:$I$43,4,FALSE)</f>
        <v>0</v>
      </c>
      <c r="BS31" s="41">
        <f>AC31*VLOOKUP(BS$7,'PONDERADORES-GBD'!$A$3:$I$43,4,FALSE)</f>
        <v>4.1570000000000002E-4</v>
      </c>
      <c r="BT31" s="41">
        <f>AD31*VLOOKUP(BT$7,'PONDERADORES-GBD'!$A$3:$I$43,4,FALSE)</f>
        <v>2.0790000000000001E-4</v>
      </c>
      <c r="BU31" s="41">
        <f>AE31*VLOOKUP(BU$7,'PONDERADORES-GBD'!$A$3:$I$43,4,FALSE)</f>
        <v>0</v>
      </c>
      <c r="BV31" s="41">
        <f>AF31*VLOOKUP(BV$7,'PONDERADORES-GBD'!$A$3:$I$43,4,FALSE)</f>
        <v>4.1570000000000002E-4</v>
      </c>
      <c r="BW31" s="41">
        <f>AG31*VLOOKUP(BW$7,'PONDERADORES-GBD'!$A$3:$I$43,4,FALSE)</f>
        <v>8.3140000000000004E-4</v>
      </c>
      <c r="BX31" s="41">
        <f>AH31*VLOOKUP(BX$7,'PONDERADORES-GBD'!$A$3:$I$43,4,FALSE)</f>
        <v>0</v>
      </c>
      <c r="BY31" s="41">
        <f>AI31*VLOOKUP(BY$7,'PONDERADORES-GBD'!$A$3:$I$43,4,FALSE)</f>
        <v>0</v>
      </c>
      <c r="BZ31" s="41">
        <f>AJ31*VLOOKUP(BZ$7,'PONDERADORES-GBD'!$A$3:$I$43,4,FALSE)</f>
        <v>0</v>
      </c>
      <c r="CA31" s="41">
        <f>AK31*VLOOKUP(CA$7,'PONDERADORES-GBD'!$A$3:$I$43,4,FALSE)</f>
        <v>0</v>
      </c>
      <c r="CB31" s="41">
        <f>AL31*VLOOKUP(CB$7,'PONDERADORES-GBD'!$A$3:$I$43,4,FALSE)</f>
        <v>0</v>
      </c>
      <c r="CC31" s="41">
        <f>AM31*VLOOKUP(CC$7,'PONDERADORES-GBD'!$A$3:$I$43,4,FALSE)</f>
        <v>0</v>
      </c>
      <c r="CD31" s="41">
        <f>AN31*VLOOKUP(CD$7,'PONDERADORES-GBD'!$A$3:$I$43,4,FALSE)</f>
        <v>0</v>
      </c>
      <c r="CE31" s="41">
        <f>AO31*VLOOKUP(CE$7,'PONDERADORES-GBD'!$A$3:$I$43,4,FALSE)</f>
        <v>0</v>
      </c>
      <c r="CF31" s="41">
        <f>AP31*VLOOKUP(CF$7,'PONDERADORES-GBD'!$A$3:$I$43,4,FALSE)</f>
        <v>0</v>
      </c>
      <c r="CG31" s="41">
        <f>AQ31*VLOOKUP(CG$7,'PONDERADORES-GBD'!$A$3:$I$43,4,FALSE)</f>
        <v>0</v>
      </c>
      <c r="CH31" s="41">
        <f>D31*(1-VLOOKUP(CH$7,'PONDERADORES-GBD'!$A$3:$I$43,4,FALSE))</f>
        <v>0</v>
      </c>
      <c r="CI31" s="41">
        <f>E31*(1-VLOOKUP(CI$7,'PONDERADORES-GBD'!$A$3:$I$43,4,FALSE))</f>
        <v>0</v>
      </c>
      <c r="CJ31" s="41">
        <f>F31*(1-VLOOKUP(CJ$7,'PONDERADORES-GBD'!$A$3:$I$43,4,FALSE))</f>
        <v>0.22949140499999998</v>
      </c>
      <c r="CK31" s="41">
        <f>G31*(1-VLOOKUP(CK$7,'PONDERADORES-GBD'!$A$3:$I$43,4,FALSE))</f>
        <v>0</v>
      </c>
      <c r="CL31" s="41">
        <f>H31*(1-VLOOKUP(CL$7,'PONDERADORES-GBD'!$A$3:$I$43,4,FALSE))</f>
        <v>0</v>
      </c>
      <c r="CM31" s="41">
        <f>I31*(1-VLOOKUP(CM$7,'PONDERADORES-GBD'!$A$3:$I$43,4,FALSE))</f>
        <v>0</v>
      </c>
      <c r="CN31" s="41">
        <f>J31*(1-VLOOKUP(CN$7,'PONDERADORES-GBD'!$A$3:$I$43,4,FALSE))</f>
        <v>9.6757499999999986E-3</v>
      </c>
      <c r="CO31" s="41">
        <f>K31*(1-VLOOKUP(CO$7,'PONDERADORES-GBD'!$A$3:$I$43,4,FALSE))</f>
        <v>3.8308084999999999E-2</v>
      </c>
      <c r="CP31" s="41">
        <f>L31*(1-VLOOKUP(CP$7,'PONDERADORES-GBD'!$A$3:$I$43,4,FALSE))</f>
        <v>4.3650000000000001E-2</v>
      </c>
      <c r="CQ31" s="41">
        <f>M31*(1-VLOOKUP(CQ$7,'PONDERADORES-GBD'!$A$3:$I$43,4,FALSE))</f>
        <v>3.7622099999999999E-2</v>
      </c>
      <c r="CR31" s="41">
        <f>N31*(1-VLOOKUP(CR$7,'PONDERADORES-GBD'!$A$3:$I$43,4,FALSE))</f>
        <v>4.03243E-2</v>
      </c>
      <c r="CS31" s="41">
        <f>O31*(1-VLOOKUP(CS$7,'PONDERADORES-GBD'!$A$3:$I$43,4,FALSE))</f>
        <v>0</v>
      </c>
      <c r="CT31" s="41">
        <f>P31*(1-VLOOKUP(CT$7,'PONDERADORES-GBD'!$A$3:$I$43,4,FALSE))</f>
        <v>9.257265499999999E-2</v>
      </c>
      <c r="CU31" s="41">
        <f>Q31*(1-VLOOKUP(CU$7,'PONDERADORES-GBD'!$A$3:$I$43,4,FALSE))</f>
        <v>2.0577600000000001E-3</v>
      </c>
      <c r="CV31" s="41">
        <f>R31*(1-VLOOKUP(CV$7,'PONDERADORES-GBD'!$A$3:$I$43,4,FALSE))</f>
        <v>1.8291200000000001E-3</v>
      </c>
      <c r="CW31" s="41">
        <f>S31*(1-VLOOKUP(CW$7,'PONDERADORES-GBD'!$A$3:$I$43,4,FALSE))</f>
        <v>1.6961155000000002E-2</v>
      </c>
      <c r="CX31" s="41">
        <f>T31*(1-VLOOKUP(CX$7,'PONDERADORES-GBD'!$A$3:$I$43,4,FALSE))</f>
        <v>2.6605699999999999E-2</v>
      </c>
      <c r="CY31" s="41">
        <f>U31*(1-VLOOKUP(CY$7,'PONDERADORES-GBD'!$A$3:$I$43,4,FALSE))</f>
        <v>4.5728499999999998E-2</v>
      </c>
      <c r="CZ31" s="41">
        <f>V31*(1-VLOOKUP(CZ$7,'PONDERADORES-GBD'!$A$3:$I$43,4,FALSE))</f>
        <v>1.08086E-2</v>
      </c>
      <c r="DA31" s="41">
        <f>W31*(1-VLOOKUP(DA$7,'PONDERADORES-GBD'!$A$3:$I$43,4,FALSE))</f>
        <v>4.6144299999999999E-2</v>
      </c>
      <c r="DB31" s="41">
        <f>X31*(1-VLOOKUP(DB$7,'PONDERADORES-GBD'!$A$3:$I$43,4,FALSE))</f>
        <v>5.2172099999999999E-2</v>
      </c>
      <c r="DC31" s="41">
        <f>Y31*(1-VLOOKUP(DC$7,'PONDERADORES-GBD'!$A$3:$I$43,4,FALSE))</f>
        <v>1.8707100000000001E-2</v>
      </c>
      <c r="DD31" s="41">
        <f>Z31*(1-VLOOKUP(DD$7,'PONDERADORES-GBD'!$A$3:$I$43,4,FALSE))</f>
        <v>0.1434213</v>
      </c>
      <c r="DE31" s="41">
        <f>AA31*(1-VLOOKUP(DE$7,'PONDERADORES-GBD'!$A$3:$I$43,4,FALSE))</f>
        <v>1.08086E-2</v>
      </c>
      <c r="DF31" s="41">
        <f>AB31*(1-VLOOKUP(DF$7,'PONDERADORES-GBD'!$A$3:$I$43,4,FALSE))</f>
        <v>2.4943000000000001E-3</v>
      </c>
      <c r="DG31" s="41">
        <f>AC31*(1-VLOOKUP(DG$7,'PONDERADORES-GBD'!$A$3:$I$43,4,FALSE))</f>
        <v>0</v>
      </c>
      <c r="DH31" s="41">
        <f>AD31*(1-VLOOKUP(DH$7,'PONDERADORES-GBD'!$A$3:$I$43,4,FALSE))</f>
        <v>0</v>
      </c>
      <c r="DI31" s="41">
        <f>AE31*(1-VLOOKUP(DI$7,'PONDERADORES-GBD'!$A$3:$I$43,4,FALSE))</f>
        <v>0</v>
      </c>
      <c r="DJ31" s="41">
        <f>AF31*(1-VLOOKUP(DJ$7,'PONDERADORES-GBD'!$A$3:$I$43,4,FALSE))</f>
        <v>0</v>
      </c>
      <c r="DK31" s="41">
        <f>AG31*(1-VLOOKUP(DK$7,'PONDERADORES-GBD'!$A$3:$I$43,4,FALSE))</f>
        <v>0</v>
      </c>
      <c r="DL31" s="41">
        <f>AH31*(1-VLOOKUP(DL$7,'PONDERADORES-GBD'!$A$3:$I$43,4,FALSE))</f>
        <v>0</v>
      </c>
      <c r="DM31" s="41">
        <f>AI31*(1-VLOOKUP(DM$7,'PONDERADORES-GBD'!$A$3:$I$43,4,FALSE))</f>
        <v>3.7414000000000002E-3</v>
      </c>
      <c r="DN31" s="41">
        <f>AJ31*(1-VLOOKUP(DN$7,'PONDERADORES-GBD'!$A$3:$I$43,4,FALSE))</f>
        <v>6.2357000000000003E-3</v>
      </c>
      <c r="DO31" s="41">
        <f>AK31*(1-VLOOKUP(DO$7,'PONDERADORES-GBD'!$A$3:$I$43,4,FALSE))</f>
        <v>6.6514E-3</v>
      </c>
      <c r="DP31" s="41">
        <f>AL31*(1-VLOOKUP(DP$7,'PONDERADORES-GBD'!$A$3:$I$43,4,FALSE))</f>
        <v>2.0785700000000001E-2</v>
      </c>
      <c r="DQ31" s="41">
        <f>AM31*(1-VLOOKUP(DQ$7,'PONDERADORES-GBD'!$A$3:$I$43,4,FALSE))</f>
        <v>4.6559999999999997E-2</v>
      </c>
      <c r="DR31" s="41">
        <f>AN31*(1-VLOOKUP(DR$7,'PONDERADORES-GBD'!$A$3:$I$43,4,FALSE))</f>
        <v>6.4435999999999998E-3</v>
      </c>
      <c r="DS31" s="41">
        <f>AO31*(1-VLOOKUP(DS$7,'PONDERADORES-GBD'!$A$3:$I$43,4,FALSE))</f>
        <v>4.1570000000000002E-4</v>
      </c>
      <c r="DT31" s="41">
        <f>AP31*(1-VLOOKUP(DT$7,'PONDERADORES-GBD'!$A$3:$I$43,4,FALSE))</f>
        <v>0</v>
      </c>
      <c r="DU31" s="41">
        <f>AQ31*(1-VLOOKUP(DU$7,'PONDERADORES-GBD'!$A$3:$I$43,4,FALSE))</f>
        <v>0</v>
      </c>
      <c r="DV31" s="31">
        <f t="shared" si="1"/>
        <v>1.0000000999999996</v>
      </c>
      <c r="DW31" s="45"/>
      <c r="DX31" s="28">
        <f>AT31*VLOOKUP(DX$7,'PONDERADORES-GBD'!$A$3:$I$43,5,FALSE)*VLOOKUP(DX$7,'PONDERADORES-GBD'!$A$3:$I$43,7,FALSE)+AT31*(1-VLOOKUP(DX$7,'PONDERADORES-GBD'!$A$3:$I$43,5,FALSE))*VLOOKUP(DX$7,'PONDERADORES-GBD'!$A$3:$I$43,9,FALSE)</f>
        <v>4.1625218999999996E-3</v>
      </c>
      <c r="DY31" s="28">
        <f>AU31*VLOOKUP(DY$7,'PONDERADORES-GBD'!$A$3:$I$43,5,FALSE)*VLOOKUP(DY$7,'PONDERADORES-GBD'!$A$3:$I$43,7,FALSE)+AU31*(1-VLOOKUP(DY$7,'PONDERADORES-GBD'!$A$3:$I$43,5,FALSE))*VLOOKUP(DY$7,'PONDERADORES-GBD'!$A$3:$I$43,9,FALSE)</f>
        <v>1.7227199999999999E-3</v>
      </c>
      <c r="DZ31" s="28">
        <f>AV31*VLOOKUP(DZ$7,'PONDERADORES-GBD'!$A$3:$I$43,5,FALSE)*VLOOKUP(DZ$7,'PONDERADORES-GBD'!$A$3:$I$43,7,FALSE)+AV31*(1-VLOOKUP(DZ$7,'PONDERADORES-GBD'!$A$3:$I$43,5,FALSE))*VLOOKUP(DZ$7,'PONDERADORES-GBD'!$A$3:$I$43,9,FALSE)</f>
        <v>2.7901323450000006E-3</v>
      </c>
      <c r="EA31" s="28">
        <f>AW31*VLOOKUP(EA$7,'PONDERADORES-GBD'!$A$3:$I$43,5,FALSE)*VLOOKUP(EA$7,'PONDERADORES-GBD'!$A$3:$I$43,7,FALSE)+AW31*(1-VLOOKUP(EA$7,'PONDERADORES-GBD'!$A$3:$I$43,5,FALSE))*VLOOKUP(EA$7,'PONDERADORES-GBD'!$A$3:$I$43,9,FALSE)</f>
        <v>0</v>
      </c>
      <c r="EB31" s="28">
        <f>AX31*VLOOKUP(EB$7,'PONDERADORES-GBD'!$A$3:$I$43,5,FALSE)*VLOOKUP(EB$7,'PONDERADORES-GBD'!$A$3:$I$43,7,FALSE)+AX31*(1-VLOOKUP(EB$7,'PONDERADORES-GBD'!$A$3:$I$43,5,FALSE))*VLOOKUP(EB$7,'PONDERADORES-GBD'!$A$3:$I$43,9,FALSE)</f>
        <v>5.6119500000000004E-5</v>
      </c>
      <c r="EC31" s="28">
        <f>AY31*VLOOKUP(EC$7,'PONDERADORES-GBD'!$A$3:$I$43,5,FALSE)*VLOOKUP(EC$7,'PONDERADORES-GBD'!$A$3:$I$43,7,FALSE)+AY31*(1-VLOOKUP(EC$7,'PONDERADORES-GBD'!$A$3:$I$43,5,FALSE))*VLOOKUP(EC$7,'PONDERADORES-GBD'!$A$3:$I$43,9,FALSE)</f>
        <v>0</v>
      </c>
      <c r="ED31" s="28">
        <f>AZ31*VLOOKUP(ED$7,'PONDERADORES-GBD'!$A$3:$I$43,5,FALSE)*VLOOKUP(ED$7,'PONDERADORES-GBD'!$A$3:$I$43,7,FALSE)+AZ31*(1-VLOOKUP(ED$7,'PONDERADORES-GBD'!$A$3:$I$43,5,FALSE))*VLOOKUP(ED$7,'PONDERADORES-GBD'!$A$3:$I$43,9,FALSE)</f>
        <v>2.9536500000000004E-5</v>
      </c>
      <c r="EE31" s="28">
        <f>BA31*VLOOKUP(EE$7,'PONDERADORES-GBD'!$A$3:$I$43,5,FALSE)*VLOOKUP(EE$7,'PONDERADORES-GBD'!$A$3:$I$43,7,FALSE)+BA31*(1-VLOOKUP(EE$7,'PONDERADORES-GBD'!$A$3:$I$43,5,FALSE))*VLOOKUP(EE$7,'PONDERADORES-GBD'!$A$3:$I$43,9,FALSE)</f>
        <v>1.0081075000000001E-5</v>
      </c>
      <c r="EF31" s="28">
        <f>BB31*VLOOKUP(EF$7,'PONDERADORES-GBD'!$A$3:$I$43,5,FALSE)*VLOOKUP(EF$7,'PONDERADORES-GBD'!$A$3:$I$43,7,FALSE)+BB31*(1-VLOOKUP(EF$7,'PONDERADORES-GBD'!$A$3:$I$43,5,FALSE))*VLOOKUP(EF$7,'PONDERADORES-GBD'!$A$3:$I$43,9,FALSE)</f>
        <v>0</v>
      </c>
      <c r="EG31" s="28">
        <f>BC31*VLOOKUP(EG$7,'PONDERADORES-GBD'!$A$3:$I$43,5,FALSE)*VLOOKUP(EG$7,'PONDERADORES-GBD'!$A$3:$I$43,7,FALSE)+BC31*(1-VLOOKUP(EG$7,'PONDERADORES-GBD'!$A$3:$I$43,5,FALSE))*VLOOKUP(EG$7,'PONDERADORES-GBD'!$A$3:$I$43,9,FALSE)</f>
        <v>0</v>
      </c>
      <c r="EH31" s="28">
        <f>BD31*VLOOKUP(EH$7,'PONDERADORES-GBD'!$A$3:$I$43,5,FALSE)*VLOOKUP(EH$7,'PONDERADORES-GBD'!$A$3:$I$43,7,FALSE)+BD31*(1-VLOOKUP(EH$7,'PONDERADORES-GBD'!$A$3:$I$43,5,FALSE))*VLOOKUP(EH$7,'PONDERADORES-GBD'!$A$3:$I$43,9,FALSE)</f>
        <v>0</v>
      </c>
      <c r="EI31" s="28">
        <f>BE31*VLOOKUP(EI$7,'PONDERADORES-GBD'!$A$3:$I$43,5,FALSE)*VLOOKUP(EI$7,'PONDERADORES-GBD'!$A$3:$I$43,7,FALSE)+BE31*(1-VLOOKUP(EI$7,'PONDERADORES-GBD'!$A$3:$I$43,5,FALSE))*VLOOKUP(EI$7,'PONDERADORES-GBD'!$A$3:$I$43,9,FALSE)</f>
        <v>2.3280000000000001E-5</v>
      </c>
      <c r="EJ31" s="28">
        <f>BF31*VLOOKUP(EJ$7,'PONDERADORES-GBD'!$A$3:$I$43,5,FALSE)*VLOOKUP(EJ$7,'PONDERADORES-GBD'!$A$3:$I$43,7,FALSE)+BF31*(1-VLOOKUP(EJ$7,'PONDERADORES-GBD'!$A$3:$I$43,5,FALSE))*VLOOKUP(EJ$7,'PONDERADORES-GBD'!$A$3:$I$43,9,FALSE)</f>
        <v>4.5799103000000008E-4</v>
      </c>
      <c r="EK31" s="28">
        <f>BG31*VLOOKUP(EK$7,'PONDERADORES-GBD'!$A$3:$I$43,5,FALSE)*VLOOKUP(EK$7,'PONDERADORES-GBD'!$A$3:$I$43,7,FALSE)+BG31*(1-VLOOKUP(EK$7,'PONDERADORES-GBD'!$A$3:$I$43,5,FALSE))*VLOOKUP(EK$7,'PONDERADORES-GBD'!$A$3:$I$43,9,FALSE)</f>
        <v>6.8591999999999997E-5</v>
      </c>
      <c r="EL31" s="28">
        <f>BH31*VLOOKUP(EL$7,'PONDERADORES-GBD'!$A$3:$I$43,5,FALSE)*VLOOKUP(EL$7,'PONDERADORES-GBD'!$A$3:$I$43,7,FALSE)+BH31*(1-VLOOKUP(EL$7,'PONDERADORES-GBD'!$A$3:$I$43,5,FALSE))*VLOOKUP(EL$7,'PONDERADORES-GBD'!$A$3:$I$43,9,FALSE)</f>
        <v>5.167264E-5</v>
      </c>
      <c r="EM31" s="28">
        <f>BI31*VLOOKUP(EM$7,'PONDERADORES-GBD'!$A$3:$I$43,5,FALSE)*VLOOKUP(EM$7,'PONDERADORES-GBD'!$A$3:$I$43,7,FALSE)+BI31*(1-VLOOKUP(EM$7,'PONDERADORES-GBD'!$A$3:$I$43,5,FALSE))*VLOOKUP(EM$7,'PONDERADORES-GBD'!$A$3:$I$43,9,FALSE)</f>
        <v>2.1251329499999999E-4</v>
      </c>
      <c r="EN31" s="28">
        <f>BJ31*VLOOKUP(EN$7,'PONDERADORES-GBD'!$A$3:$I$43,5,FALSE)*VLOOKUP(EN$7,'PONDERADORES-GBD'!$A$3:$I$43,7,FALSE)+BJ31*(1-VLOOKUP(EN$7,'PONDERADORES-GBD'!$A$3:$I$43,5,FALSE))*VLOOKUP(EN$7,'PONDERADORES-GBD'!$A$3:$I$43,9,FALSE)</f>
        <v>0</v>
      </c>
      <c r="EO31" s="28">
        <f>BK31*VLOOKUP(EO$7,'PONDERADORES-GBD'!$A$3:$I$43,5,FALSE)*VLOOKUP(EO$7,'PONDERADORES-GBD'!$A$3:$I$43,7,FALSE)+BK31*(1-VLOOKUP(EO$7,'PONDERADORES-GBD'!$A$3:$I$43,5,FALSE))*VLOOKUP(EO$7,'PONDERADORES-GBD'!$A$3:$I$43,9,FALSE)</f>
        <v>0</v>
      </c>
      <c r="EP31" s="28">
        <f>BL31*VLOOKUP(EP$7,'PONDERADORES-GBD'!$A$3:$I$43,5,FALSE)*VLOOKUP(EP$7,'PONDERADORES-GBD'!$A$3:$I$43,7,FALSE)+BL31*(1-VLOOKUP(EP$7,'PONDERADORES-GBD'!$A$3:$I$43,5,FALSE))*VLOOKUP(EP$7,'PONDERADORES-GBD'!$A$3:$I$43,9,FALSE)</f>
        <v>0</v>
      </c>
      <c r="EQ31" s="28">
        <f>BM31*VLOOKUP(EQ$7,'PONDERADORES-GBD'!$A$3:$I$43,5,FALSE)*VLOOKUP(EQ$7,'PONDERADORES-GBD'!$A$3:$I$43,7,FALSE)+BM31*(1-VLOOKUP(EQ$7,'PONDERADORES-GBD'!$A$3:$I$43,5,FALSE))*VLOOKUP(EQ$7,'PONDERADORES-GBD'!$A$3:$I$43,9,FALSE)</f>
        <v>0</v>
      </c>
      <c r="ER31" s="28">
        <f>BN31*VLOOKUP(ER$7,'PONDERADORES-GBD'!$A$3:$I$43,5,FALSE)*VLOOKUP(ER$7,'PONDERADORES-GBD'!$A$3:$I$43,7,FALSE)+BN31*(1-VLOOKUP(ER$7,'PONDERADORES-GBD'!$A$3:$I$43,5,FALSE))*VLOOKUP(ER$7,'PONDERADORES-GBD'!$A$3:$I$43,9,FALSE)</f>
        <v>0</v>
      </c>
      <c r="ES31" s="28">
        <f>BO31*VLOOKUP(ES$7,'PONDERADORES-GBD'!$A$3:$I$43,5,FALSE)*VLOOKUP(ES$7,'PONDERADORES-GBD'!$A$3:$I$43,7,FALSE)+BO31*(1-VLOOKUP(ES$7,'PONDERADORES-GBD'!$A$3:$I$43,5,FALSE))*VLOOKUP(ES$7,'PONDERADORES-GBD'!$A$3:$I$43,9,FALSE)</f>
        <v>0</v>
      </c>
      <c r="ET31" s="28">
        <f>BP31*VLOOKUP(ET$7,'PONDERADORES-GBD'!$A$3:$I$43,5,FALSE)*VLOOKUP(ET$7,'PONDERADORES-GBD'!$A$3:$I$43,7,FALSE)+BP31*(1-VLOOKUP(ET$7,'PONDERADORES-GBD'!$A$3:$I$43,5,FALSE))*VLOOKUP(ET$7,'PONDERADORES-GBD'!$A$3:$I$43,9,FALSE)</f>
        <v>0</v>
      </c>
      <c r="EU31" s="28">
        <f>BQ31*VLOOKUP(EU$7,'PONDERADORES-GBD'!$A$3:$I$43,5,FALSE)*VLOOKUP(EU$7,'PONDERADORES-GBD'!$A$3:$I$43,7,FALSE)+BQ31*(1-VLOOKUP(EU$7,'PONDERADORES-GBD'!$A$3:$I$43,5,FALSE))*VLOOKUP(EU$7,'PONDERADORES-GBD'!$A$3:$I$43,9,FALSE)</f>
        <v>0</v>
      </c>
      <c r="EV31" s="28">
        <f>BR31*VLOOKUP(EV$7,'PONDERADORES-GBD'!$A$3:$I$43,5,FALSE)*VLOOKUP(EV$7,'PONDERADORES-GBD'!$A$3:$I$43,7,FALSE)+BR31*(1-VLOOKUP(EV$7,'PONDERADORES-GBD'!$A$3:$I$43,5,FALSE))*VLOOKUP(EV$7,'PONDERADORES-GBD'!$A$3:$I$43,9,FALSE)</f>
        <v>0</v>
      </c>
      <c r="EW31" s="28">
        <f>BS31*VLOOKUP(EW$7,'PONDERADORES-GBD'!$A$3:$I$43,5,FALSE)*VLOOKUP(EW$7,'PONDERADORES-GBD'!$A$3:$I$43,7,FALSE)+BS31*(1-VLOOKUP(EW$7,'PONDERADORES-GBD'!$A$3:$I$43,5,FALSE))*VLOOKUP(EW$7,'PONDERADORES-GBD'!$A$3:$I$43,9,FALSE)</f>
        <v>1.6212300000000001E-5</v>
      </c>
      <c r="EX31" s="28">
        <f>BT31*VLOOKUP(EX$7,'PONDERADORES-GBD'!$A$3:$I$43,5,FALSE)*VLOOKUP(EX$7,'PONDERADORES-GBD'!$A$3:$I$43,7,FALSE)+BT31*(1-VLOOKUP(EX$7,'PONDERADORES-GBD'!$A$3:$I$43,5,FALSE))*VLOOKUP(EX$7,'PONDERADORES-GBD'!$A$3:$I$43,9,FALSE)</f>
        <v>2.5571700000000001E-5</v>
      </c>
      <c r="EY31" s="28">
        <f>BU31*VLOOKUP(EY$7,'PONDERADORES-GBD'!$A$3:$I$43,5,FALSE)*VLOOKUP(EY$7,'PONDERADORES-GBD'!$A$3:$I$43,7,FALSE)+BU31*(1-VLOOKUP(EY$7,'PONDERADORES-GBD'!$A$3:$I$43,5,FALSE))*VLOOKUP(EY$7,'PONDERADORES-GBD'!$A$3:$I$43,9,FALSE)</f>
        <v>0</v>
      </c>
      <c r="EZ31" s="28">
        <f>BV31*VLOOKUP(EZ$7,'PONDERADORES-GBD'!$A$3:$I$43,5,FALSE)*VLOOKUP(EZ$7,'PONDERADORES-GBD'!$A$3:$I$43,7,FALSE)+BV31*(1-VLOOKUP(EZ$7,'PONDERADORES-GBD'!$A$3:$I$43,5,FALSE))*VLOOKUP(EZ$7,'PONDERADORES-GBD'!$A$3:$I$43,9,FALSE)</f>
        <v>2.0785000000000001E-6</v>
      </c>
      <c r="FA31" s="28">
        <f>BW31*VLOOKUP(FA$7,'PONDERADORES-GBD'!$A$3:$I$43,5,FALSE)*VLOOKUP(FA$7,'PONDERADORES-GBD'!$A$3:$I$43,7,FALSE)+BW31*(1-VLOOKUP(FA$7,'PONDERADORES-GBD'!$A$3:$I$43,5,FALSE))*VLOOKUP(FA$7,'PONDERADORES-GBD'!$A$3:$I$43,9,FALSE)</f>
        <v>3.2424600000000001E-5</v>
      </c>
      <c r="FB31" s="28">
        <f>BX31*VLOOKUP(FB$7,'PONDERADORES-GBD'!$A$3:$I$43,5,FALSE)*VLOOKUP(FB$7,'PONDERADORES-GBD'!$A$3:$I$43,7,FALSE)+BX31*(1-VLOOKUP(FB$7,'PONDERADORES-GBD'!$A$3:$I$43,5,FALSE))*VLOOKUP(FB$7,'PONDERADORES-GBD'!$A$3:$I$43,9,FALSE)</f>
        <v>0</v>
      </c>
      <c r="FC31" s="28">
        <f>BY31*VLOOKUP(FC$7,'PONDERADORES-GBD'!$A$3:$I$43,5,FALSE)*VLOOKUP(FC$7,'PONDERADORES-GBD'!$A$3:$I$43,7,FALSE)+BY31*(1-VLOOKUP(FC$7,'PONDERADORES-GBD'!$A$3:$I$43,5,FALSE))*VLOOKUP(FC$7,'PONDERADORES-GBD'!$A$3:$I$43,9,FALSE)</f>
        <v>0</v>
      </c>
      <c r="FD31" s="28">
        <f>BZ31*VLOOKUP(FD$7,'PONDERADORES-GBD'!$A$3:$I$43,5,FALSE)*VLOOKUP(FD$7,'PONDERADORES-GBD'!$A$3:$I$43,7,FALSE)+BZ31*(1-VLOOKUP(FD$7,'PONDERADORES-GBD'!$A$3:$I$43,5,FALSE))*VLOOKUP(FD$7,'PONDERADORES-GBD'!$A$3:$I$43,9,FALSE)</f>
        <v>0</v>
      </c>
      <c r="FE31" s="28">
        <f>CA31*VLOOKUP(FE$7,'PONDERADORES-GBD'!$A$3:$I$43,5,FALSE)*VLOOKUP(FE$7,'PONDERADORES-GBD'!$A$3:$I$43,7,FALSE)+CA31*(1-VLOOKUP(FE$7,'PONDERADORES-GBD'!$A$3:$I$43,5,FALSE))*VLOOKUP(FE$7,'PONDERADORES-GBD'!$A$3:$I$43,9,FALSE)</f>
        <v>0</v>
      </c>
      <c r="FF31" s="28">
        <f>CB31*VLOOKUP(FF$7,'PONDERADORES-GBD'!$A$3:$I$43,5,FALSE)*VLOOKUP(FF$7,'PONDERADORES-GBD'!$A$3:$I$43,7,FALSE)+CB31*(1-VLOOKUP(FF$7,'PONDERADORES-GBD'!$A$3:$I$43,5,FALSE))*VLOOKUP(FF$7,'PONDERADORES-GBD'!$A$3:$I$43,9,FALSE)</f>
        <v>0</v>
      </c>
      <c r="FG31" s="28">
        <f>CC31*VLOOKUP(FG$7,'PONDERADORES-GBD'!$A$3:$I$43,5,FALSE)*VLOOKUP(FG$7,'PONDERADORES-GBD'!$A$3:$I$43,7,FALSE)+CC31*(1-VLOOKUP(FG$7,'PONDERADORES-GBD'!$A$3:$I$43,5,FALSE))*VLOOKUP(FG$7,'PONDERADORES-GBD'!$A$3:$I$43,9,FALSE)</f>
        <v>0</v>
      </c>
      <c r="FH31" s="28">
        <f>CD31*VLOOKUP(FH$7,'PONDERADORES-GBD'!$A$3:$I$43,5,FALSE)*VLOOKUP(FH$7,'PONDERADORES-GBD'!$A$3:$I$43,7,FALSE)+CD31*(1-VLOOKUP(FH$7,'PONDERADORES-GBD'!$A$3:$I$43,5,FALSE))*VLOOKUP(FH$7,'PONDERADORES-GBD'!$A$3:$I$43,9,FALSE)</f>
        <v>0</v>
      </c>
      <c r="FI31" s="28">
        <f>CE31*VLOOKUP(FI$7,'PONDERADORES-GBD'!$A$3:$I$43,5,FALSE)*VLOOKUP(FI$7,'PONDERADORES-GBD'!$A$3:$I$43,7,FALSE)+CE31*(1-VLOOKUP(FI$7,'PONDERADORES-GBD'!$A$3:$I$43,5,FALSE))*VLOOKUP(FI$7,'PONDERADORES-GBD'!$A$3:$I$43,9,FALSE)</f>
        <v>0</v>
      </c>
      <c r="FJ31" s="28">
        <f>CF31*VLOOKUP(FJ$7,'PONDERADORES-GBD'!$A$3:$I$43,5,FALSE)*VLOOKUP(FJ$7,'PONDERADORES-GBD'!$A$3:$I$43,7,FALSE)+CF31*(1-VLOOKUP(FJ$7,'PONDERADORES-GBD'!$A$3:$I$43,5,FALSE))*VLOOKUP(FJ$7,'PONDERADORES-GBD'!$A$3:$I$43,9,FALSE)</f>
        <v>0</v>
      </c>
      <c r="FK31" s="28">
        <f>CG31*VLOOKUP(FK$7,'PONDERADORES-GBD'!$A$3:$I$43,5,FALSE)*VLOOKUP(FK$7,'PONDERADORES-GBD'!$A$3:$I$43,7,FALSE)+CG31*(1-VLOOKUP(FK$7,'PONDERADORES-GBD'!$A$3:$I$43,5,FALSE))*VLOOKUP(FK$7,'PONDERADORES-GBD'!$A$3:$I$43,9,FALSE)</f>
        <v>0</v>
      </c>
      <c r="FL31" s="28">
        <f>CH31*VLOOKUP(FL$7,'PONDERADORES-GBD'!$A$3:$I$43,5,FALSE)*VLOOKUP(FL$7,'PONDERADORES-GBD'!$A$3:$I$43,6,FALSE)*VLOOKUP(FL$7,'PONDERADORES-GBD'!$A$3:$I$43,3,FALSE)+CH31*(1-VLOOKUP(FL$7,'PONDERADORES-GBD'!$A$3:$I$43,5,FALSE))*VLOOKUP(FL$7,'PONDERADORES-GBD'!$A$3:$I$43,8,FALSE)*VLOOKUP(FL$7,'PONDERADORES-GBD'!$A$3:$I$43,3,FALSE)</f>
        <v>0</v>
      </c>
      <c r="FM31" s="28">
        <f>CI31*VLOOKUP(FM$7,'PONDERADORES-GBD'!$A$3:$I$43,5,FALSE)*VLOOKUP(FM$7,'PONDERADORES-GBD'!$A$3:$I$43,6,FALSE)*VLOOKUP(FM$7,'PONDERADORES-GBD'!$A$3:$I$43,3,FALSE)+CI31*(1-VLOOKUP(FM$7,'PONDERADORES-GBD'!$A$3:$I$43,5,FALSE))*VLOOKUP(FM$7,'PONDERADORES-GBD'!$A$3:$I$43,8,FALSE)*VLOOKUP(FM$7,'PONDERADORES-GBD'!$A$3:$I$43,3,FALSE)</f>
        <v>0</v>
      </c>
      <c r="FN31" s="28">
        <f>CJ31*VLOOKUP(FN$7,'PONDERADORES-GBD'!$A$3:$I$43,5,FALSE)*VLOOKUP(FN$7,'PONDERADORES-GBD'!$A$3:$I$43,6,FALSE)*VLOOKUP(FN$7,'PONDERADORES-GBD'!$A$3:$I$43,3,FALSE)+CJ31*(1-VLOOKUP(FN$7,'PONDERADORES-GBD'!$A$3:$I$43,5,FALSE))*VLOOKUP(FN$7,'PONDERADORES-GBD'!$A$3:$I$43,8,FALSE)*VLOOKUP(FN$7,'PONDERADORES-GBD'!$A$3:$I$43,3,FALSE)</f>
        <v>3.2942462324845991E-3</v>
      </c>
      <c r="FO31" s="28">
        <f>CK31*VLOOKUP(FO$7,'PONDERADORES-GBD'!$A$3:$I$43,5,FALSE)*VLOOKUP(FO$7,'PONDERADORES-GBD'!$A$3:$I$43,6,FALSE)*VLOOKUP(FO$7,'PONDERADORES-GBD'!$A$3:$I$43,3,FALSE)+CK31*(1-VLOOKUP(FO$7,'PONDERADORES-GBD'!$A$3:$I$43,5,FALSE))*VLOOKUP(FO$7,'PONDERADORES-GBD'!$A$3:$I$43,8,FALSE)*VLOOKUP(FO$7,'PONDERADORES-GBD'!$A$3:$I$43,3,FALSE)</f>
        <v>0</v>
      </c>
      <c r="FP31" s="28">
        <f>CL31*VLOOKUP(FP$7,'PONDERADORES-GBD'!$A$3:$I$43,5,FALSE)*VLOOKUP(FP$7,'PONDERADORES-GBD'!$A$3:$I$43,6,FALSE)*VLOOKUP(FP$7,'PONDERADORES-GBD'!$A$3:$I$43,3,FALSE)+CL31*(1-VLOOKUP(FP$7,'PONDERADORES-GBD'!$A$3:$I$43,5,FALSE))*VLOOKUP(FP$7,'PONDERADORES-GBD'!$A$3:$I$43,8,FALSE)*VLOOKUP(FP$7,'PONDERADORES-GBD'!$A$3:$I$43,3,FALSE)</f>
        <v>0</v>
      </c>
      <c r="FQ31" s="28">
        <f>CM31*VLOOKUP(FQ$7,'PONDERADORES-GBD'!$A$3:$I$43,5,FALSE)*VLOOKUP(FQ$7,'PONDERADORES-GBD'!$A$3:$I$43,6,FALSE)*VLOOKUP(FQ$7,'PONDERADORES-GBD'!$A$3:$I$43,3,FALSE)+CM31*(1-VLOOKUP(FQ$7,'PONDERADORES-GBD'!$A$3:$I$43,5,FALSE))*VLOOKUP(FQ$7,'PONDERADORES-GBD'!$A$3:$I$43,8,FALSE)*VLOOKUP(FQ$7,'PONDERADORES-GBD'!$A$3:$I$43,3,FALSE)</f>
        <v>0</v>
      </c>
      <c r="FR31" s="28">
        <f>CN31*VLOOKUP(FR$7,'PONDERADORES-GBD'!$A$3:$I$43,5,FALSE)*VLOOKUP(FR$7,'PONDERADORES-GBD'!$A$3:$I$43,6,FALSE)*VLOOKUP(FR$7,'PONDERADORES-GBD'!$A$3:$I$43,3,FALSE)+CN31*(1-VLOOKUP(FR$7,'PONDERADORES-GBD'!$A$3:$I$43,5,FALSE))*VLOOKUP(FR$7,'PONDERADORES-GBD'!$A$3:$I$43,8,FALSE)*VLOOKUP(FR$7,'PONDERADORES-GBD'!$A$3:$I$43,3,FALSE)</f>
        <v>3.4856541683778223E-4</v>
      </c>
      <c r="FS31" s="28">
        <f>CO31*VLOOKUP(FS$7,'PONDERADORES-GBD'!$A$3:$I$43,5,FALSE)*VLOOKUP(FS$7,'PONDERADORES-GBD'!$A$3:$I$43,6,FALSE)*VLOOKUP(FS$7,'PONDERADORES-GBD'!$A$3:$I$43,3,FALSE)+CO31*(1-VLOOKUP(FS$7,'PONDERADORES-GBD'!$A$3:$I$43,5,FALSE))*VLOOKUP(FS$7,'PONDERADORES-GBD'!$A$3:$I$43,8,FALSE)*VLOOKUP(FS$7,'PONDERADORES-GBD'!$A$3:$I$43,3,FALSE)</f>
        <v>5.9373598681724832E-4</v>
      </c>
      <c r="FT31" s="28">
        <f>CP31*VLOOKUP(FT$7,'PONDERADORES-GBD'!$A$3:$I$43,5,FALSE)*VLOOKUP(FT$7,'PONDERADORES-GBD'!$A$3:$I$43,6,FALSE)*VLOOKUP(FT$7,'PONDERADORES-GBD'!$A$3:$I$43,3,FALSE)+CP31*(1-VLOOKUP(FT$7,'PONDERADORES-GBD'!$A$3:$I$43,5,FALSE))*VLOOKUP(FT$7,'PONDERADORES-GBD'!$A$3:$I$43,8,FALSE)*VLOOKUP(FT$7,'PONDERADORES-GBD'!$A$3:$I$43,3,FALSE)</f>
        <v>6.8352135523613963E-4</v>
      </c>
      <c r="FU31" s="28">
        <f>CQ31*VLOOKUP(FU$7,'PONDERADORES-GBD'!$A$3:$I$43,5,FALSE)*VLOOKUP(FU$7,'PONDERADORES-GBD'!$A$3:$I$43,6,FALSE)*VLOOKUP(FU$7,'PONDERADORES-GBD'!$A$3:$I$43,3,FALSE)+CQ31*(1-VLOOKUP(FU$7,'PONDERADORES-GBD'!$A$3:$I$43,5,FALSE))*VLOOKUP(FU$7,'PONDERADORES-GBD'!$A$3:$I$43,8,FALSE)*VLOOKUP(FU$7,'PONDERADORES-GBD'!$A$3:$I$43,3,FALSE)</f>
        <v>5.8912963983572897E-4</v>
      </c>
      <c r="FV31" s="28">
        <f>CR31*VLOOKUP(FV$7,'PONDERADORES-GBD'!$A$3:$I$43,5,FALSE)*VLOOKUP(FV$7,'PONDERADORES-GBD'!$A$3:$I$43,6,FALSE)*VLOOKUP(FV$7,'PONDERADORES-GBD'!$A$3:$I$43,3,FALSE)+CR31*(1-VLOOKUP(FV$7,'PONDERADORES-GBD'!$A$3:$I$43,5,FALSE))*VLOOKUP(FV$7,'PONDERADORES-GBD'!$A$3:$I$43,8,FALSE)*VLOOKUP(FV$7,'PONDERADORES-GBD'!$A$3:$I$43,3,FALSE)</f>
        <v>1.4168981963039015E-3</v>
      </c>
      <c r="FW31" s="28">
        <f>CS31*VLOOKUP(FW$7,'PONDERADORES-GBD'!$A$3:$I$43,5,FALSE)*VLOOKUP(FW$7,'PONDERADORES-GBD'!$A$3:$I$43,6,FALSE)*VLOOKUP(FW$7,'PONDERADORES-GBD'!$A$3:$I$43,3,FALSE)+CS31*(1-VLOOKUP(FW$7,'PONDERADORES-GBD'!$A$3:$I$43,5,FALSE))*VLOOKUP(FW$7,'PONDERADORES-GBD'!$A$3:$I$43,8,FALSE)*VLOOKUP(FW$7,'PONDERADORES-GBD'!$A$3:$I$43,3,FALSE)</f>
        <v>0</v>
      </c>
      <c r="FX31" s="28">
        <f>CT31*VLOOKUP(FX$7,'PONDERADORES-GBD'!$A$3:$I$43,5,FALSE)*VLOOKUP(FX$7,'PONDERADORES-GBD'!$A$3:$I$43,6,FALSE)*VLOOKUP(FX$7,'PONDERADORES-GBD'!$A$3:$I$43,3,FALSE)+CT31*(1-VLOOKUP(FX$7,'PONDERADORES-GBD'!$A$3:$I$43,5,FALSE))*VLOOKUP(FX$7,'PONDERADORES-GBD'!$A$3:$I$43,8,FALSE)*VLOOKUP(FX$7,'PONDERADORES-GBD'!$A$3:$I$43,3,FALSE)</f>
        <v>6.8304806358658447E-4</v>
      </c>
      <c r="FY31" s="28">
        <f>CU31*VLOOKUP(FY$7,'PONDERADORES-GBD'!$A$3:$I$43,5,FALSE)*VLOOKUP(FY$7,'PONDERADORES-GBD'!$A$3:$I$43,6,FALSE)*VLOOKUP(FY$7,'PONDERADORES-GBD'!$A$3:$I$43,3,FALSE)+CU31*(1-VLOOKUP(FY$7,'PONDERADORES-GBD'!$A$3:$I$43,5,FALSE))*VLOOKUP(FY$7,'PONDERADORES-GBD'!$A$3:$I$43,8,FALSE)*VLOOKUP(FY$7,'PONDERADORES-GBD'!$A$3:$I$43,3,FALSE)</f>
        <v>2.129591457905544E-6</v>
      </c>
      <c r="FZ31" s="28">
        <f>CV31*VLOOKUP(FZ$7,'PONDERADORES-GBD'!$A$3:$I$43,5,FALSE)*VLOOKUP(FZ$7,'PONDERADORES-GBD'!$A$3:$I$43,6,FALSE)*VLOOKUP(FZ$7,'PONDERADORES-GBD'!$A$3:$I$43,3,FALSE)+CV31*(1-VLOOKUP(FZ$7,'PONDERADORES-GBD'!$A$3:$I$43,5,FALSE))*VLOOKUP(FZ$7,'PONDERADORES-GBD'!$A$3:$I$43,8,FALSE)*VLOOKUP(FZ$7,'PONDERADORES-GBD'!$A$3:$I$43,3,FALSE)</f>
        <v>0</v>
      </c>
      <c r="GA31" s="28">
        <f>CW31*VLOOKUP(GA$7,'PONDERADORES-GBD'!$A$3:$I$43,5,FALSE)*VLOOKUP(GA$7,'PONDERADORES-GBD'!$A$3:$I$43,6,FALSE)*VLOOKUP(GA$7,'PONDERADORES-GBD'!$A$3:$I$43,3,FALSE)+CW31*(1-VLOOKUP(GA$7,'PONDERADORES-GBD'!$A$3:$I$43,5,FALSE))*VLOOKUP(GA$7,'PONDERADORES-GBD'!$A$3:$I$43,8,FALSE)*VLOOKUP(GA$7,'PONDERADORES-GBD'!$A$3:$I$43,3,FALSE)</f>
        <v>1.2858436193018482E-4</v>
      </c>
      <c r="GB31" s="28">
        <f>CX31*VLOOKUP(GB$7,'PONDERADORES-GBD'!$A$3:$I$43,5,FALSE)*VLOOKUP(GB$7,'PONDERADORES-GBD'!$A$3:$I$43,6,FALSE)*VLOOKUP(GB$7,'PONDERADORES-GBD'!$A$3:$I$43,3,FALSE)+CX31*(1-VLOOKUP(GB$7,'PONDERADORES-GBD'!$A$3:$I$43,5,FALSE))*VLOOKUP(GB$7,'PONDERADORES-GBD'!$A$3:$I$43,8,FALSE)*VLOOKUP(GB$7,'PONDERADORES-GBD'!$A$3:$I$43,3,FALSE)</f>
        <v>2.0985906009582479E-4</v>
      </c>
      <c r="GC31" s="28">
        <f>CY31*VLOOKUP(GC$7,'PONDERADORES-GBD'!$A$3:$I$43,5,FALSE)*VLOOKUP(GC$7,'PONDERADORES-GBD'!$A$3:$I$43,6,FALSE)*VLOOKUP(GC$7,'PONDERADORES-GBD'!$A$3:$I$43,3,FALSE)+CY31*(1-VLOOKUP(GC$7,'PONDERADORES-GBD'!$A$3:$I$43,5,FALSE))*VLOOKUP(GC$7,'PONDERADORES-GBD'!$A$3:$I$43,8,FALSE)*VLOOKUP(GC$7,'PONDERADORES-GBD'!$A$3:$I$43,3,FALSE)</f>
        <v>7.0874480082135517E-4</v>
      </c>
      <c r="GD31" s="28">
        <f>CZ31*VLOOKUP(GD$7,'PONDERADORES-GBD'!$A$3:$I$43,5,FALSE)*VLOOKUP(GD$7,'PONDERADORES-GBD'!$A$3:$I$43,6,FALSE)*VLOOKUP(GD$7,'PONDERADORES-GBD'!$A$3:$I$43,3,FALSE)+CZ31*(1-VLOOKUP(GD$7,'PONDERADORES-GBD'!$A$3:$I$43,5,FALSE))*VLOOKUP(GD$7,'PONDERADORES-GBD'!$A$3:$I$43,8,FALSE)*VLOOKUP(GD$7,'PONDERADORES-GBD'!$A$3:$I$43,3,FALSE)</f>
        <v>1.2801643696098563E-4</v>
      </c>
      <c r="GE31" s="28">
        <f>DA31*VLOOKUP(GE$7,'PONDERADORES-GBD'!$A$3:$I$43,5,FALSE)*VLOOKUP(GE$7,'PONDERADORES-GBD'!$A$3:$I$43,6,FALSE)*VLOOKUP(GE$7,'PONDERADORES-GBD'!$A$3:$I$43,3,FALSE)+DA31*(1-VLOOKUP(GE$7,'PONDERADORES-GBD'!$A$3:$I$43,5,FALSE))*VLOOKUP(GE$7,'PONDERADORES-GBD'!$A$3:$I$43,8,FALSE)*VLOOKUP(GE$7,'PONDERADORES-GBD'!$A$3:$I$43,3,FALSE)</f>
        <v>1.8129245859000687E-4</v>
      </c>
      <c r="GF31" s="28">
        <f>DB31*VLOOKUP(GF$7,'PONDERADORES-GBD'!$A$3:$I$43,5,FALSE)*VLOOKUP(GF$7,'PONDERADORES-GBD'!$A$3:$I$43,6,FALSE)*VLOOKUP(GF$7,'PONDERADORES-GBD'!$A$3:$I$43,3,FALSE)+DB31*(1-VLOOKUP(GF$7,'PONDERADORES-GBD'!$A$3:$I$43,5,FALSE))*VLOOKUP(GF$7,'PONDERADORES-GBD'!$A$3:$I$43,8,FALSE)*VLOOKUP(GF$7,'PONDERADORES-GBD'!$A$3:$I$43,3,FALSE)</f>
        <v>1.6397965995893225E-4</v>
      </c>
      <c r="GG31" s="28">
        <f>DC31*VLOOKUP(GG$7,'PONDERADORES-GBD'!$A$3:$I$43,5,FALSE)*VLOOKUP(GG$7,'PONDERADORES-GBD'!$A$3:$I$43,6,FALSE)*VLOOKUP(GG$7,'PONDERADORES-GBD'!$A$3:$I$43,3,FALSE)+DC31*(1-VLOOKUP(GG$7,'PONDERADORES-GBD'!$A$3:$I$43,5,FALSE))*VLOOKUP(GG$7,'PONDERADORES-GBD'!$A$3:$I$43,8,FALSE)*VLOOKUP(GG$7,'PONDERADORES-GBD'!$A$3:$I$43,3,FALSE)</f>
        <v>1.3060398357289528E-5</v>
      </c>
      <c r="GH31" s="28">
        <f>DD31*VLOOKUP(GH$7,'PONDERADORES-GBD'!$A$3:$I$43,5,FALSE)*VLOOKUP(GH$7,'PONDERADORES-GBD'!$A$3:$I$43,6,FALSE)*VLOOKUP(GH$7,'PONDERADORES-GBD'!$A$3:$I$43,3,FALSE)+DD31*(1-VLOOKUP(GH$7,'PONDERADORES-GBD'!$A$3:$I$43,5,FALSE))*VLOOKUP(GH$7,'PONDERADORES-GBD'!$A$3:$I$43,8,FALSE)*VLOOKUP(GH$7,'PONDERADORES-GBD'!$A$3:$I$43,3,FALSE)</f>
        <v>6.4789909650924034E-4</v>
      </c>
      <c r="GI31" s="28">
        <f>DE31*VLOOKUP(GI$7,'PONDERADORES-GBD'!$A$3:$I$43,5,FALSE)*VLOOKUP(GI$7,'PONDERADORES-GBD'!$A$3:$I$43,6,FALSE)*VLOOKUP(GI$7,'PONDERADORES-GBD'!$A$3:$I$43,3,FALSE)+DE31*(1-VLOOKUP(GI$7,'PONDERADORES-GBD'!$A$3:$I$43,5,FALSE))*VLOOKUP(GI$7,'PONDERADORES-GBD'!$A$3:$I$43,8,FALSE)*VLOOKUP(GI$7,'PONDERADORES-GBD'!$A$3:$I$43,3,FALSE)</f>
        <v>2.0389118138261463E-5</v>
      </c>
      <c r="GJ31" s="28">
        <f>DF31*VLOOKUP(GJ$7,'PONDERADORES-GBD'!$A$3:$I$43,5,FALSE)*VLOOKUP(GJ$7,'PONDERADORES-GBD'!$A$3:$I$43,6,FALSE)*VLOOKUP(GJ$7,'PONDERADORES-GBD'!$A$3:$I$43,3,FALSE)+DF31*(1-VLOOKUP(GJ$7,'PONDERADORES-GBD'!$A$3:$I$43,5,FALSE))*VLOOKUP(GJ$7,'PONDERADORES-GBD'!$A$3:$I$43,8,FALSE)*VLOOKUP(GJ$7,'PONDERADORES-GBD'!$A$3:$I$43,3,FALSE)</f>
        <v>1.3999493497604381E-6</v>
      </c>
      <c r="GK31" s="28">
        <f>DG31*VLOOKUP(GK$7,'PONDERADORES-GBD'!$A$3:$I$43,5,FALSE)*VLOOKUP(GK$7,'PONDERADORES-GBD'!$A$3:$I$43,6,FALSE)*VLOOKUP(GK$7,'PONDERADORES-GBD'!$A$3:$I$43,3,FALSE)+DG31*(1-VLOOKUP(GK$7,'PONDERADORES-GBD'!$A$3:$I$43,5,FALSE))*VLOOKUP(GK$7,'PONDERADORES-GBD'!$A$3:$I$43,8,FALSE)*VLOOKUP(GK$7,'PONDERADORES-GBD'!$A$3:$I$43,3,FALSE)</f>
        <v>0</v>
      </c>
      <c r="GL31" s="28">
        <f>DH31*VLOOKUP(GL$7,'PONDERADORES-GBD'!$A$3:$I$43,5,FALSE)*VLOOKUP(GL$7,'PONDERADORES-GBD'!$A$3:$I$43,6,FALSE)*VLOOKUP(GL$7,'PONDERADORES-GBD'!$A$3:$I$43,3,FALSE)+DH31*(1-VLOOKUP(GL$7,'PONDERADORES-GBD'!$A$3:$I$43,5,FALSE))*VLOOKUP(GL$7,'PONDERADORES-GBD'!$A$3:$I$43,8,FALSE)*VLOOKUP(GL$7,'PONDERADORES-GBD'!$A$3:$I$43,3,FALSE)</f>
        <v>0</v>
      </c>
      <c r="GM31" s="28">
        <f>DI31*VLOOKUP(GM$7,'PONDERADORES-GBD'!$A$3:$I$43,5,FALSE)*VLOOKUP(GM$7,'PONDERADORES-GBD'!$A$3:$I$43,6,FALSE)*VLOOKUP(GM$7,'PONDERADORES-GBD'!$A$3:$I$43,3,FALSE)+DI31*(1-VLOOKUP(GM$7,'PONDERADORES-GBD'!$A$3:$I$43,5,FALSE))*VLOOKUP(GM$7,'PONDERADORES-GBD'!$A$3:$I$43,8,FALSE)*VLOOKUP(GM$7,'PONDERADORES-GBD'!$A$3:$I$43,3,FALSE)</f>
        <v>0</v>
      </c>
      <c r="GN31" s="28">
        <f>DJ31*VLOOKUP(GN$7,'PONDERADORES-GBD'!$A$3:$I$43,5,FALSE)*VLOOKUP(GN$7,'PONDERADORES-GBD'!$A$3:$I$43,6,FALSE)*VLOOKUP(GN$7,'PONDERADORES-GBD'!$A$3:$I$43,3,FALSE)+DJ31*(1-VLOOKUP(GN$7,'PONDERADORES-GBD'!$A$3:$I$43,5,FALSE))*VLOOKUP(GN$7,'PONDERADORES-GBD'!$A$3:$I$43,8,FALSE)*VLOOKUP(GN$7,'PONDERADORES-GBD'!$A$3:$I$43,3,FALSE)</f>
        <v>0</v>
      </c>
      <c r="GO31" s="28">
        <f>DK31*VLOOKUP(GO$7,'PONDERADORES-GBD'!$A$3:$I$43,5,FALSE)*VLOOKUP(GO$7,'PONDERADORES-GBD'!$A$3:$I$43,6,FALSE)*VLOOKUP(GO$7,'PONDERADORES-GBD'!$A$3:$I$43,3,FALSE)+DK31*(1-VLOOKUP(GO$7,'PONDERADORES-GBD'!$A$3:$I$43,5,FALSE))*VLOOKUP(GO$7,'PONDERADORES-GBD'!$A$3:$I$43,8,FALSE)*VLOOKUP(GO$7,'PONDERADORES-GBD'!$A$3:$I$43,3,FALSE)</f>
        <v>0</v>
      </c>
      <c r="GP31" s="28">
        <f>DL31*VLOOKUP(GP$7,'PONDERADORES-GBD'!$A$3:$I$43,5,FALSE)*VLOOKUP(GP$7,'PONDERADORES-GBD'!$A$3:$I$43,6,FALSE)*VLOOKUP(GP$7,'PONDERADORES-GBD'!$A$3:$I$43,3,FALSE)+DL31*(1-VLOOKUP(GP$7,'PONDERADORES-GBD'!$A$3:$I$43,5,FALSE))*VLOOKUP(GP$7,'PONDERADORES-GBD'!$A$3:$I$43,8,FALSE)*VLOOKUP(GP$7,'PONDERADORES-GBD'!$A$3:$I$43,3,FALSE)</f>
        <v>0</v>
      </c>
      <c r="GQ31" s="28">
        <f>DM31*VLOOKUP(GQ$7,'PONDERADORES-GBD'!$A$3:$I$43,5,FALSE)*VLOOKUP(GQ$7,'PONDERADORES-GBD'!$A$3:$I$43,6,FALSE)*VLOOKUP(GQ$7,'PONDERADORES-GBD'!$A$3:$I$43,3,FALSE)+DM31*(1-VLOOKUP(GQ$7,'PONDERADORES-GBD'!$A$3:$I$43,5,FALSE))*VLOOKUP(GQ$7,'PONDERADORES-GBD'!$A$3:$I$43,8,FALSE)*VLOOKUP(GQ$7,'PONDERADORES-GBD'!$A$3:$I$43,3,FALSE)</f>
        <v>2.0650684188911705E-6</v>
      </c>
      <c r="GR31" s="28">
        <f>DN31*VLOOKUP(GR$7,'PONDERADORES-GBD'!$A$3:$I$43,5,FALSE)*VLOOKUP(GR$7,'PONDERADORES-GBD'!$A$3:$I$43,6,FALSE)*VLOOKUP(GR$7,'PONDERADORES-GBD'!$A$3:$I$43,3,FALSE)+DN31*(1-VLOOKUP(GR$7,'PONDERADORES-GBD'!$A$3:$I$43,5,FALSE))*VLOOKUP(GR$7,'PONDERADORES-GBD'!$A$3:$I$43,8,FALSE)*VLOOKUP(GR$7,'PONDERADORES-GBD'!$A$3:$I$43,3,FALSE)</f>
        <v>0</v>
      </c>
      <c r="GS31" s="28">
        <f>DO31*VLOOKUP(GS$7,'PONDERADORES-GBD'!$A$3:$I$43,5,FALSE)*VLOOKUP(GS$7,'PONDERADORES-GBD'!$A$3:$I$43,6,FALSE)*VLOOKUP(GS$7,'PONDERADORES-GBD'!$A$3:$I$43,3,FALSE)+DO31*(1-VLOOKUP(GS$7,'PONDERADORES-GBD'!$A$3:$I$43,5,FALSE))*VLOOKUP(GS$7,'PONDERADORES-GBD'!$A$3:$I$43,8,FALSE)*VLOOKUP(GS$7,'PONDERADORES-GBD'!$A$3:$I$43,3,FALSE)</f>
        <v>0</v>
      </c>
      <c r="GT31" s="28">
        <f>DP31*VLOOKUP(GT$7,'PONDERADORES-GBD'!$A$3:$I$43,5,FALSE)*VLOOKUP(GT$7,'PONDERADORES-GBD'!$A$3:$I$43,6,FALSE)*VLOOKUP(GT$7,'PONDERADORES-GBD'!$A$3:$I$43,3,FALSE)+DP31*(1-VLOOKUP(GT$7,'PONDERADORES-GBD'!$A$3:$I$43,5,FALSE))*VLOOKUP(GT$7,'PONDERADORES-GBD'!$A$3:$I$43,8,FALSE)*VLOOKUP(GT$7,'PONDERADORES-GBD'!$A$3:$I$43,3,FALSE)</f>
        <v>6.3737122518822722E-6</v>
      </c>
      <c r="GU31" s="28">
        <f>DQ31*VLOOKUP(GU$7,'PONDERADORES-GBD'!$A$3:$I$43,5,FALSE)*VLOOKUP(GU$7,'PONDERADORES-GBD'!$A$3:$I$43,6,FALSE)*VLOOKUP(GU$7,'PONDERADORES-GBD'!$A$3:$I$43,3,FALSE)+DQ31*(1-VLOOKUP(GU$7,'PONDERADORES-GBD'!$A$3:$I$43,5,FALSE))*VLOOKUP(GU$7,'PONDERADORES-GBD'!$A$3:$I$43,8,FALSE)*VLOOKUP(GU$7,'PONDERADORES-GBD'!$A$3:$I$43,3,FALSE)</f>
        <v>1.0707843942505131E-5</v>
      </c>
      <c r="GV31" s="28">
        <f>DR31*VLOOKUP(GV$7,'PONDERADORES-GBD'!$A$3:$I$43,5,FALSE)*VLOOKUP(GV$7,'PONDERADORES-GBD'!$A$3:$I$43,6,FALSE)*VLOOKUP(GV$7,'PONDERADORES-GBD'!$A$3:$I$43,3,FALSE)+DR31*(1-VLOOKUP(GV$7,'PONDERADORES-GBD'!$A$3:$I$43,5,FALSE))*VLOOKUP(GV$7,'PONDERADORES-GBD'!$A$3:$I$43,8,FALSE)*VLOOKUP(GV$7,'PONDERADORES-GBD'!$A$3:$I$43,3,FALSE)</f>
        <v>2.0492500369609858E-5</v>
      </c>
      <c r="GW31" s="28">
        <f>DS31*VLOOKUP(GW$7,'PONDERADORES-GBD'!$A$3:$I$43,5,FALSE)*VLOOKUP(GW$7,'PONDERADORES-GBD'!$A$3:$I$43,6,FALSE)*VLOOKUP(GW$7,'PONDERADORES-GBD'!$A$3:$I$43,3,FALSE)+DS31*(1-VLOOKUP(GW$7,'PONDERADORES-GBD'!$A$3:$I$43,5,FALSE))*VLOOKUP(GW$7,'PONDERADORES-GBD'!$A$3:$I$43,8,FALSE)*VLOOKUP(GW$7,'PONDERADORES-GBD'!$A$3:$I$43,3,FALSE)</f>
        <v>6.3631406707734424E-6</v>
      </c>
      <c r="GX31" s="28">
        <f>DT31*VLOOKUP(GX$7,'PONDERADORES-GBD'!$A$3:$I$43,5,FALSE)*VLOOKUP(GX$7,'PONDERADORES-GBD'!$A$3:$I$43,6,FALSE)*VLOOKUP(GX$7,'PONDERADORES-GBD'!$A$3:$I$43,3,FALSE)+DT31*(1-VLOOKUP(GX$7,'PONDERADORES-GBD'!$A$3:$I$43,5,FALSE))*VLOOKUP(GX$7,'PONDERADORES-GBD'!$A$3:$I$43,8,FALSE)*VLOOKUP(GX$7,'PONDERADORES-GBD'!$A$3:$I$43,3,FALSE)</f>
        <v>0</v>
      </c>
      <c r="GY31" s="28">
        <f>DU31*VLOOKUP(GY$7,'PONDERADORES-GBD'!$A$3:$I$43,5,FALSE)*VLOOKUP(GY$7,'PONDERADORES-GBD'!$A$3:$I$43,6,FALSE)*VLOOKUP(GY$7,'PONDERADORES-GBD'!$A$3:$I$43,3,FALSE)+DU31*(1-VLOOKUP(GY$7,'PONDERADORES-GBD'!$A$3:$I$43,5,FALSE))*VLOOKUP(GY$7,'PONDERADORES-GBD'!$A$3:$I$43,8,FALSE)*VLOOKUP(GY$7,'PONDERADORES-GBD'!$A$3:$I$43,3,FALSE)</f>
        <v>0</v>
      </c>
      <c r="GZ31" s="29">
        <f t="shared" si="2"/>
        <v>9.661447384999999E-3</v>
      </c>
      <c r="HA31" s="29">
        <f t="shared" si="3"/>
        <v>9.8605020889253967E-3</v>
      </c>
      <c r="HC31" s="39">
        <f t="shared" si="4"/>
        <v>0</v>
      </c>
      <c r="HD31" s="39" t="e">
        <f t="shared" si="5"/>
        <v>#DIV/0!</v>
      </c>
      <c r="HE31" s="39" t="e">
        <f t="shared" si="0"/>
        <v>#DIV/0!</v>
      </c>
    </row>
    <row r="32" spans="1:213" ht="15.75" x14ac:dyDescent="0.25">
      <c r="A32" s="36" t="s">
        <v>105</v>
      </c>
      <c r="B32" s="37" t="s">
        <v>47</v>
      </c>
      <c r="C32" s="31">
        <f>DATOS!B73</f>
        <v>0</v>
      </c>
      <c r="D32" s="1">
        <v>1.0101000000000001E-2</v>
      </c>
      <c r="E32" s="1">
        <v>7.9365000000000008E-3</v>
      </c>
      <c r="F32" s="1">
        <v>0.23197860000000001</v>
      </c>
      <c r="G32" s="1">
        <v>0</v>
      </c>
      <c r="H32" s="1">
        <v>0</v>
      </c>
      <c r="I32" s="1">
        <v>0</v>
      </c>
      <c r="J32" s="1">
        <v>1.4189500000000001E-2</v>
      </c>
      <c r="K32" s="1">
        <v>3.7277499999999998E-2</v>
      </c>
      <c r="L32" s="1">
        <v>4.2327999999999998E-2</v>
      </c>
      <c r="M32" s="1">
        <v>3.848E-2</v>
      </c>
      <c r="N32" s="1">
        <v>3.9441999999999998E-2</v>
      </c>
      <c r="O32" s="1">
        <v>1.2025E-3</v>
      </c>
      <c r="P32" s="1">
        <v>7.7545199999999995E-2</v>
      </c>
      <c r="Q32" s="1">
        <v>2.6454999999999998E-3</v>
      </c>
      <c r="R32" s="1">
        <v>3.3670000000000002E-3</v>
      </c>
      <c r="S32" s="1">
        <v>2.14045E-2</v>
      </c>
      <c r="T32" s="1">
        <v>2.6936000000000002E-2</v>
      </c>
      <c r="U32" s="1">
        <v>4.9062099999999997E-2</v>
      </c>
      <c r="V32" s="1">
        <v>1.70755E-2</v>
      </c>
      <c r="W32" s="1">
        <v>4.6897500000000002E-2</v>
      </c>
      <c r="X32" s="1">
        <v>4.8580999999999999E-2</v>
      </c>
      <c r="Y32" s="1">
        <v>1.6354E-2</v>
      </c>
      <c r="Z32" s="1">
        <v>0.1565657</v>
      </c>
      <c r="AA32" s="1">
        <v>1.1544E-2</v>
      </c>
      <c r="AB32" s="1">
        <v>4.0885000000000001E-3</v>
      </c>
      <c r="AC32" s="1">
        <v>2.4049999999999999E-4</v>
      </c>
      <c r="AD32" s="1">
        <v>0</v>
      </c>
      <c r="AE32" s="1">
        <v>0</v>
      </c>
      <c r="AF32" s="1">
        <v>9.6199999999999996E-4</v>
      </c>
      <c r="AG32" s="1">
        <v>0</v>
      </c>
      <c r="AH32" s="1">
        <v>0</v>
      </c>
      <c r="AI32" s="1">
        <v>5.0505000000000003E-3</v>
      </c>
      <c r="AJ32" s="1">
        <v>5.0505000000000003E-3</v>
      </c>
      <c r="AK32" s="1">
        <v>7.2150000000000001E-3</v>
      </c>
      <c r="AL32" s="1">
        <v>2.5974000000000001E-2</v>
      </c>
      <c r="AM32" s="1">
        <v>4.35305E-2</v>
      </c>
      <c r="AN32" s="1">
        <v>5.7720000000000002E-3</v>
      </c>
      <c r="AO32" s="1">
        <v>9.6199999999999996E-4</v>
      </c>
      <c r="AP32" s="1">
        <v>2.4049999999999999E-4</v>
      </c>
      <c r="AQ32" s="1">
        <v>0</v>
      </c>
      <c r="AR32" s="1">
        <v>0.9999996000000001</v>
      </c>
      <c r="AT32" s="41">
        <f>D32*VLOOKUP(AT$7,'PONDERADORES-GBD'!$A$3:$I$43,4,FALSE)</f>
        <v>1.0101000000000001E-2</v>
      </c>
      <c r="AU32" s="41">
        <f>E32*VLOOKUP(AU$7,'PONDERADORES-GBD'!$A$3:$I$43,4,FALSE)</f>
        <v>7.9365000000000008E-3</v>
      </c>
      <c r="AV32" s="41">
        <f>F32*VLOOKUP(AV$7,'PONDERADORES-GBD'!$A$3:$I$43,4,FALSE)</f>
        <v>1.159893E-2</v>
      </c>
      <c r="AW32" s="41">
        <f>G32*VLOOKUP(AW$7,'PONDERADORES-GBD'!$A$3:$I$43,4,FALSE)</f>
        <v>0</v>
      </c>
      <c r="AX32" s="41">
        <f>H32*VLOOKUP(AX$7,'PONDERADORES-GBD'!$A$3:$I$43,4,FALSE)</f>
        <v>0</v>
      </c>
      <c r="AY32" s="41">
        <f>I32*VLOOKUP(AY$7,'PONDERADORES-GBD'!$A$3:$I$43,4,FALSE)</f>
        <v>0</v>
      </c>
      <c r="AZ32" s="41">
        <f>J32*VLOOKUP(AZ$7,'PONDERADORES-GBD'!$A$3:$I$43,4,FALSE)</f>
        <v>7.094750000000001E-4</v>
      </c>
      <c r="BA32" s="41">
        <f>K32*VLOOKUP(BA$7,'PONDERADORES-GBD'!$A$3:$I$43,4,FALSE)</f>
        <v>1.8638750000000001E-3</v>
      </c>
      <c r="BB32" s="41">
        <f>L32*VLOOKUP(BB$7,'PONDERADORES-GBD'!$A$3:$I$43,4,FALSE)</f>
        <v>0</v>
      </c>
      <c r="BC32" s="41">
        <f>M32*VLOOKUP(BC$7,'PONDERADORES-GBD'!$A$3:$I$43,4,FALSE)</f>
        <v>0</v>
      </c>
      <c r="BD32" s="41">
        <f>N32*VLOOKUP(BD$7,'PONDERADORES-GBD'!$A$3:$I$43,4,FALSE)</f>
        <v>0</v>
      </c>
      <c r="BE32" s="41">
        <f>O32*VLOOKUP(BE$7,'PONDERADORES-GBD'!$A$3:$I$43,4,FALSE)</f>
        <v>1.2025E-3</v>
      </c>
      <c r="BF32" s="41">
        <f>P32*VLOOKUP(BF$7,'PONDERADORES-GBD'!$A$3:$I$43,4,FALSE)</f>
        <v>3.87726E-3</v>
      </c>
      <c r="BG32" s="41">
        <f>Q32*VLOOKUP(BG$7,'PONDERADORES-GBD'!$A$3:$I$43,4,FALSE)</f>
        <v>2.6455000000000001E-4</v>
      </c>
      <c r="BH32" s="41">
        <f>R32*VLOOKUP(BH$7,'PONDERADORES-GBD'!$A$3:$I$43,4,FALSE)</f>
        <v>6.7340000000000011E-4</v>
      </c>
      <c r="BI32" s="41">
        <f>S32*VLOOKUP(BI$7,'PONDERADORES-GBD'!$A$3:$I$43,4,FALSE)</f>
        <v>3.2106750000000001E-3</v>
      </c>
      <c r="BJ32" s="41">
        <f>T32*VLOOKUP(BJ$7,'PONDERADORES-GBD'!$A$3:$I$43,4,FALSE)</f>
        <v>0</v>
      </c>
      <c r="BK32" s="41">
        <f>U32*VLOOKUP(BK$7,'PONDERADORES-GBD'!$A$3:$I$43,4,FALSE)</f>
        <v>0</v>
      </c>
      <c r="BL32" s="41">
        <f>V32*VLOOKUP(BL$7,'PONDERADORES-GBD'!$A$3:$I$43,4,FALSE)</f>
        <v>0</v>
      </c>
      <c r="BM32" s="41">
        <f>W32*VLOOKUP(BM$7,'PONDERADORES-GBD'!$A$3:$I$43,4,FALSE)</f>
        <v>0</v>
      </c>
      <c r="BN32" s="41">
        <f>X32*VLOOKUP(BN$7,'PONDERADORES-GBD'!$A$3:$I$43,4,FALSE)</f>
        <v>0</v>
      </c>
      <c r="BO32" s="41">
        <f>Y32*VLOOKUP(BO$7,'PONDERADORES-GBD'!$A$3:$I$43,4,FALSE)</f>
        <v>0</v>
      </c>
      <c r="BP32" s="41">
        <f>Z32*VLOOKUP(BP$7,'PONDERADORES-GBD'!$A$3:$I$43,4,FALSE)</f>
        <v>0</v>
      </c>
      <c r="BQ32" s="41">
        <f>AA32*VLOOKUP(BQ$7,'PONDERADORES-GBD'!$A$3:$I$43,4,FALSE)</f>
        <v>0</v>
      </c>
      <c r="BR32" s="41">
        <f>AB32*VLOOKUP(BR$7,'PONDERADORES-GBD'!$A$3:$I$43,4,FALSE)</f>
        <v>0</v>
      </c>
      <c r="BS32" s="41">
        <f>AC32*VLOOKUP(BS$7,'PONDERADORES-GBD'!$A$3:$I$43,4,FALSE)</f>
        <v>2.4049999999999999E-4</v>
      </c>
      <c r="BT32" s="41">
        <f>AD32*VLOOKUP(BT$7,'PONDERADORES-GBD'!$A$3:$I$43,4,FALSE)</f>
        <v>0</v>
      </c>
      <c r="BU32" s="41">
        <f>AE32*VLOOKUP(BU$7,'PONDERADORES-GBD'!$A$3:$I$43,4,FALSE)</f>
        <v>0</v>
      </c>
      <c r="BV32" s="41">
        <f>AF32*VLOOKUP(BV$7,'PONDERADORES-GBD'!$A$3:$I$43,4,FALSE)</f>
        <v>9.6199999999999996E-4</v>
      </c>
      <c r="BW32" s="41">
        <f>AG32*VLOOKUP(BW$7,'PONDERADORES-GBD'!$A$3:$I$43,4,FALSE)</f>
        <v>0</v>
      </c>
      <c r="BX32" s="41">
        <f>AH32*VLOOKUP(BX$7,'PONDERADORES-GBD'!$A$3:$I$43,4,FALSE)</f>
        <v>0</v>
      </c>
      <c r="BY32" s="41">
        <f>AI32*VLOOKUP(BY$7,'PONDERADORES-GBD'!$A$3:$I$43,4,FALSE)</f>
        <v>0</v>
      </c>
      <c r="BZ32" s="41">
        <f>AJ32*VLOOKUP(BZ$7,'PONDERADORES-GBD'!$A$3:$I$43,4,FALSE)</f>
        <v>0</v>
      </c>
      <c r="CA32" s="41">
        <f>AK32*VLOOKUP(CA$7,'PONDERADORES-GBD'!$A$3:$I$43,4,FALSE)</f>
        <v>0</v>
      </c>
      <c r="CB32" s="41">
        <f>AL32*VLOOKUP(CB$7,'PONDERADORES-GBD'!$A$3:$I$43,4,FALSE)</f>
        <v>0</v>
      </c>
      <c r="CC32" s="41">
        <f>AM32*VLOOKUP(CC$7,'PONDERADORES-GBD'!$A$3:$I$43,4,FALSE)</f>
        <v>0</v>
      </c>
      <c r="CD32" s="41">
        <f>AN32*VLOOKUP(CD$7,'PONDERADORES-GBD'!$A$3:$I$43,4,FALSE)</f>
        <v>0</v>
      </c>
      <c r="CE32" s="41">
        <f>AO32*VLOOKUP(CE$7,'PONDERADORES-GBD'!$A$3:$I$43,4,FALSE)</f>
        <v>0</v>
      </c>
      <c r="CF32" s="41">
        <f>AP32*VLOOKUP(CF$7,'PONDERADORES-GBD'!$A$3:$I$43,4,FALSE)</f>
        <v>0</v>
      </c>
      <c r="CG32" s="41">
        <f>AQ32*VLOOKUP(CG$7,'PONDERADORES-GBD'!$A$3:$I$43,4,FALSE)</f>
        <v>0</v>
      </c>
      <c r="CH32" s="41">
        <f>D32*(1-VLOOKUP(CH$7,'PONDERADORES-GBD'!$A$3:$I$43,4,FALSE))</f>
        <v>0</v>
      </c>
      <c r="CI32" s="41">
        <f>E32*(1-VLOOKUP(CI$7,'PONDERADORES-GBD'!$A$3:$I$43,4,FALSE))</f>
        <v>0</v>
      </c>
      <c r="CJ32" s="41">
        <f>F32*(1-VLOOKUP(CJ$7,'PONDERADORES-GBD'!$A$3:$I$43,4,FALSE))</f>
        <v>0.22037967</v>
      </c>
      <c r="CK32" s="41">
        <f>G32*(1-VLOOKUP(CK$7,'PONDERADORES-GBD'!$A$3:$I$43,4,FALSE))</f>
        <v>0</v>
      </c>
      <c r="CL32" s="41">
        <f>H32*(1-VLOOKUP(CL$7,'PONDERADORES-GBD'!$A$3:$I$43,4,FALSE))</f>
        <v>0</v>
      </c>
      <c r="CM32" s="41">
        <f>I32*(1-VLOOKUP(CM$7,'PONDERADORES-GBD'!$A$3:$I$43,4,FALSE))</f>
        <v>0</v>
      </c>
      <c r="CN32" s="41">
        <f>J32*(1-VLOOKUP(CN$7,'PONDERADORES-GBD'!$A$3:$I$43,4,FALSE))</f>
        <v>1.3480025E-2</v>
      </c>
      <c r="CO32" s="41">
        <f>K32*(1-VLOOKUP(CO$7,'PONDERADORES-GBD'!$A$3:$I$43,4,FALSE))</f>
        <v>3.5413624999999997E-2</v>
      </c>
      <c r="CP32" s="41">
        <f>L32*(1-VLOOKUP(CP$7,'PONDERADORES-GBD'!$A$3:$I$43,4,FALSE))</f>
        <v>4.2327999999999998E-2</v>
      </c>
      <c r="CQ32" s="41">
        <f>M32*(1-VLOOKUP(CQ$7,'PONDERADORES-GBD'!$A$3:$I$43,4,FALSE))</f>
        <v>3.848E-2</v>
      </c>
      <c r="CR32" s="41">
        <f>N32*(1-VLOOKUP(CR$7,'PONDERADORES-GBD'!$A$3:$I$43,4,FALSE))</f>
        <v>3.9441999999999998E-2</v>
      </c>
      <c r="CS32" s="41">
        <f>O32*(1-VLOOKUP(CS$7,'PONDERADORES-GBD'!$A$3:$I$43,4,FALSE))</f>
        <v>0</v>
      </c>
      <c r="CT32" s="41">
        <f>P32*(1-VLOOKUP(CT$7,'PONDERADORES-GBD'!$A$3:$I$43,4,FALSE))</f>
        <v>7.3667939999999987E-2</v>
      </c>
      <c r="CU32" s="41">
        <f>Q32*(1-VLOOKUP(CU$7,'PONDERADORES-GBD'!$A$3:$I$43,4,FALSE))</f>
        <v>2.3809499999999997E-3</v>
      </c>
      <c r="CV32" s="41">
        <f>R32*(1-VLOOKUP(CV$7,'PONDERADORES-GBD'!$A$3:$I$43,4,FALSE))</f>
        <v>2.6936000000000004E-3</v>
      </c>
      <c r="CW32" s="41">
        <f>S32*(1-VLOOKUP(CW$7,'PONDERADORES-GBD'!$A$3:$I$43,4,FALSE))</f>
        <v>1.8193825E-2</v>
      </c>
      <c r="CX32" s="41">
        <f>T32*(1-VLOOKUP(CX$7,'PONDERADORES-GBD'!$A$3:$I$43,4,FALSE))</f>
        <v>2.6936000000000002E-2</v>
      </c>
      <c r="CY32" s="41">
        <f>U32*(1-VLOOKUP(CY$7,'PONDERADORES-GBD'!$A$3:$I$43,4,FALSE))</f>
        <v>4.9062099999999997E-2</v>
      </c>
      <c r="CZ32" s="41">
        <f>V32*(1-VLOOKUP(CZ$7,'PONDERADORES-GBD'!$A$3:$I$43,4,FALSE))</f>
        <v>1.70755E-2</v>
      </c>
      <c r="DA32" s="41">
        <f>W32*(1-VLOOKUP(DA$7,'PONDERADORES-GBD'!$A$3:$I$43,4,FALSE))</f>
        <v>4.6897500000000002E-2</v>
      </c>
      <c r="DB32" s="41">
        <f>X32*(1-VLOOKUP(DB$7,'PONDERADORES-GBD'!$A$3:$I$43,4,FALSE))</f>
        <v>4.8580999999999999E-2</v>
      </c>
      <c r="DC32" s="41">
        <f>Y32*(1-VLOOKUP(DC$7,'PONDERADORES-GBD'!$A$3:$I$43,4,FALSE))</f>
        <v>1.6354E-2</v>
      </c>
      <c r="DD32" s="41">
        <f>Z32*(1-VLOOKUP(DD$7,'PONDERADORES-GBD'!$A$3:$I$43,4,FALSE))</f>
        <v>0.1565657</v>
      </c>
      <c r="DE32" s="41">
        <f>AA32*(1-VLOOKUP(DE$7,'PONDERADORES-GBD'!$A$3:$I$43,4,FALSE))</f>
        <v>1.1544E-2</v>
      </c>
      <c r="DF32" s="41">
        <f>AB32*(1-VLOOKUP(DF$7,'PONDERADORES-GBD'!$A$3:$I$43,4,FALSE))</f>
        <v>4.0885000000000001E-3</v>
      </c>
      <c r="DG32" s="41">
        <f>AC32*(1-VLOOKUP(DG$7,'PONDERADORES-GBD'!$A$3:$I$43,4,FALSE))</f>
        <v>0</v>
      </c>
      <c r="DH32" s="41">
        <f>AD32*(1-VLOOKUP(DH$7,'PONDERADORES-GBD'!$A$3:$I$43,4,FALSE))</f>
        <v>0</v>
      </c>
      <c r="DI32" s="41">
        <f>AE32*(1-VLOOKUP(DI$7,'PONDERADORES-GBD'!$A$3:$I$43,4,FALSE))</f>
        <v>0</v>
      </c>
      <c r="DJ32" s="41">
        <f>AF32*(1-VLOOKUP(DJ$7,'PONDERADORES-GBD'!$A$3:$I$43,4,FALSE))</f>
        <v>0</v>
      </c>
      <c r="DK32" s="41">
        <f>AG32*(1-VLOOKUP(DK$7,'PONDERADORES-GBD'!$A$3:$I$43,4,FALSE))</f>
        <v>0</v>
      </c>
      <c r="DL32" s="41">
        <f>AH32*(1-VLOOKUP(DL$7,'PONDERADORES-GBD'!$A$3:$I$43,4,FALSE))</f>
        <v>0</v>
      </c>
      <c r="DM32" s="41">
        <f>AI32*(1-VLOOKUP(DM$7,'PONDERADORES-GBD'!$A$3:$I$43,4,FALSE))</f>
        <v>5.0505000000000003E-3</v>
      </c>
      <c r="DN32" s="41">
        <f>AJ32*(1-VLOOKUP(DN$7,'PONDERADORES-GBD'!$A$3:$I$43,4,FALSE))</f>
        <v>5.0505000000000003E-3</v>
      </c>
      <c r="DO32" s="41">
        <f>AK32*(1-VLOOKUP(DO$7,'PONDERADORES-GBD'!$A$3:$I$43,4,FALSE))</f>
        <v>7.2150000000000001E-3</v>
      </c>
      <c r="DP32" s="41">
        <f>AL32*(1-VLOOKUP(DP$7,'PONDERADORES-GBD'!$A$3:$I$43,4,FALSE))</f>
        <v>2.5974000000000001E-2</v>
      </c>
      <c r="DQ32" s="41">
        <f>AM32*(1-VLOOKUP(DQ$7,'PONDERADORES-GBD'!$A$3:$I$43,4,FALSE))</f>
        <v>4.35305E-2</v>
      </c>
      <c r="DR32" s="41">
        <f>AN32*(1-VLOOKUP(DR$7,'PONDERADORES-GBD'!$A$3:$I$43,4,FALSE))</f>
        <v>5.7720000000000002E-3</v>
      </c>
      <c r="DS32" s="41">
        <f>AO32*(1-VLOOKUP(DS$7,'PONDERADORES-GBD'!$A$3:$I$43,4,FALSE))</f>
        <v>9.6199999999999996E-4</v>
      </c>
      <c r="DT32" s="41">
        <f>AP32*(1-VLOOKUP(DT$7,'PONDERADORES-GBD'!$A$3:$I$43,4,FALSE))</f>
        <v>2.4049999999999999E-4</v>
      </c>
      <c r="DU32" s="41">
        <f>AQ32*(1-VLOOKUP(DU$7,'PONDERADORES-GBD'!$A$3:$I$43,4,FALSE))</f>
        <v>0</v>
      </c>
      <c r="DV32" s="31">
        <f t="shared" si="1"/>
        <v>0.99999959999999999</v>
      </c>
      <c r="DW32" s="45"/>
      <c r="DX32" s="28">
        <f>AT32*VLOOKUP(DX$7,'PONDERADORES-GBD'!$A$3:$I$43,5,FALSE)*VLOOKUP(DX$7,'PONDERADORES-GBD'!$A$3:$I$43,7,FALSE)+AT32*(1-VLOOKUP(DX$7,'PONDERADORES-GBD'!$A$3:$I$43,5,FALSE))*VLOOKUP(DX$7,'PONDERADORES-GBD'!$A$3:$I$43,9,FALSE)</f>
        <v>5.9494889999999996E-3</v>
      </c>
      <c r="DY32" s="28">
        <f>AU32*VLOOKUP(DY$7,'PONDERADORES-GBD'!$A$3:$I$43,5,FALSE)*VLOOKUP(DY$7,'PONDERADORES-GBD'!$A$3:$I$43,7,FALSE)+AU32*(1-VLOOKUP(DY$7,'PONDERADORES-GBD'!$A$3:$I$43,5,FALSE))*VLOOKUP(DY$7,'PONDERADORES-GBD'!$A$3:$I$43,9,FALSE)</f>
        <v>2.3492040000000001E-3</v>
      </c>
      <c r="DZ32" s="28">
        <f>AV32*VLOOKUP(DZ$7,'PONDERADORES-GBD'!$A$3:$I$43,5,FALSE)*VLOOKUP(DZ$7,'PONDERADORES-GBD'!$A$3:$I$43,7,FALSE)+AV32*(1-VLOOKUP(DZ$7,'PONDERADORES-GBD'!$A$3:$I$43,5,FALSE))*VLOOKUP(DZ$7,'PONDERADORES-GBD'!$A$3:$I$43,9,FALSE)</f>
        <v>2.67935283E-3</v>
      </c>
      <c r="EA32" s="28">
        <f>AW32*VLOOKUP(EA$7,'PONDERADORES-GBD'!$A$3:$I$43,5,FALSE)*VLOOKUP(EA$7,'PONDERADORES-GBD'!$A$3:$I$43,7,FALSE)+AW32*(1-VLOOKUP(EA$7,'PONDERADORES-GBD'!$A$3:$I$43,5,FALSE))*VLOOKUP(EA$7,'PONDERADORES-GBD'!$A$3:$I$43,9,FALSE)</f>
        <v>0</v>
      </c>
      <c r="EB32" s="28">
        <f>AX32*VLOOKUP(EB$7,'PONDERADORES-GBD'!$A$3:$I$43,5,FALSE)*VLOOKUP(EB$7,'PONDERADORES-GBD'!$A$3:$I$43,7,FALSE)+AX32*(1-VLOOKUP(EB$7,'PONDERADORES-GBD'!$A$3:$I$43,5,FALSE))*VLOOKUP(EB$7,'PONDERADORES-GBD'!$A$3:$I$43,9,FALSE)</f>
        <v>0</v>
      </c>
      <c r="EC32" s="28">
        <f>AY32*VLOOKUP(EC$7,'PONDERADORES-GBD'!$A$3:$I$43,5,FALSE)*VLOOKUP(EC$7,'PONDERADORES-GBD'!$A$3:$I$43,7,FALSE)+AY32*(1-VLOOKUP(EC$7,'PONDERADORES-GBD'!$A$3:$I$43,5,FALSE))*VLOOKUP(EC$7,'PONDERADORES-GBD'!$A$3:$I$43,9,FALSE)</f>
        <v>0</v>
      </c>
      <c r="ED32" s="28">
        <f>AZ32*VLOOKUP(ED$7,'PONDERADORES-GBD'!$A$3:$I$43,5,FALSE)*VLOOKUP(ED$7,'PONDERADORES-GBD'!$A$3:$I$43,7,FALSE)+AZ32*(1-VLOOKUP(ED$7,'PONDERADORES-GBD'!$A$3:$I$43,5,FALSE))*VLOOKUP(ED$7,'PONDERADORES-GBD'!$A$3:$I$43,9,FALSE)</f>
        <v>4.1149550000000007E-5</v>
      </c>
      <c r="EE32" s="28">
        <f>BA32*VLOOKUP(EE$7,'PONDERADORES-GBD'!$A$3:$I$43,5,FALSE)*VLOOKUP(EE$7,'PONDERADORES-GBD'!$A$3:$I$43,7,FALSE)+BA32*(1-VLOOKUP(EE$7,'PONDERADORES-GBD'!$A$3:$I$43,5,FALSE))*VLOOKUP(EE$7,'PONDERADORES-GBD'!$A$3:$I$43,9,FALSE)</f>
        <v>9.3193750000000009E-6</v>
      </c>
      <c r="EF32" s="28">
        <f>BB32*VLOOKUP(EF$7,'PONDERADORES-GBD'!$A$3:$I$43,5,FALSE)*VLOOKUP(EF$7,'PONDERADORES-GBD'!$A$3:$I$43,7,FALSE)+BB32*(1-VLOOKUP(EF$7,'PONDERADORES-GBD'!$A$3:$I$43,5,FALSE))*VLOOKUP(EF$7,'PONDERADORES-GBD'!$A$3:$I$43,9,FALSE)</f>
        <v>0</v>
      </c>
      <c r="EG32" s="28">
        <f>BC32*VLOOKUP(EG$7,'PONDERADORES-GBD'!$A$3:$I$43,5,FALSE)*VLOOKUP(EG$7,'PONDERADORES-GBD'!$A$3:$I$43,7,FALSE)+BC32*(1-VLOOKUP(EG$7,'PONDERADORES-GBD'!$A$3:$I$43,5,FALSE))*VLOOKUP(EG$7,'PONDERADORES-GBD'!$A$3:$I$43,9,FALSE)</f>
        <v>0</v>
      </c>
      <c r="EH32" s="28">
        <f>BD32*VLOOKUP(EH$7,'PONDERADORES-GBD'!$A$3:$I$43,5,FALSE)*VLOOKUP(EH$7,'PONDERADORES-GBD'!$A$3:$I$43,7,FALSE)+BD32*(1-VLOOKUP(EH$7,'PONDERADORES-GBD'!$A$3:$I$43,5,FALSE))*VLOOKUP(EH$7,'PONDERADORES-GBD'!$A$3:$I$43,9,FALSE)</f>
        <v>0</v>
      </c>
      <c r="EI32" s="28">
        <f>BE32*VLOOKUP(EI$7,'PONDERADORES-GBD'!$A$3:$I$43,5,FALSE)*VLOOKUP(EI$7,'PONDERADORES-GBD'!$A$3:$I$43,7,FALSE)+BE32*(1-VLOOKUP(EI$7,'PONDERADORES-GBD'!$A$3:$I$43,5,FALSE))*VLOOKUP(EI$7,'PONDERADORES-GBD'!$A$3:$I$43,9,FALSE)</f>
        <v>1.9240000000000002E-5</v>
      </c>
      <c r="EJ32" s="28">
        <f>BF32*VLOOKUP(EJ$7,'PONDERADORES-GBD'!$A$3:$I$43,5,FALSE)*VLOOKUP(EJ$7,'PONDERADORES-GBD'!$A$3:$I$43,7,FALSE)+BF32*(1-VLOOKUP(EJ$7,'PONDERADORES-GBD'!$A$3:$I$43,5,FALSE))*VLOOKUP(EJ$7,'PONDERADORES-GBD'!$A$3:$I$43,9,FALSE)</f>
        <v>3.6446244E-4</v>
      </c>
      <c r="EK32" s="28">
        <f>BG32*VLOOKUP(EK$7,'PONDERADORES-GBD'!$A$3:$I$43,5,FALSE)*VLOOKUP(EK$7,'PONDERADORES-GBD'!$A$3:$I$43,7,FALSE)+BG32*(1-VLOOKUP(EK$7,'PONDERADORES-GBD'!$A$3:$I$43,5,FALSE))*VLOOKUP(EK$7,'PONDERADORES-GBD'!$A$3:$I$43,9,FALSE)</f>
        <v>7.9364999999999997E-5</v>
      </c>
      <c r="EL32" s="28">
        <f>BH32*VLOOKUP(EL$7,'PONDERADORES-GBD'!$A$3:$I$43,5,FALSE)*VLOOKUP(EL$7,'PONDERADORES-GBD'!$A$3:$I$43,7,FALSE)+BH32*(1-VLOOKUP(EL$7,'PONDERADORES-GBD'!$A$3:$I$43,5,FALSE))*VLOOKUP(EL$7,'PONDERADORES-GBD'!$A$3:$I$43,9,FALSE)</f>
        <v>7.6094200000000007E-5</v>
      </c>
      <c r="EM32" s="28">
        <f>BI32*VLOOKUP(EM$7,'PONDERADORES-GBD'!$A$3:$I$43,5,FALSE)*VLOOKUP(EM$7,'PONDERADORES-GBD'!$A$3:$I$43,7,FALSE)+BI32*(1-VLOOKUP(EM$7,'PONDERADORES-GBD'!$A$3:$I$43,5,FALSE))*VLOOKUP(EM$7,'PONDERADORES-GBD'!$A$3:$I$43,9,FALSE)</f>
        <v>2.2795792499999998E-4</v>
      </c>
      <c r="EN32" s="28">
        <f>BJ32*VLOOKUP(EN$7,'PONDERADORES-GBD'!$A$3:$I$43,5,FALSE)*VLOOKUP(EN$7,'PONDERADORES-GBD'!$A$3:$I$43,7,FALSE)+BJ32*(1-VLOOKUP(EN$7,'PONDERADORES-GBD'!$A$3:$I$43,5,FALSE))*VLOOKUP(EN$7,'PONDERADORES-GBD'!$A$3:$I$43,9,FALSE)</f>
        <v>0</v>
      </c>
      <c r="EO32" s="28">
        <f>BK32*VLOOKUP(EO$7,'PONDERADORES-GBD'!$A$3:$I$43,5,FALSE)*VLOOKUP(EO$7,'PONDERADORES-GBD'!$A$3:$I$43,7,FALSE)+BK32*(1-VLOOKUP(EO$7,'PONDERADORES-GBD'!$A$3:$I$43,5,FALSE))*VLOOKUP(EO$7,'PONDERADORES-GBD'!$A$3:$I$43,9,FALSE)</f>
        <v>0</v>
      </c>
      <c r="EP32" s="28">
        <f>BL32*VLOOKUP(EP$7,'PONDERADORES-GBD'!$A$3:$I$43,5,FALSE)*VLOOKUP(EP$7,'PONDERADORES-GBD'!$A$3:$I$43,7,FALSE)+BL32*(1-VLOOKUP(EP$7,'PONDERADORES-GBD'!$A$3:$I$43,5,FALSE))*VLOOKUP(EP$7,'PONDERADORES-GBD'!$A$3:$I$43,9,FALSE)</f>
        <v>0</v>
      </c>
      <c r="EQ32" s="28">
        <f>BM32*VLOOKUP(EQ$7,'PONDERADORES-GBD'!$A$3:$I$43,5,FALSE)*VLOOKUP(EQ$7,'PONDERADORES-GBD'!$A$3:$I$43,7,FALSE)+BM32*(1-VLOOKUP(EQ$7,'PONDERADORES-GBD'!$A$3:$I$43,5,FALSE))*VLOOKUP(EQ$7,'PONDERADORES-GBD'!$A$3:$I$43,9,FALSE)</f>
        <v>0</v>
      </c>
      <c r="ER32" s="28">
        <f>BN32*VLOOKUP(ER$7,'PONDERADORES-GBD'!$A$3:$I$43,5,FALSE)*VLOOKUP(ER$7,'PONDERADORES-GBD'!$A$3:$I$43,7,FALSE)+BN32*(1-VLOOKUP(ER$7,'PONDERADORES-GBD'!$A$3:$I$43,5,FALSE))*VLOOKUP(ER$7,'PONDERADORES-GBD'!$A$3:$I$43,9,FALSE)</f>
        <v>0</v>
      </c>
      <c r="ES32" s="28">
        <f>BO32*VLOOKUP(ES$7,'PONDERADORES-GBD'!$A$3:$I$43,5,FALSE)*VLOOKUP(ES$7,'PONDERADORES-GBD'!$A$3:$I$43,7,FALSE)+BO32*(1-VLOOKUP(ES$7,'PONDERADORES-GBD'!$A$3:$I$43,5,FALSE))*VLOOKUP(ES$7,'PONDERADORES-GBD'!$A$3:$I$43,9,FALSE)</f>
        <v>0</v>
      </c>
      <c r="ET32" s="28">
        <f>BP32*VLOOKUP(ET$7,'PONDERADORES-GBD'!$A$3:$I$43,5,FALSE)*VLOOKUP(ET$7,'PONDERADORES-GBD'!$A$3:$I$43,7,FALSE)+BP32*(1-VLOOKUP(ET$7,'PONDERADORES-GBD'!$A$3:$I$43,5,FALSE))*VLOOKUP(ET$7,'PONDERADORES-GBD'!$A$3:$I$43,9,FALSE)</f>
        <v>0</v>
      </c>
      <c r="EU32" s="28">
        <f>BQ32*VLOOKUP(EU$7,'PONDERADORES-GBD'!$A$3:$I$43,5,FALSE)*VLOOKUP(EU$7,'PONDERADORES-GBD'!$A$3:$I$43,7,FALSE)+BQ32*(1-VLOOKUP(EU$7,'PONDERADORES-GBD'!$A$3:$I$43,5,FALSE))*VLOOKUP(EU$7,'PONDERADORES-GBD'!$A$3:$I$43,9,FALSE)</f>
        <v>0</v>
      </c>
      <c r="EV32" s="28">
        <f>BR32*VLOOKUP(EV$7,'PONDERADORES-GBD'!$A$3:$I$43,5,FALSE)*VLOOKUP(EV$7,'PONDERADORES-GBD'!$A$3:$I$43,7,FALSE)+BR32*(1-VLOOKUP(EV$7,'PONDERADORES-GBD'!$A$3:$I$43,5,FALSE))*VLOOKUP(EV$7,'PONDERADORES-GBD'!$A$3:$I$43,9,FALSE)</f>
        <v>0</v>
      </c>
      <c r="EW32" s="28">
        <f>BS32*VLOOKUP(EW$7,'PONDERADORES-GBD'!$A$3:$I$43,5,FALSE)*VLOOKUP(EW$7,'PONDERADORES-GBD'!$A$3:$I$43,7,FALSE)+BS32*(1-VLOOKUP(EW$7,'PONDERADORES-GBD'!$A$3:$I$43,5,FALSE))*VLOOKUP(EW$7,'PONDERADORES-GBD'!$A$3:$I$43,9,FALSE)</f>
        <v>9.3794999999999989E-6</v>
      </c>
      <c r="EX32" s="28">
        <f>BT32*VLOOKUP(EX$7,'PONDERADORES-GBD'!$A$3:$I$43,5,FALSE)*VLOOKUP(EX$7,'PONDERADORES-GBD'!$A$3:$I$43,7,FALSE)+BT32*(1-VLOOKUP(EX$7,'PONDERADORES-GBD'!$A$3:$I$43,5,FALSE))*VLOOKUP(EX$7,'PONDERADORES-GBD'!$A$3:$I$43,9,FALSE)</f>
        <v>0</v>
      </c>
      <c r="EY32" s="28">
        <f>BU32*VLOOKUP(EY$7,'PONDERADORES-GBD'!$A$3:$I$43,5,FALSE)*VLOOKUP(EY$7,'PONDERADORES-GBD'!$A$3:$I$43,7,FALSE)+BU32*(1-VLOOKUP(EY$7,'PONDERADORES-GBD'!$A$3:$I$43,5,FALSE))*VLOOKUP(EY$7,'PONDERADORES-GBD'!$A$3:$I$43,9,FALSE)</f>
        <v>0</v>
      </c>
      <c r="EZ32" s="28">
        <f>BV32*VLOOKUP(EZ$7,'PONDERADORES-GBD'!$A$3:$I$43,5,FALSE)*VLOOKUP(EZ$7,'PONDERADORES-GBD'!$A$3:$I$43,7,FALSE)+BV32*(1-VLOOKUP(EZ$7,'PONDERADORES-GBD'!$A$3:$I$43,5,FALSE))*VLOOKUP(EZ$7,'PONDERADORES-GBD'!$A$3:$I$43,9,FALSE)</f>
        <v>4.8099999999999997E-6</v>
      </c>
      <c r="FA32" s="28">
        <f>BW32*VLOOKUP(FA$7,'PONDERADORES-GBD'!$A$3:$I$43,5,FALSE)*VLOOKUP(FA$7,'PONDERADORES-GBD'!$A$3:$I$43,7,FALSE)+BW32*(1-VLOOKUP(FA$7,'PONDERADORES-GBD'!$A$3:$I$43,5,FALSE))*VLOOKUP(FA$7,'PONDERADORES-GBD'!$A$3:$I$43,9,FALSE)</f>
        <v>0</v>
      </c>
      <c r="FB32" s="28">
        <f>BX32*VLOOKUP(FB$7,'PONDERADORES-GBD'!$A$3:$I$43,5,FALSE)*VLOOKUP(FB$7,'PONDERADORES-GBD'!$A$3:$I$43,7,FALSE)+BX32*(1-VLOOKUP(FB$7,'PONDERADORES-GBD'!$A$3:$I$43,5,FALSE))*VLOOKUP(FB$7,'PONDERADORES-GBD'!$A$3:$I$43,9,FALSE)</f>
        <v>0</v>
      </c>
      <c r="FC32" s="28">
        <f>BY32*VLOOKUP(FC$7,'PONDERADORES-GBD'!$A$3:$I$43,5,FALSE)*VLOOKUP(FC$7,'PONDERADORES-GBD'!$A$3:$I$43,7,FALSE)+BY32*(1-VLOOKUP(FC$7,'PONDERADORES-GBD'!$A$3:$I$43,5,FALSE))*VLOOKUP(FC$7,'PONDERADORES-GBD'!$A$3:$I$43,9,FALSE)</f>
        <v>0</v>
      </c>
      <c r="FD32" s="28">
        <f>BZ32*VLOOKUP(FD$7,'PONDERADORES-GBD'!$A$3:$I$43,5,FALSE)*VLOOKUP(FD$7,'PONDERADORES-GBD'!$A$3:$I$43,7,FALSE)+BZ32*(1-VLOOKUP(FD$7,'PONDERADORES-GBD'!$A$3:$I$43,5,FALSE))*VLOOKUP(FD$7,'PONDERADORES-GBD'!$A$3:$I$43,9,FALSE)</f>
        <v>0</v>
      </c>
      <c r="FE32" s="28">
        <f>CA32*VLOOKUP(FE$7,'PONDERADORES-GBD'!$A$3:$I$43,5,FALSE)*VLOOKUP(FE$7,'PONDERADORES-GBD'!$A$3:$I$43,7,FALSE)+CA32*(1-VLOOKUP(FE$7,'PONDERADORES-GBD'!$A$3:$I$43,5,FALSE))*VLOOKUP(FE$7,'PONDERADORES-GBD'!$A$3:$I$43,9,FALSE)</f>
        <v>0</v>
      </c>
      <c r="FF32" s="28">
        <f>CB32*VLOOKUP(FF$7,'PONDERADORES-GBD'!$A$3:$I$43,5,FALSE)*VLOOKUP(FF$7,'PONDERADORES-GBD'!$A$3:$I$43,7,FALSE)+CB32*(1-VLOOKUP(FF$7,'PONDERADORES-GBD'!$A$3:$I$43,5,FALSE))*VLOOKUP(FF$7,'PONDERADORES-GBD'!$A$3:$I$43,9,FALSE)</f>
        <v>0</v>
      </c>
      <c r="FG32" s="28">
        <f>CC32*VLOOKUP(FG$7,'PONDERADORES-GBD'!$A$3:$I$43,5,FALSE)*VLOOKUP(FG$7,'PONDERADORES-GBD'!$A$3:$I$43,7,FALSE)+CC32*(1-VLOOKUP(FG$7,'PONDERADORES-GBD'!$A$3:$I$43,5,FALSE))*VLOOKUP(FG$7,'PONDERADORES-GBD'!$A$3:$I$43,9,FALSE)</f>
        <v>0</v>
      </c>
      <c r="FH32" s="28">
        <f>CD32*VLOOKUP(FH$7,'PONDERADORES-GBD'!$A$3:$I$43,5,FALSE)*VLOOKUP(FH$7,'PONDERADORES-GBD'!$A$3:$I$43,7,FALSE)+CD32*(1-VLOOKUP(FH$7,'PONDERADORES-GBD'!$A$3:$I$43,5,FALSE))*VLOOKUP(FH$7,'PONDERADORES-GBD'!$A$3:$I$43,9,FALSE)</f>
        <v>0</v>
      </c>
      <c r="FI32" s="28">
        <f>CE32*VLOOKUP(FI$7,'PONDERADORES-GBD'!$A$3:$I$43,5,FALSE)*VLOOKUP(FI$7,'PONDERADORES-GBD'!$A$3:$I$43,7,FALSE)+CE32*(1-VLOOKUP(FI$7,'PONDERADORES-GBD'!$A$3:$I$43,5,FALSE))*VLOOKUP(FI$7,'PONDERADORES-GBD'!$A$3:$I$43,9,FALSE)</f>
        <v>0</v>
      </c>
      <c r="FJ32" s="28">
        <f>CF32*VLOOKUP(FJ$7,'PONDERADORES-GBD'!$A$3:$I$43,5,FALSE)*VLOOKUP(FJ$7,'PONDERADORES-GBD'!$A$3:$I$43,7,FALSE)+CF32*(1-VLOOKUP(FJ$7,'PONDERADORES-GBD'!$A$3:$I$43,5,FALSE))*VLOOKUP(FJ$7,'PONDERADORES-GBD'!$A$3:$I$43,9,FALSE)</f>
        <v>0</v>
      </c>
      <c r="FK32" s="28">
        <f>CG32*VLOOKUP(FK$7,'PONDERADORES-GBD'!$A$3:$I$43,5,FALSE)*VLOOKUP(FK$7,'PONDERADORES-GBD'!$A$3:$I$43,7,FALSE)+CG32*(1-VLOOKUP(FK$7,'PONDERADORES-GBD'!$A$3:$I$43,5,FALSE))*VLOOKUP(FK$7,'PONDERADORES-GBD'!$A$3:$I$43,9,FALSE)</f>
        <v>0</v>
      </c>
      <c r="FL32" s="28">
        <f>CH32*VLOOKUP(FL$7,'PONDERADORES-GBD'!$A$3:$I$43,5,FALSE)*VLOOKUP(FL$7,'PONDERADORES-GBD'!$A$3:$I$43,6,FALSE)*VLOOKUP(FL$7,'PONDERADORES-GBD'!$A$3:$I$43,3,FALSE)+CH32*(1-VLOOKUP(FL$7,'PONDERADORES-GBD'!$A$3:$I$43,5,FALSE))*VLOOKUP(FL$7,'PONDERADORES-GBD'!$A$3:$I$43,8,FALSE)*VLOOKUP(FL$7,'PONDERADORES-GBD'!$A$3:$I$43,3,FALSE)</f>
        <v>0</v>
      </c>
      <c r="FM32" s="28">
        <f>CI32*VLOOKUP(FM$7,'PONDERADORES-GBD'!$A$3:$I$43,5,FALSE)*VLOOKUP(FM$7,'PONDERADORES-GBD'!$A$3:$I$43,6,FALSE)*VLOOKUP(FM$7,'PONDERADORES-GBD'!$A$3:$I$43,3,FALSE)+CI32*(1-VLOOKUP(FM$7,'PONDERADORES-GBD'!$A$3:$I$43,5,FALSE))*VLOOKUP(FM$7,'PONDERADORES-GBD'!$A$3:$I$43,8,FALSE)*VLOOKUP(FM$7,'PONDERADORES-GBD'!$A$3:$I$43,3,FALSE)</f>
        <v>0</v>
      </c>
      <c r="FN32" s="28">
        <f>CJ32*VLOOKUP(FN$7,'PONDERADORES-GBD'!$A$3:$I$43,5,FALSE)*VLOOKUP(FN$7,'PONDERADORES-GBD'!$A$3:$I$43,6,FALSE)*VLOOKUP(FN$7,'PONDERADORES-GBD'!$A$3:$I$43,3,FALSE)+CJ32*(1-VLOOKUP(FN$7,'PONDERADORES-GBD'!$A$3:$I$43,5,FALSE))*VLOOKUP(FN$7,'PONDERADORES-GBD'!$A$3:$I$43,8,FALSE)*VLOOKUP(FN$7,'PONDERADORES-GBD'!$A$3:$I$43,3,FALSE)</f>
        <v>3.1634513615605747E-3</v>
      </c>
      <c r="FO32" s="28">
        <f>CK32*VLOOKUP(FO$7,'PONDERADORES-GBD'!$A$3:$I$43,5,FALSE)*VLOOKUP(FO$7,'PONDERADORES-GBD'!$A$3:$I$43,6,FALSE)*VLOOKUP(FO$7,'PONDERADORES-GBD'!$A$3:$I$43,3,FALSE)+CK32*(1-VLOOKUP(FO$7,'PONDERADORES-GBD'!$A$3:$I$43,5,FALSE))*VLOOKUP(FO$7,'PONDERADORES-GBD'!$A$3:$I$43,8,FALSE)*VLOOKUP(FO$7,'PONDERADORES-GBD'!$A$3:$I$43,3,FALSE)</f>
        <v>0</v>
      </c>
      <c r="FP32" s="28">
        <f>CL32*VLOOKUP(FP$7,'PONDERADORES-GBD'!$A$3:$I$43,5,FALSE)*VLOOKUP(FP$7,'PONDERADORES-GBD'!$A$3:$I$43,6,FALSE)*VLOOKUP(FP$7,'PONDERADORES-GBD'!$A$3:$I$43,3,FALSE)+CL32*(1-VLOOKUP(FP$7,'PONDERADORES-GBD'!$A$3:$I$43,5,FALSE))*VLOOKUP(FP$7,'PONDERADORES-GBD'!$A$3:$I$43,8,FALSE)*VLOOKUP(FP$7,'PONDERADORES-GBD'!$A$3:$I$43,3,FALSE)</f>
        <v>0</v>
      </c>
      <c r="FQ32" s="28">
        <f>CM32*VLOOKUP(FQ$7,'PONDERADORES-GBD'!$A$3:$I$43,5,FALSE)*VLOOKUP(FQ$7,'PONDERADORES-GBD'!$A$3:$I$43,6,FALSE)*VLOOKUP(FQ$7,'PONDERADORES-GBD'!$A$3:$I$43,3,FALSE)+CM32*(1-VLOOKUP(FQ$7,'PONDERADORES-GBD'!$A$3:$I$43,5,FALSE))*VLOOKUP(FQ$7,'PONDERADORES-GBD'!$A$3:$I$43,8,FALSE)*VLOOKUP(FQ$7,'PONDERADORES-GBD'!$A$3:$I$43,3,FALSE)</f>
        <v>0</v>
      </c>
      <c r="FR32" s="28">
        <f>CN32*VLOOKUP(FR$7,'PONDERADORES-GBD'!$A$3:$I$43,5,FALSE)*VLOOKUP(FR$7,'PONDERADORES-GBD'!$A$3:$I$43,6,FALSE)*VLOOKUP(FR$7,'PONDERADORES-GBD'!$A$3:$I$43,3,FALSE)+CN32*(1-VLOOKUP(FR$7,'PONDERADORES-GBD'!$A$3:$I$43,5,FALSE))*VLOOKUP(FR$7,'PONDERADORES-GBD'!$A$3:$I$43,8,FALSE)*VLOOKUP(FR$7,'PONDERADORES-GBD'!$A$3:$I$43,3,FALSE)</f>
        <v>4.8561305667351129E-4</v>
      </c>
      <c r="FS32" s="28">
        <f>CO32*VLOOKUP(FS$7,'PONDERADORES-GBD'!$A$3:$I$43,5,FALSE)*VLOOKUP(FS$7,'PONDERADORES-GBD'!$A$3:$I$43,6,FALSE)*VLOOKUP(FS$7,'PONDERADORES-GBD'!$A$3:$I$43,3,FALSE)+CO32*(1-VLOOKUP(FS$7,'PONDERADORES-GBD'!$A$3:$I$43,5,FALSE))*VLOOKUP(FS$7,'PONDERADORES-GBD'!$A$3:$I$43,8,FALSE)*VLOOKUP(FS$7,'PONDERADORES-GBD'!$A$3:$I$43,3,FALSE)</f>
        <v>5.4887482854209439E-4</v>
      </c>
      <c r="FT32" s="28">
        <f>CP32*VLOOKUP(FT$7,'PONDERADORES-GBD'!$A$3:$I$43,5,FALSE)*VLOOKUP(FT$7,'PONDERADORES-GBD'!$A$3:$I$43,6,FALSE)*VLOOKUP(FT$7,'PONDERADORES-GBD'!$A$3:$I$43,3,FALSE)+CP32*(1-VLOOKUP(FT$7,'PONDERADORES-GBD'!$A$3:$I$43,5,FALSE))*VLOOKUP(FT$7,'PONDERADORES-GBD'!$A$3:$I$43,8,FALSE)*VLOOKUP(FT$7,'PONDERADORES-GBD'!$A$3:$I$43,3,FALSE)</f>
        <v>6.6281997535934292E-4</v>
      </c>
      <c r="FU32" s="28">
        <f>CQ32*VLOOKUP(FU$7,'PONDERADORES-GBD'!$A$3:$I$43,5,FALSE)*VLOOKUP(FU$7,'PONDERADORES-GBD'!$A$3:$I$43,6,FALSE)*VLOOKUP(FU$7,'PONDERADORES-GBD'!$A$3:$I$43,3,FALSE)+CQ32*(1-VLOOKUP(FU$7,'PONDERADORES-GBD'!$A$3:$I$43,5,FALSE))*VLOOKUP(FU$7,'PONDERADORES-GBD'!$A$3:$I$43,8,FALSE)*VLOOKUP(FU$7,'PONDERADORES-GBD'!$A$3:$I$43,3,FALSE)</f>
        <v>6.0256361396303902E-4</v>
      </c>
      <c r="FV32" s="28">
        <f>CR32*VLOOKUP(FV$7,'PONDERADORES-GBD'!$A$3:$I$43,5,FALSE)*VLOOKUP(FV$7,'PONDERADORES-GBD'!$A$3:$I$43,6,FALSE)*VLOOKUP(FV$7,'PONDERADORES-GBD'!$A$3:$I$43,3,FALSE)+CR32*(1-VLOOKUP(FV$7,'PONDERADORES-GBD'!$A$3:$I$43,5,FALSE))*VLOOKUP(FV$7,'PONDERADORES-GBD'!$A$3:$I$43,8,FALSE)*VLOOKUP(FV$7,'PONDERADORES-GBD'!$A$3:$I$43,3,FALSE)</f>
        <v>1.3858963121149896E-3</v>
      </c>
      <c r="FW32" s="28">
        <f>CS32*VLOOKUP(FW$7,'PONDERADORES-GBD'!$A$3:$I$43,5,FALSE)*VLOOKUP(FW$7,'PONDERADORES-GBD'!$A$3:$I$43,6,FALSE)*VLOOKUP(FW$7,'PONDERADORES-GBD'!$A$3:$I$43,3,FALSE)+CS32*(1-VLOOKUP(FW$7,'PONDERADORES-GBD'!$A$3:$I$43,5,FALSE))*VLOOKUP(FW$7,'PONDERADORES-GBD'!$A$3:$I$43,8,FALSE)*VLOOKUP(FW$7,'PONDERADORES-GBD'!$A$3:$I$43,3,FALSE)</f>
        <v>0</v>
      </c>
      <c r="FX32" s="28">
        <f>CT32*VLOOKUP(FX$7,'PONDERADORES-GBD'!$A$3:$I$43,5,FALSE)*VLOOKUP(FX$7,'PONDERADORES-GBD'!$A$3:$I$43,6,FALSE)*VLOOKUP(FX$7,'PONDERADORES-GBD'!$A$3:$I$43,3,FALSE)+CT32*(1-VLOOKUP(FX$7,'PONDERADORES-GBD'!$A$3:$I$43,5,FALSE))*VLOOKUP(FX$7,'PONDERADORES-GBD'!$A$3:$I$43,8,FALSE)*VLOOKUP(FX$7,'PONDERADORES-GBD'!$A$3:$I$43,3,FALSE)</f>
        <v>5.4355947515400402E-4</v>
      </c>
      <c r="FY32" s="28">
        <f>CU32*VLOOKUP(FY$7,'PONDERADORES-GBD'!$A$3:$I$43,5,FALSE)*VLOOKUP(FY$7,'PONDERADORES-GBD'!$A$3:$I$43,6,FALSE)*VLOOKUP(FY$7,'PONDERADORES-GBD'!$A$3:$I$43,3,FALSE)+CU32*(1-VLOOKUP(FY$7,'PONDERADORES-GBD'!$A$3:$I$43,5,FALSE))*VLOOKUP(FY$7,'PONDERADORES-GBD'!$A$3:$I$43,8,FALSE)*VLOOKUP(FY$7,'PONDERADORES-GBD'!$A$3:$I$43,3,FALSE)</f>
        <v>2.4640632443531822E-6</v>
      </c>
      <c r="FZ32" s="28">
        <f>CV32*VLOOKUP(FZ$7,'PONDERADORES-GBD'!$A$3:$I$43,5,FALSE)*VLOOKUP(FZ$7,'PONDERADORES-GBD'!$A$3:$I$43,6,FALSE)*VLOOKUP(FZ$7,'PONDERADORES-GBD'!$A$3:$I$43,3,FALSE)+CV32*(1-VLOOKUP(FZ$7,'PONDERADORES-GBD'!$A$3:$I$43,5,FALSE))*VLOOKUP(FZ$7,'PONDERADORES-GBD'!$A$3:$I$43,8,FALSE)*VLOOKUP(FZ$7,'PONDERADORES-GBD'!$A$3:$I$43,3,FALSE)</f>
        <v>0</v>
      </c>
      <c r="GA32" s="28">
        <f>CW32*VLOOKUP(GA$7,'PONDERADORES-GBD'!$A$3:$I$43,5,FALSE)*VLOOKUP(GA$7,'PONDERADORES-GBD'!$A$3:$I$43,6,FALSE)*VLOOKUP(GA$7,'PONDERADORES-GBD'!$A$3:$I$43,3,FALSE)+CW32*(1-VLOOKUP(GA$7,'PONDERADORES-GBD'!$A$3:$I$43,5,FALSE))*VLOOKUP(GA$7,'PONDERADORES-GBD'!$A$3:$I$43,8,FALSE)*VLOOKUP(GA$7,'PONDERADORES-GBD'!$A$3:$I$43,3,FALSE)</f>
        <v>1.3792936735112935E-4</v>
      </c>
      <c r="GB32" s="28">
        <f>CX32*VLOOKUP(GB$7,'PONDERADORES-GBD'!$A$3:$I$43,5,FALSE)*VLOOKUP(GB$7,'PONDERADORES-GBD'!$A$3:$I$43,6,FALSE)*VLOOKUP(GB$7,'PONDERADORES-GBD'!$A$3:$I$43,3,FALSE)+CX32*(1-VLOOKUP(GB$7,'PONDERADORES-GBD'!$A$3:$I$43,5,FALSE))*VLOOKUP(GB$7,'PONDERADORES-GBD'!$A$3:$I$43,8,FALSE)*VLOOKUP(GB$7,'PONDERADORES-GBD'!$A$3:$I$43,3,FALSE)</f>
        <v>2.1246438329911024E-4</v>
      </c>
      <c r="GC32" s="28">
        <f>CY32*VLOOKUP(GC$7,'PONDERADORES-GBD'!$A$3:$I$43,5,FALSE)*VLOOKUP(GC$7,'PONDERADORES-GBD'!$A$3:$I$43,6,FALSE)*VLOOKUP(GC$7,'PONDERADORES-GBD'!$A$3:$I$43,3,FALSE)+CY32*(1-VLOOKUP(GC$7,'PONDERADORES-GBD'!$A$3:$I$43,5,FALSE))*VLOOKUP(GC$7,'PONDERADORES-GBD'!$A$3:$I$43,8,FALSE)*VLOOKUP(GC$7,'PONDERADORES-GBD'!$A$3:$I$43,3,FALSE)</f>
        <v>7.6041217823408615E-4</v>
      </c>
      <c r="GD32" s="28">
        <f>CZ32*VLOOKUP(GD$7,'PONDERADORES-GBD'!$A$3:$I$43,5,FALSE)*VLOOKUP(GD$7,'PONDERADORES-GBD'!$A$3:$I$43,6,FALSE)*VLOOKUP(GD$7,'PONDERADORES-GBD'!$A$3:$I$43,3,FALSE)+CZ32*(1-VLOOKUP(GD$7,'PONDERADORES-GBD'!$A$3:$I$43,5,FALSE))*VLOOKUP(GD$7,'PONDERADORES-GBD'!$A$3:$I$43,8,FALSE)*VLOOKUP(GD$7,'PONDERADORES-GBD'!$A$3:$I$43,3,FALSE)</f>
        <v>2.0224124024640657E-4</v>
      </c>
      <c r="GE32" s="28">
        <f>DA32*VLOOKUP(GE$7,'PONDERADORES-GBD'!$A$3:$I$43,5,FALSE)*VLOOKUP(GE$7,'PONDERADORES-GBD'!$A$3:$I$43,6,FALSE)*VLOOKUP(GE$7,'PONDERADORES-GBD'!$A$3:$I$43,3,FALSE)+DA32*(1-VLOOKUP(GE$7,'PONDERADORES-GBD'!$A$3:$I$43,5,FALSE))*VLOOKUP(GE$7,'PONDERADORES-GBD'!$A$3:$I$43,8,FALSE)*VLOOKUP(GE$7,'PONDERADORES-GBD'!$A$3:$I$43,3,FALSE)</f>
        <v>1.8425164271047232E-4</v>
      </c>
      <c r="GF32" s="28">
        <f>DB32*VLOOKUP(GF$7,'PONDERADORES-GBD'!$A$3:$I$43,5,FALSE)*VLOOKUP(GF$7,'PONDERADORES-GBD'!$A$3:$I$43,6,FALSE)*VLOOKUP(GF$7,'PONDERADORES-GBD'!$A$3:$I$43,3,FALSE)+DB32*(1-VLOOKUP(GF$7,'PONDERADORES-GBD'!$A$3:$I$43,5,FALSE))*VLOOKUP(GF$7,'PONDERADORES-GBD'!$A$3:$I$43,8,FALSE)*VLOOKUP(GF$7,'PONDERADORES-GBD'!$A$3:$I$43,3,FALSE)</f>
        <v>1.5269264339493497E-4</v>
      </c>
      <c r="GG32" s="28">
        <f>DC32*VLOOKUP(GG$7,'PONDERADORES-GBD'!$A$3:$I$43,5,FALSE)*VLOOKUP(GG$7,'PONDERADORES-GBD'!$A$3:$I$43,6,FALSE)*VLOOKUP(GG$7,'PONDERADORES-GBD'!$A$3:$I$43,3,FALSE)+DC32*(1-VLOOKUP(GG$7,'PONDERADORES-GBD'!$A$3:$I$43,5,FALSE))*VLOOKUP(GG$7,'PONDERADORES-GBD'!$A$3:$I$43,8,FALSE)*VLOOKUP(GG$7,'PONDERADORES-GBD'!$A$3:$I$43,3,FALSE)</f>
        <v>1.1417577002053387E-5</v>
      </c>
      <c r="GH32" s="28">
        <f>DD32*VLOOKUP(GH$7,'PONDERADORES-GBD'!$A$3:$I$43,5,FALSE)*VLOOKUP(GH$7,'PONDERADORES-GBD'!$A$3:$I$43,6,FALSE)*VLOOKUP(GH$7,'PONDERADORES-GBD'!$A$3:$I$43,3,FALSE)+DD32*(1-VLOOKUP(GH$7,'PONDERADORES-GBD'!$A$3:$I$43,5,FALSE))*VLOOKUP(GH$7,'PONDERADORES-GBD'!$A$3:$I$43,8,FALSE)*VLOOKUP(GH$7,'PONDERADORES-GBD'!$A$3:$I$43,3,FALSE)</f>
        <v>7.0727831622176599E-4</v>
      </c>
      <c r="GI32" s="28">
        <f>DE32*VLOOKUP(GI$7,'PONDERADORES-GBD'!$A$3:$I$43,5,FALSE)*VLOOKUP(GI$7,'PONDERADORES-GBD'!$A$3:$I$43,6,FALSE)*VLOOKUP(GI$7,'PONDERADORES-GBD'!$A$3:$I$43,3,FALSE)+DE32*(1-VLOOKUP(GI$7,'PONDERADORES-GBD'!$A$3:$I$43,5,FALSE))*VLOOKUP(GI$7,'PONDERADORES-GBD'!$A$3:$I$43,8,FALSE)*VLOOKUP(GI$7,'PONDERADORES-GBD'!$A$3:$I$43,3,FALSE)</f>
        <v>2.1776361396303904E-5</v>
      </c>
      <c r="GJ32" s="28">
        <f>DF32*VLOOKUP(GJ$7,'PONDERADORES-GBD'!$A$3:$I$43,5,FALSE)*VLOOKUP(GJ$7,'PONDERADORES-GBD'!$A$3:$I$43,6,FALSE)*VLOOKUP(GJ$7,'PONDERADORES-GBD'!$A$3:$I$43,3,FALSE)+DF32*(1-VLOOKUP(GJ$7,'PONDERADORES-GBD'!$A$3:$I$43,5,FALSE))*VLOOKUP(GJ$7,'PONDERADORES-GBD'!$A$3:$I$43,8,FALSE)*VLOOKUP(GJ$7,'PONDERADORES-GBD'!$A$3:$I$43,3,FALSE)</f>
        <v>2.2947091033538674E-6</v>
      </c>
      <c r="GK32" s="28">
        <f>DG32*VLOOKUP(GK$7,'PONDERADORES-GBD'!$A$3:$I$43,5,FALSE)*VLOOKUP(GK$7,'PONDERADORES-GBD'!$A$3:$I$43,6,FALSE)*VLOOKUP(GK$7,'PONDERADORES-GBD'!$A$3:$I$43,3,FALSE)+DG32*(1-VLOOKUP(GK$7,'PONDERADORES-GBD'!$A$3:$I$43,5,FALSE))*VLOOKUP(GK$7,'PONDERADORES-GBD'!$A$3:$I$43,8,FALSE)*VLOOKUP(GK$7,'PONDERADORES-GBD'!$A$3:$I$43,3,FALSE)</f>
        <v>0</v>
      </c>
      <c r="GL32" s="28">
        <f>DH32*VLOOKUP(GL$7,'PONDERADORES-GBD'!$A$3:$I$43,5,FALSE)*VLOOKUP(GL$7,'PONDERADORES-GBD'!$A$3:$I$43,6,FALSE)*VLOOKUP(GL$7,'PONDERADORES-GBD'!$A$3:$I$43,3,FALSE)+DH32*(1-VLOOKUP(GL$7,'PONDERADORES-GBD'!$A$3:$I$43,5,FALSE))*VLOOKUP(GL$7,'PONDERADORES-GBD'!$A$3:$I$43,8,FALSE)*VLOOKUP(GL$7,'PONDERADORES-GBD'!$A$3:$I$43,3,FALSE)</f>
        <v>0</v>
      </c>
      <c r="GM32" s="28">
        <f>DI32*VLOOKUP(GM$7,'PONDERADORES-GBD'!$A$3:$I$43,5,FALSE)*VLOOKUP(GM$7,'PONDERADORES-GBD'!$A$3:$I$43,6,FALSE)*VLOOKUP(GM$7,'PONDERADORES-GBD'!$A$3:$I$43,3,FALSE)+DI32*(1-VLOOKUP(GM$7,'PONDERADORES-GBD'!$A$3:$I$43,5,FALSE))*VLOOKUP(GM$7,'PONDERADORES-GBD'!$A$3:$I$43,8,FALSE)*VLOOKUP(GM$7,'PONDERADORES-GBD'!$A$3:$I$43,3,FALSE)</f>
        <v>0</v>
      </c>
      <c r="GN32" s="28">
        <f>DJ32*VLOOKUP(GN$7,'PONDERADORES-GBD'!$A$3:$I$43,5,FALSE)*VLOOKUP(GN$7,'PONDERADORES-GBD'!$A$3:$I$43,6,FALSE)*VLOOKUP(GN$7,'PONDERADORES-GBD'!$A$3:$I$43,3,FALSE)+DJ32*(1-VLOOKUP(GN$7,'PONDERADORES-GBD'!$A$3:$I$43,5,FALSE))*VLOOKUP(GN$7,'PONDERADORES-GBD'!$A$3:$I$43,8,FALSE)*VLOOKUP(GN$7,'PONDERADORES-GBD'!$A$3:$I$43,3,FALSE)</f>
        <v>0</v>
      </c>
      <c r="GO32" s="28">
        <f>DK32*VLOOKUP(GO$7,'PONDERADORES-GBD'!$A$3:$I$43,5,FALSE)*VLOOKUP(GO$7,'PONDERADORES-GBD'!$A$3:$I$43,6,FALSE)*VLOOKUP(GO$7,'PONDERADORES-GBD'!$A$3:$I$43,3,FALSE)+DK32*(1-VLOOKUP(GO$7,'PONDERADORES-GBD'!$A$3:$I$43,5,FALSE))*VLOOKUP(GO$7,'PONDERADORES-GBD'!$A$3:$I$43,8,FALSE)*VLOOKUP(GO$7,'PONDERADORES-GBD'!$A$3:$I$43,3,FALSE)</f>
        <v>0</v>
      </c>
      <c r="GP32" s="28">
        <f>DL32*VLOOKUP(GP$7,'PONDERADORES-GBD'!$A$3:$I$43,5,FALSE)*VLOOKUP(GP$7,'PONDERADORES-GBD'!$A$3:$I$43,6,FALSE)*VLOOKUP(GP$7,'PONDERADORES-GBD'!$A$3:$I$43,3,FALSE)+DL32*(1-VLOOKUP(GP$7,'PONDERADORES-GBD'!$A$3:$I$43,5,FALSE))*VLOOKUP(GP$7,'PONDERADORES-GBD'!$A$3:$I$43,8,FALSE)*VLOOKUP(GP$7,'PONDERADORES-GBD'!$A$3:$I$43,3,FALSE)</f>
        <v>0</v>
      </c>
      <c r="GQ32" s="28">
        <f>DM32*VLOOKUP(GQ$7,'PONDERADORES-GBD'!$A$3:$I$43,5,FALSE)*VLOOKUP(GQ$7,'PONDERADORES-GBD'!$A$3:$I$43,6,FALSE)*VLOOKUP(GQ$7,'PONDERADORES-GBD'!$A$3:$I$43,3,FALSE)+DM32*(1-VLOOKUP(GQ$7,'PONDERADORES-GBD'!$A$3:$I$43,5,FALSE))*VLOOKUP(GQ$7,'PONDERADORES-GBD'!$A$3:$I$43,8,FALSE)*VLOOKUP(GQ$7,'PONDERADORES-GBD'!$A$3:$I$43,3,FALSE)</f>
        <v>2.7876271047227925E-6</v>
      </c>
      <c r="GR32" s="28">
        <f>DN32*VLOOKUP(GR$7,'PONDERADORES-GBD'!$A$3:$I$43,5,FALSE)*VLOOKUP(GR$7,'PONDERADORES-GBD'!$A$3:$I$43,6,FALSE)*VLOOKUP(GR$7,'PONDERADORES-GBD'!$A$3:$I$43,3,FALSE)+DN32*(1-VLOOKUP(GR$7,'PONDERADORES-GBD'!$A$3:$I$43,5,FALSE))*VLOOKUP(GR$7,'PONDERADORES-GBD'!$A$3:$I$43,8,FALSE)*VLOOKUP(GR$7,'PONDERADORES-GBD'!$A$3:$I$43,3,FALSE)</f>
        <v>0</v>
      </c>
      <c r="GS32" s="28">
        <f>DO32*VLOOKUP(GS$7,'PONDERADORES-GBD'!$A$3:$I$43,5,FALSE)*VLOOKUP(GS$7,'PONDERADORES-GBD'!$A$3:$I$43,6,FALSE)*VLOOKUP(GS$7,'PONDERADORES-GBD'!$A$3:$I$43,3,FALSE)+DO32*(1-VLOOKUP(GS$7,'PONDERADORES-GBD'!$A$3:$I$43,5,FALSE))*VLOOKUP(GS$7,'PONDERADORES-GBD'!$A$3:$I$43,8,FALSE)*VLOOKUP(GS$7,'PONDERADORES-GBD'!$A$3:$I$43,3,FALSE)</f>
        <v>0</v>
      </c>
      <c r="GT32" s="28">
        <f>DP32*VLOOKUP(GT$7,'PONDERADORES-GBD'!$A$3:$I$43,5,FALSE)*VLOOKUP(GT$7,'PONDERADORES-GBD'!$A$3:$I$43,6,FALSE)*VLOOKUP(GT$7,'PONDERADORES-GBD'!$A$3:$I$43,3,FALSE)+DP32*(1-VLOOKUP(GT$7,'PONDERADORES-GBD'!$A$3:$I$43,5,FALSE))*VLOOKUP(GT$7,'PONDERADORES-GBD'!$A$3:$I$43,8,FALSE)*VLOOKUP(GT$7,'PONDERADORES-GBD'!$A$3:$I$43,3,FALSE)</f>
        <v>7.9646488706365499E-6</v>
      </c>
      <c r="GU32" s="28">
        <f>DQ32*VLOOKUP(GU$7,'PONDERADORES-GBD'!$A$3:$I$43,5,FALSE)*VLOOKUP(GU$7,'PONDERADORES-GBD'!$A$3:$I$43,6,FALSE)*VLOOKUP(GU$7,'PONDERADORES-GBD'!$A$3:$I$43,3,FALSE)+DQ32*(1-VLOOKUP(GU$7,'PONDERADORES-GBD'!$A$3:$I$43,5,FALSE))*VLOOKUP(GU$7,'PONDERADORES-GBD'!$A$3:$I$43,8,FALSE)*VLOOKUP(GU$7,'PONDERADORES-GBD'!$A$3:$I$43,3,FALSE)</f>
        <v>1.0011121149897331E-5</v>
      </c>
      <c r="GV32" s="28">
        <f>DR32*VLOOKUP(GV$7,'PONDERADORES-GBD'!$A$3:$I$43,5,FALSE)*VLOOKUP(GV$7,'PONDERADORES-GBD'!$A$3:$I$43,6,FALSE)*VLOOKUP(GV$7,'PONDERADORES-GBD'!$A$3:$I$43,3,FALSE)+DR32*(1-VLOOKUP(GV$7,'PONDERADORES-GBD'!$A$3:$I$43,5,FALSE))*VLOOKUP(GV$7,'PONDERADORES-GBD'!$A$3:$I$43,8,FALSE)*VLOOKUP(GV$7,'PONDERADORES-GBD'!$A$3:$I$43,3,FALSE)</f>
        <v>1.8356619301848053E-5</v>
      </c>
      <c r="GW32" s="28">
        <f>DS32*VLOOKUP(GW$7,'PONDERADORES-GBD'!$A$3:$I$43,5,FALSE)*VLOOKUP(GW$7,'PONDERADORES-GBD'!$A$3:$I$43,6,FALSE)*VLOOKUP(GW$7,'PONDERADORES-GBD'!$A$3:$I$43,3,FALSE)+DS32*(1-VLOOKUP(GW$7,'PONDERADORES-GBD'!$A$3:$I$43,5,FALSE))*VLOOKUP(GW$7,'PONDERADORES-GBD'!$A$3:$I$43,8,FALSE)*VLOOKUP(GW$7,'PONDERADORES-GBD'!$A$3:$I$43,3,FALSE)</f>
        <v>1.4725382067077343E-5</v>
      </c>
      <c r="GX32" s="28">
        <f>DT32*VLOOKUP(GX$7,'PONDERADORES-GBD'!$A$3:$I$43,5,FALSE)*VLOOKUP(GX$7,'PONDERADORES-GBD'!$A$3:$I$43,6,FALSE)*VLOOKUP(GX$7,'PONDERADORES-GBD'!$A$3:$I$43,3,FALSE)+DT32*(1-VLOOKUP(GX$7,'PONDERADORES-GBD'!$A$3:$I$43,5,FALSE))*VLOOKUP(GX$7,'PONDERADORES-GBD'!$A$3:$I$43,8,FALSE)*VLOOKUP(GX$7,'PONDERADORES-GBD'!$A$3:$I$43,3,FALSE)</f>
        <v>4.8791375770020535E-7</v>
      </c>
      <c r="GY32" s="28">
        <f>DU32*VLOOKUP(GY$7,'PONDERADORES-GBD'!$A$3:$I$43,5,FALSE)*VLOOKUP(GY$7,'PONDERADORES-GBD'!$A$3:$I$43,6,FALSE)*VLOOKUP(GY$7,'PONDERADORES-GBD'!$A$3:$I$43,3,FALSE)+DU32*(1-VLOOKUP(GY$7,'PONDERADORES-GBD'!$A$3:$I$43,5,FALSE))*VLOOKUP(GY$7,'PONDERADORES-GBD'!$A$3:$I$43,8,FALSE)*VLOOKUP(GY$7,'PONDERADORES-GBD'!$A$3:$I$43,3,FALSE)</f>
        <v>0</v>
      </c>
      <c r="GZ32" s="29">
        <f t="shared" si="2"/>
        <v>1.1809823819999997E-2</v>
      </c>
      <c r="HA32" s="29">
        <f t="shared" si="3"/>
        <v>9.8423344178234107E-3</v>
      </c>
      <c r="HC32" s="39">
        <f t="shared" si="4"/>
        <v>0</v>
      </c>
      <c r="HD32" s="39" t="e">
        <f t="shared" si="5"/>
        <v>#DIV/0!</v>
      </c>
      <c r="HE32" s="39" t="e">
        <f t="shared" si="0"/>
        <v>#DIV/0!</v>
      </c>
    </row>
    <row r="33" spans="1:213" ht="15.75" x14ac:dyDescent="0.25">
      <c r="A33" s="36" t="s">
        <v>105</v>
      </c>
      <c r="B33" s="37" t="s">
        <v>48</v>
      </c>
      <c r="C33" s="31">
        <f>DATOS!B74</f>
        <v>0</v>
      </c>
      <c r="D33" s="1">
        <v>9.2008000000000003E-3</v>
      </c>
      <c r="E33" s="1">
        <v>5.5205000000000002E-3</v>
      </c>
      <c r="F33" s="1">
        <v>0.20780580000000001</v>
      </c>
      <c r="G33" s="1">
        <v>0</v>
      </c>
      <c r="H33" s="1">
        <v>0</v>
      </c>
      <c r="I33" s="1">
        <v>0</v>
      </c>
      <c r="J33" s="1">
        <v>1.2618300000000001E-2</v>
      </c>
      <c r="K33" s="1">
        <v>2.9442699999999999E-2</v>
      </c>
      <c r="L33" s="1">
        <v>5.3102000000000003E-2</v>
      </c>
      <c r="M33" s="1">
        <v>3.5226100000000003E-2</v>
      </c>
      <c r="N33" s="1">
        <v>3.49632E-2</v>
      </c>
      <c r="O33" s="1">
        <v>7.8859999999999998E-4</v>
      </c>
      <c r="P33" s="1">
        <v>8.9249899999999993E-2</v>
      </c>
      <c r="Q33" s="1">
        <v>3.9432E-3</v>
      </c>
      <c r="R33" s="1">
        <v>3.1546E-3</v>
      </c>
      <c r="S33" s="1">
        <v>2.02419E-2</v>
      </c>
      <c r="T33" s="1">
        <v>2.3659300000000001E-2</v>
      </c>
      <c r="U33" s="1">
        <v>5.2576199999999997E-2</v>
      </c>
      <c r="V33" s="1">
        <v>1.97161E-2</v>
      </c>
      <c r="W33" s="1">
        <v>4.9421699999999999E-2</v>
      </c>
      <c r="X33" s="1">
        <v>5.5730799999999997E-2</v>
      </c>
      <c r="Y33" s="1">
        <v>1.6035799999999999E-2</v>
      </c>
      <c r="Z33" s="1">
        <v>0.16403789999999999</v>
      </c>
      <c r="AA33" s="1">
        <v>1.3406899999999999E-2</v>
      </c>
      <c r="AB33" s="1">
        <v>2.8917000000000001E-3</v>
      </c>
      <c r="AC33" s="1">
        <v>0</v>
      </c>
      <c r="AD33" s="1">
        <v>2.6289999999999999E-4</v>
      </c>
      <c r="AE33" s="1">
        <v>2.6289999999999999E-4</v>
      </c>
      <c r="AF33" s="1">
        <v>1.0514999999999999E-3</v>
      </c>
      <c r="AG33" s="1">
        <v>5.2579999999999999E-4</v>
      </c>
      <c r="AH33" s="1">
        <v>0</v>
      </c>
      <c r="AI33" s="1">
        <v>2.1029999999999998E-3</v>
      </c>
      <c r="AJ33" s="1">
        <v>7.8864E-3</v>
      </c>
      <c r="AK33" s="1">
        <v>6.0463000000000001E-3</v>
      </c>
      <c r="AL33" s="1">
        <v>2.4447900000000002E-2</v>
      </c>
      <c r="AM33" s="1">
        <v>4.5478400000000002E-2</v>
      </c>
      <c r="AN33" s="1">
        <v>7.6236000000000003E-3</v>
      </c>
      <c r="AO33" s="1">
        <v>1.3144000000000001E-3</v>
      </c>
      <c r="AP33" s="1">
        <v>2.6289999999999999E-4</v>
      </c>
      <c r="AQ33" s="1">
        <v>0</v>
      </c>
      <c r="AR33" s="1">
        <v>0.99999999999999978</v>
      </c>
      <c r="AT33" s="41">
        <f>D33*VLOOKUP(AT$7,'PONDERADORES-GBD'!$A$3:$I$43,4,FALSE)</f>
        <v>9.2008000000000003E-3</v>
      </c>
      <c r="AU33" s="41">
        <f>E33*VLOOKUP(AU$7,'PONDERADORES-GBD'!$A$3:$I$43,4,FALSE)</f>
        <v>5.5205000000000002E-3</v>
      </c>
      <c r="AV33" s="41">
        <f>F33*VLOOKUP(AV$7,'PONDERADORES-GBD'!$A$3:$I$43,4,FALSE)</f>
        <v>1.0390290000000002E-2</v>
      </c>
      <c r="AW33" s="41">
        <f>G33*VLOOKUP(AW$7,'PONDERADORES-GBD'!$A$3:$I$43,4,FALSE)</f>
        <v>0</v>
      </c>
      <c r="AX33" s="41">
        <f>H33*VLOOKUP(AX$7,'PONDERADORES-GBD'!$A$3:$I$43,4,FALSE)</f>
        <v>0</v>
      </c>
      <c r="AY33" s="41">
        <f>I33*VLOOKUP(AY$7,'PONDERADORES-GBD'!$A$3:$I$43,4,FALSE)</f>
        <v>0</v>
      </c>
      <c r="AZ33" s="41">
        <f>J33*VLOOKUP(AZ$7,'PONDERADORES-GBD'!$A$3:$I$43,4,FALSE)</f>
        <v>6.3091500000000012E-4</v>
      </c>
      <c r="BA33" s="41">
        <f>K33*VLOOKUP(BA$7,'PONDERADORES-GBD'!$A$3:$I$43,4,FALSE)</f>
        <v>1.4721350000000001E-3</v>
      </c>
      <c r="BB33" s="41">
        <f>L33*VLOOKUP(BB$7,'PONDERADORES-GBD'!$A$3:$I$43,4,FALSE)</f>
        <v>0</v>
      </c>
      <c r="BC33" s="41">
        <f>M33*VLOOKUP(BC$7,'PONDERADORES-GBD'!$A$3:$I$43,4,FALSE)</f>
        <v>0</v>
      </c>
      <c r="BD33" s="41">
        <f>N33*VLOOKUP(BD$7,'PONDERADORES-GBD'!$A$3:$I$43,4,FALSE)</f>
        <v>0</v>
      </c>
      <c r="BE33" s="41">
        <f>O33*VLOOKUP(BE$7,'PONDERADORES-GBD'!$A$3:$I$43,4,FALSE)</f>
        <v>7.8859999999999998E-4</v>
      </c>
      <c r="BF33" s="41">
        <f>P33*VLOOKUP(BF$7,'PONDERADORES-GBD'!$A$3:$I$43,4,FALSE)</f>
        <v>4.4624949999999995E-3</v>
      </c>
      <c r="BG33" s="41">
        <f>Q33*VLOOKUP(BG$7,'PONDERADORES-GBD'!$A$3:$I$43,4,FALSE)</f>
        <v>3.9432000000000003E-4</v>
      </c>
      <c r="BH33" s="41">
        <f>R33*VLOOKUP(BH$7,'PONDERADORES-GBD'!$A$3:$I$43,4,FALSE)</f>
        <v>6.3092000000000009E-4</v>
      </c>
      <c r="BI33" s="41">
        <f>S33*VLOOKUP(BI$7,'PONDERADORES-GBD'!$A$3:$I$43,4,FALSE)</f>
        <v>3.0362850000000001E-3</v>
      </c>
      <c r="BJ33" s="41">
        <f>T33*VLOOKUP(BJ$7,'PONDERADORES-GBD'!$A$3:$I$43,4,FALSE)</f>
        <v>0</v>
      </c>
      <c r="BK33" s="41">
        <f>U33*VLOOKUP(BK$7,'PONDERADORES-GBD'!$A$3:$I$43,4,FALSE)</f>
        <v>0</v>
      </c>
      <c r="BL33" s="41">
        <f>V33*VLOOKUP(BL$7,'PONDERADORES-GBD'!$A$3:$I$43,4,FALSE)</f>
        <v>0</v>
      </c>
      <c r="BM33" s="41">
        <f>W33*VLOOKUP(BM$7,'PONDERADORES-GBD'!$A$3:$I$43,4,FALSE)</f>
        <v>0</v>
      </c>
      <c r="BN33" s="41">
        <f>X33*VLOOKUP(BN$7,'PONDERADORES-GBD'!$A$3:$I$43,4,FALSE)</f>
        <v>0</v>
      </c>
      <c r="BO33" s="41">
        <f>Y33*VLOOKUP(BO$7,'PONDERADORES-GBD'!$A$3:$I$43,4,FALSE)</f>
        <v>0</v>
      </c>
      <c r="BP33" s="41">
        <f>Z33*VLOOKUP(BP$7,'PONDERADORES-GBD'!$A$3:$I$43,4,FALSE)</f>
        <v>0</v>
      </c>
      <c r="BQ33" s="41">
        <f>AA33*VLOOKUP(BQ$7,'PONDERADORES-GBD'!$A$3:$I$43,4,FALSE)</f>
        <v>0</v>
      </c>
      <c r="BR33" s="41">
        <f>AB33*VLOOKUP(BR$7,'PONDERADORES-GBD'!$A$3:$I$43,4,FALSE)</f>
        <v>0</v>
      </c>
      <c r="BS33" s="41">
        <f>AC33*VLOOKUP(BS$7,'PONDERADORES-GBD'!$A$3:$I$43,4,FALSE)</f>
        <v>0</v>
      </c>
      <c r="BT33" s="41">
        <f>AD33*VLOOKUP(BT$7,'PONDERADORES-GBD'!$A$3:$I$43,4,FALSE)</f>
        <v>2.6289999999999999E-4</v>
      </c>
      <c r="BU33" s="41">
        <f>AE33*VLOOKUP(BU$7,'PONDERADORES-GBD'!$A$3:$I$43,4,FALSE)</f>
        <v>2.6289999999999999E-4</v>
      </c>
      <c r="BV33" s="41">
        <f>AF33*VLOOKUP(BV$7,'PONDERADORES-GBD'!$A$3:$I$43,4,FALSE)</f>
        <v>1.0514999999999999E-3</v>
      </c>
      <c r="BW33" s="41">
        <f>AG33*VLOOKUP(BW$7,'PONDERADORES-GBD'!$A$3:$I$43,4,FALSE)</f>
        <v>5.2579999999999999E-4</v>
      </c>
      <c r="BX33" s="41">
        <f>AH33*VLOOKUP(BX$7,'PONDERADORES-GBD'!$A$3:$I$43,4,FALSE)</f>
        <v>0</v>
      </c>
      <c r="BY33" s="41">
        <f>AI33*VLOOKUP(BY$7,'PONDERADORES-GBD'!$A$3:$I$43,4,FALSE)</f>
        <v>0</v>
      </c>
      <c r="BZ33" s="41">
        <f>AJ33*VLOOKUP(BZ$7,'PONDERADORES-GBD'!$A$3:$I$43,4,FALSE)</f>
        <v>0</v>
      </c>
      <c r="CA33" s="41">
        <f>AK33*VLOOKUP(CA$7,'PONDERADORES-GBD'!$A$3:$I$43,4,FALSE)</f>
        <v>0</v>
      </c>
      <c r="CB33" s="41">
        <f>AL33*VLOOKUP(CB$7,'PONDERADORES-GBD'!$A$3:$I$43,4,FALSE)</f>
        <v>0</v>
      </c>
      <c r="CC33" s="41">
        <f>AM33*VLOOKUP(CC$7,'PONDERADORES-GBD'!$A$3:$I$43,4,FALSE)</f>
        <v>0</v>
      </c>
      <c r="CD33" s="41">
        <f>AN33*VLOOKUP(CD$7,'PONDERADORES-GBD'!$A$3:$I$43,4,FALSE)</f>
        <v>0</v>
      </c>
      <c r="CE33" s="41">
        <f>AO33*VLOOKUP(CE$7,'PONDERADORES-GBD'!$A$3:$I$43,4,FALSE)</f>
        <v>0</v>
      </c>
      <c r="CF33" s="41">
        <f>AP33*VLOOKUP(CF$7,'PONDERADORES-GBD'!$A$3:$I$43,4,FALSE)</f>
        <v>0</v>
      </c>
      <c r="CG33" s="41">
        <f>AQ33*VLOOKUP(CG$7,'PONDERADORES-GBD'!$A$3:$I$43,4,FALSE)</f>
        <v>0</v>
      </c>
      <c r="CH33" s="41">
        <f>D33*(1-VLOOKUP(CH$7,'PONDERADORES-GBD'!$A$3:$I$43,4,FALSE))</f>
        <v>0</v>
      </c>
      <c r="CI33" s="41">
        <f>E33*(1-VLOOKUP(CI$7,'PONDERADORES-GBD'!$A$3:$I$43,4,FALSE))</f>
        <v>0</v>
      </c>
      <c r="CJ33" s="41">
        <f>F33*(1-VLOOKUP(CJ$7,'PONDERADORES-GBD'!$A$3:$I$43,4,FALSE))</f>
        <v>0.19741551000000002</v>
      </c>
      <c r="CK33" s="41">
        <f>G33*(1-VLOOKUP(CK$7,'PONDERADORES-GBD'!$A$3:$I$43,4,FALSE))</f>
        <v>0</v>
      </c>
      <c r="CL33" s="41">
        <f>H33*(1-VLOOKUP(CL$7,'PONDERADORES-GBD'!$A$3:$I$43,4,FALSE))</f>
        <v>0</v>
      </c>
      <c r="CM33" s="41">
        <f>I33*(1-VLOOKUP(CM$7,'PONDERADORES-GBD'!$A$3:$I$43,4,FALSE))</f>
        <v>0</v>
      </c>
      <c r="CN33" s="41">
        <f>J33*(1-VLOOKUP(CN$7,'PONDERADORES-GBD'!$A$3:$I$43,4,FALSE))</f>
        <v>1.1987385E-2</v>
      </c>
      <c r="CO33" s="41">
        <f>K33*(1-VLOOKUP(CO$7,'PONDERADORES-GBD'!$A$3:$I$43,4,FALSE))</f>
        <v>2.7970564999999996E-2</v>
      </c>
      <c r="CP33" s="41">
        <f>L33*(1-VLOOKUP(CP$7,'PONDERADORES-GBD'!$A$3:$I$43,4,FALSE))</f>
        <v>5.3102000000000003E-2</v>
      </c>
      <c r="CQ33" s="41">
        <f>M33*(1-VLOOKUP(CQ$7,'PONDERADORES-GBD'!$A$3:$I$43,4,FALSE))</f>
        <v>3.5226100000000003E-2</v>
      </c>
      <c r="CR33" s="41">
        <f>N33*(1-VLOOKUP(CR$7,'PONDERADORES-GBD'!$A$3:$I$43,4,FALSE))</f>
        <v>3.49632E-2</v>
      </c>
      <c r="CS33" s="41">
        <f>O33*(1-VLOOKUP(CS$7,'PONDERADORES-GBD'!$A$3:$I$43,4,FALSE))</f>
        <v>0</v>
      </c>
      <c r="CT33" s="41">
        <f>P33*(1-VLOOKUP(CT$7,'PONDERADORES-GBD'!$A$3:$I$43,4,FALSE))</f>
        <v>8.4787404999999996E-2</v>
      </c>
      <c r="CU33" s="41">
        <f>Q33*(1-VLOOKUP(CU$7,'PONDERADORES-GBD'!$A$3:$I$43,4,FALSE))</f>
        <v>3.5488799999999999E-3</v>
      </c>
      <c r="CV33" s="41">
        <f>R33*(1-VLOOKUP(CV$7,'PONDERADORES-GBD'!$A$3:$I$43,4,FALSE))</f>
        <v>2.5236800000000004E-3</v>
      </c>
      <c r="CW33" s="41">
        <f>S33*(1-VLOOKUP(CW$7,'PONDERADORES-GBD'!$A$3:$I$43,4,FALSE))</f>
        <v>1.7205615E-2</v>
      </c>
      <c r="CX33" s="41">
        <f>T33*(1-VLOOKUP(CX$7,'PONDERADORES-GBD'!$A$3:$I$43,4,FALSE))</f>
        <v>2.3659300000000001E-2</v>
      </c>
      <c r="CY33" s="41">
        <f>U33*(1-VLOOKUP(CY$7,'PONDERADORES-GBD'!$A$3:$I$43,4,FALSE))</f>
        <v>5.2576199999999997E-2</v>
      </c>
      <c r="CZ33" s="41">
        <f>V33*(1-VLOOKUP(CZ$7,'PONDERADORES-GBD'!$A$3:$I$43,4,FALSE))</f>
        <v>1.97161E-2</v>
      </c>
      <c r="DA33" s="41">
        <f>W33*(1-VLOOKUP(DA$7,'PONDERADORES-GBD'!$A$3:$I$43,4,FALSE))</f>
        <v>4.9421699999999999E-2</v>
      </c>
      <c r="DB33" s="41">
        <f>X33*(1-VLOOKUP(DB$7,'PONDERADORES-GBD'!$A$3:$I$43,4,FALSE))</f>
        <v>5.5730799999999997E-2</v>
      </c>
      <c r="DC33" s="41">
        <f>Y33*(1-VLOOKUP(DC$7,'PONDERADORES-GBD'!$A$3:$I$43,4,FALSE))</f>
        <v>1.6035799999999999E-2</v>
      </c>
      <c r="DD33" s="41">
        <f>Z33*(1-VLOOKUP(DD$7,'PONDERADORES-GBD'!$A$3:$I$43,4,FALSE))</f>
        <v>0.16403789999999999</v>
      </c>
      <c r="DE33" s="41">
        <f>AA33*(1-VLOOKUP(DE$7,'PONDERADORES-GBD'!$A$3:$I$43,4,FALSE))</f>
        <v>1.3406899999999999E-2</v>
      </c>
      <c r="DF33" s="41">
        <f>AB33*(1-VLOOKUP(DF$7,'PONDERADORES-GBD'!$A$3:$I$43,4,FALSE))</f>
        <v>2.8917000000000001E-3</v>
      </c>
      <c r="DG33" s="41">
        <f>AC33*(1-VLOOKUP(DG$7,'PONDERADORES-GBD'!$A$3:$I$43,4,FALSE))</f>
        <v>0</v>
      </c>
      <c r="DH33" s="41">
        <f>AD33*(1-VLOOKUP(DH$7,'PONDERADORES-GBD'!$A$3:$I$43,4,FALSE))</f>
        <v>0</v>
      </c>
      <c r="DI33" s="41">
        <f>AE33*(1-VLOOKUP(DI$7,'PONDERADORES-GBD'!$A$3:$I$43,4,FALSE))</f>
        <v>0</v>
      </c>
      <c r="DJ33" s="41">
        <f>AF33*(1-VLOOKUP(DJ$7,'PONDERADORES-GBD'!$A$3:$I$43,4,FALSE))</f>
        <v>0</v>
      </c>
      <c r="DK33" s="41">
        <f>AG33*(1-VLOOKUP(DK$7,'PONDERADORES-GBD'!$A$3:$I$43,4,FALSE))</f>
        <v>0</v>
      </c>
      <c r="DL33" s="41">
        <f>AH33*(1-VLOOKUP(DL$7,'PONDERADORES-GBD'!$A$3:$I$43,4,FALSE))</f>
        <v>0</v>
      </c>
      <c r="DM33" s="41">
        <f>AI33*(1-VLOOKUP(DM$7,'PONDERADORES-GBD'!$A$3:$I$43,4,FALSE))</f>
        <v>2.1029999999999998E-3</v>
      </c>
      <c r="DN33" s="41">
        <f>AJ33*(1-VLOOKUP(DN$7,'PONDERADORES-GBD'!$A$3:$I$43,4,FALSE))</f>
        <v>7.8864E-3</v>
      </c>
      <c r="DO33" s="41">
        <f>AK33*(1-VLOOKUP(DO$7,'PONDERADORES-GBD'!$A$3:$I$43,4,FALSE))</f>
        <v>6.0463000000000001E-3</v>
      </c>
      <c r="DP33" s="41">
        <f>AL33*(1-VLOOKUP(DP$7,'PONDERADORES-GBD'!$A$3:$I$43,4,FALSE))</f>
        <v>2.4447900000000002E-2</v>
      </c>
      <c r="DQ33" s="41">
        <f>AM33*(1-VLOOKUP(DQ$7,'PONDERADORES-GBD'!$A$3:$I$43,4,FALSE))</f>
        <v>4.5478400000000002E-2</v>
      </c>
      <c r="DR33" s="41">
        <f>AN33*(1-VLOOKUP(DR$7,'PONDERADORES-GBD'!$A$3:$I$43,4,FALSE))</f>
        <v>7.6236000000000003E-3</v>
      </c>
      <c r="DS33" s="41">
        <f>AO33*(1-VLOOKUP(DS$7,'PONDERADORES-GBD'!$A$3:$I$43,4,FALSE))</f>
        <v>1.3144000000000001E-3</v>
      </c>
      <c r="DT33" s="41">
        <f>AP33*(1-VLOOKUP(DT$7,'PONDERADORES-GBD'!$A$3:$I$43,4,FALSE))</f>
        <v>2.6289999999999999E-4</v>
      </c>
      <c r="DU33" s="41">
        <f>AQ33*(1-VLOOKUP(DU$7,'PONDERADORES-GBD'!$A$3:$I$43,4,FALSE))</f>
        <v>0</v>
      </c>
      <c r="DV33" s="31">
        <f t="shared" si="1"/>
        <v>0.99999999999999978</v>
      </c>
      <c r="DW33" s="45"/>
      <c r="DX33" s="28">
        <f>AT33*VLOOKUP(DX$7,'PONDERADORES-GBD'!$A$3:$I$43,5,FALSE)*VLOOKUP(DX$7,'PONDERADORES-GBD'!$A$3:$I$43,7,FALSE)+AT33*(1-VLOOKUP(DX$7,'PONDERADORES-GBD'!$A$3:$I$43,5,FALSE))*VLOOKUP(DX$7,'PONDERADORES-GBD'!$A$3:$I$43,9,FALSE)</f>
        <v>5.4192711999999999E-3</v>
      </c>
      <c r="DY33" s="28">
        <f>AU33*VLOOKUP(DY$7,'PONDERADORES-GBD'!$A$3:$I$43,5,FALSE)*VLOOKUP(DY$7,'PONDERADORES-GBD'!$A$3:$I$43,7,FALSE)+AU33*(1-VLOOKUP(DY$7,'PONDERADORES-GBD'!$A$3:$I$43,5,FALSE))*VLOOKUP(DY$7,'PONDERADORES-GBD'!$A$3:$I$43,9,FALSE)</f>
        <v>1.634068E-3</v>
      </c>
      <c r="DZ33" s="28">
        <f>AV33*VLOOKUP(DZ$7,'PONDERADORES-GBD'!$A$3:$I$43,5,FALSE)*VLOOKUP(DZ$7,'PONDERADORES-GBD'!$A$3:$I$43,7,FALSE)+AV33*(1-VLOOKUP(DZ$7,'PONDERADORES-GBD'!$A$3:$I$43,5,FALSE))*VLOOKUP(DZ$7,'PONDERADORES-GBD'!$A$3:$I$43,9,FALSE)</f>
        <v>2.4001569900000005E-3</v>
      </c>
      <c r="EA33" s="28">
        <f>AW33*VLOOKUP(EA$7,'PONDERADORES-GBD'!$A$3:$I$43,5,FALSE)*VLOOKUP(EA$7,'PONDERADORES-GBD'!$A$3:$I$43,7,FALSE)+AW33*(1-VLOOKUP(EA$7,'PONDERADORES-GBD'!$A$3:$I$43,5,FALSE))*VLOOKUP(EA$7,'PONDERADORES-GBD'!$A$3:$I$43,9,FALSE)</f>
        <v>0</v>
      </c>
      <c r="EB33" s="28">
        <f>AX33*VLOOKUP(EB$7,'PONDERADORES-GBD'!$A$3:$I$43,5,FALSE)*VLOOKUP(EB$7,'PONDERADORES-GBD'!$A$3:$I$43,7,FALSE)+AX33*(1-VLOOKUP(EB$7,'PONDERADORES-GBD'!$A$3:$I$43,5,FALSE))*VLOOKUP(EB$7,'PONDERADORES-GBD'!$A$3:$I$43,9,FALSE)</f>
        <v>0</v>
      </c>
      <c r="EC33" s="28">
        <f>AY33*VLOOKUP(EC$7,'PONDERADORES-GBD'!$A$3:$I$43,5,FALSE)*VLOOKUP(EC$7,'PONDERADORES-GBD'!$A$3:$I$43,7,FALSE)+AY33*(1-VLOOKUP(EC$7,'PONDERADORES-GBD'!$A$3:$I$43,5,FALSE))*VLOOKUP(EC$7,'PONDERADORES-GBD'!$A$3:$I$43,9,FALSE)</f>
        <v>0</v>
      </c>
      <c r="ED33" s="28">
        <f>AZ33*VLOOKUP(ED$7,'PONDERADORES-GBD'!$A$3:$I$43,5,FALSE)*VLOOKUP(ED$7,'PONDERADORES-GBD'!$A$3:$I$43,7,FALSE)+AZ33*(1-VLOOKUP(ED$7,'PONDERADORES-GBD'!$A$3:$I$43,5,FALSE))*VLOOKUP(ED$7,'PONDERADORES-GBD'!$A$3:$I$43,9,FALSE)</f>
        <v>3.6593070000000012E-5</v>
      </c>
      <c r="EE33" s="28">
        <f>BA33*VLOOKUP(EE$7,'PONDERADORES-GBD'!$A$3:$I$43,5,FALSE)*VLOOKUP(EE$7,'PONDERADORES-GBD'!$A$3:$I$43,7,FALSE)+BA33*(1-VLOOKUP(EE$7,'PONDERADORES-GBD'!$A$3:$I$43,5,FALSE))*VLOOKUP(EE$7,'PONDERADORES-GBD'!$A$3:$I$43,9,FALSE)</f>
        <v>7.3606750000000005E-6</v>
      </c>
      <c r="EF33" s="28">
        <f>BB33*VLOOKUP(EF$7,'PONDERADORES-GBD'!$A$3:$I$43,5,FALSE)*VLOOKUP(EF$7,'PONDERADORES-GBD'!$A$3:$I$43,7,FALSE)+BB33*(1-VLOOKUP(EF$7,'PONDERADORES-GBD'!$A$3:$I$43,5,FALSE))*VLOOKUP(EF$7,'PONDERADORES-GBD'!$A$3:$I$43,9,FALSE)</f>
        <v>0</v>
      </c>
      <c r="EG33" s="28">
        <f>BC33*VLOOKUP(EG$7,'PONDERADORES-GBD'!$A$3:$I$43,5,FALSE)*VLOOKUP(EG$7,'PONDERADORES-GBD'!$A$3:$I$43,7,FALSE)+BC33*(1-VLOOKUP(EG$7,'PONDERADORES-GBD'!$A$3:$I$43,5,FALSE))*VLOOKUP(EG$7,'PONDERADORES-GBD'!$A$3:$I$43,9,FALSE)</f>
        <v>0</v>
      </c>
      <c r="EH33" s="28">
        <f>BD33*VLOOKUP(EH$7,'PONDERADORES-GBD'!$A$3:$I$43,5,FALSE)*VLOOKUP(EH$7,'PONDERADORES-GBD'!$A$3:$I$43,7,FALSE)+BD33*(1-VLOOKUP(EH$7,'PONDERADORES-GBD'!$A$3:$I$43,5,FALSE))*VLOOKUP(EH$7,'PONDERADORES-GBD'!$A$3:$I$43,9,FALSE)</f>
        <v>0</v>
      </c>
      <c r="EI33" s="28">
        <f>BE33*VLOOKUP(EI$7,'PONDERADORES-GBD'!$A$3:$I$43,5,FALSE)*VLOOKUP(EI$7,'PONDERADORES-GBD'!$A$3:$I$43,7,FALSE)+BE33*(1-VLOOKUP(EI$7,'PONDERADORES-GBD'!$A$3:$I$43,5,FALSE))*VLOOKUP(EI$7,'PONDERADORES-GBD'!$A$3:$I$43,9,FALSE)</f>
        <v>1.2617599999999999E-5</v>
      </c>
      <c r="EJ33" s="28">
        <f>BF33*VLOOKUP(EJ$7,'PONDERADORES-GBD'!$A$3:$I$43,5,FALSE)*VLOOKUP(EJ$7,'PONDERADORES-GBD'!$A$3:$I$43,7,FALSE)+BF33*(1-VLOOKUP(EJ$7,'PONDERADORES-GBD'!$A$3:$I$43,5,FALSE))*VLOOKUP(EJ$7,'PONDERADORES-GBD'!$A$3:$I$43,9,FALSE)</f>
        <v>4.1947452999999997E-4</v>
      </c>
      <c r="EK33" s="28">
        <f>BG33*VLOOKUP(EK$7,'PONDERADORES-GBD'!$A$3:$I$43,5,FALSE)*VLOOKUP(EK$7,'PONDERADORES-GBD'!$A$3:$I$43,7,FALSE)+BG33*(1-VLOOKUP(EK$7,'PONDERADORES-GBD'!$A$3:$I$43,5,FALSE))*VLOOKUP(EK$7,'PONDERADORES-GBD'!$A$3:$I$43,9,FALSE)</f>
        <v>1.1829600000000001E-4</v>
      </c>
      <c r="EL33" s="28">
        <f>BH33*VLOOKUP(EL$7,'PONDERADORES-GBD'!$A$3:$I$43,5,FALSE)*VLOOKUP(EL$7,'PONDERADORES-GBD'!$A$3:$I$43,7,FALSE)+BH33*(1-VLOOKUP(EL$7,'PONDERADORES-GBD'!$A$3:$I$43,5,FALSE))*VLOOKUP(EL$7,'PONDERADORES-GBD'!$A$3:$I$43,9,FALSE)</f>
        <v>7.129396000000001E-5</v>
      </c>
      <c r="EM33" s="28">
        <f>BI33*VLOOKUP(EM$7,'PONDERADORES-GBD'!$A$3:$I$43,5,FALSE)*VLOOKUP(EM$7,'PONDERADORES-GBD'!$A$3:$I$43,7,FALSE)+BI33*(1-VLOOKUP(EM$7,'PONDERADORES-GBD'!$A$3:$I$43,5,FALSE))*VLOOKUP(EM$7,'PONDERADORES-GBD'!$A$3:$I$43,9,FALSE)</f>
        <v>2.1557623499999999E-4</v>
      </c>
      <c r="EN33" s="28">
        <f>BJ33*VLOOKUP(EN$7,'PONDERADORES-GBD'!$A$3:$I$43,5,FALSE)*VLOOKUP(EN$7,'PONDERADORES-GBD'!$A$3:$I$43,7,FALSE)+BJ33*(1-VLOOKUP(EN$7,'PONDERADORES-GBD'!$A$3:$I$43,5,FALSE))*VLOOKUP(EN$7,'PONDERADORES-GBD'!$A$3:$I$43,9,FALSE)</f>
        <v>0</v>
      </c>
      <c r="EO33" s="28">
        <f>BK33*VLOOKUP(EO$7,'PONDERADORES-GBD'!$A$3:$I$43,5,FALSE)*VLOOKUP(EO$7,'PONDERADORES-GBD'!$A$3:$I$43,7,FALSE)+BK33*(1-VLOOKUP(EO$7,'PONDERADORES-GBD'!$A$3:$I$43,5,FALSE))*VLOOKUP(EO$7,'PONDERADORES-GBD'!$A$3:$I$43,9,FALSE)</f>
        <v>0</v>
      </c>
      <c r="EP33" s="28">
        <f>BL33*VLOOKUP(EP$7,'PONDERADORES-GBD'!$A$3:$I$43,5,FALSE)*VLOOKUP(EP$7,'PONDERADORES-GBD'!$A$3:$I$43,7,FALSE)+BL33*(1-VLOOKUP(EP$7,'PONDERADORES-GBD'!$A$3:$I$43,5,FALSE))*VLOOKUP(EP$7,'PONDERADORES-GBD'!$A$3:$I$43,9,FALSE)</f>
        <v>0</v>
      </c>
      <c r="EQ33" s="28">
        <f>BM33*VLOOKUP(EQ$7,'PONDERADORES-GBD'!$A$3:$I$43,5,FALSE)*VLOOKUP(EQ$7,'PONDERADORES-GBD'!$A$3:$I$43,7,FALSE)+BM33*(1-VLOOKUP(EQ$7,'PONDERADORES-GBD'!$A$3:$I$43,5,FALSE))*VLOOKUP(EQ$7,'PONDERADORES-GBD'!$A$3:$I$43,9,FALSE)</f>
        <v>0</v>
      </c>
      <c r="ER33" s="28">
        <f>BN33*VLOOKUP(ER$7,'PONDERADORES-GBD'!$A$3:$I$43,5,FALSE)*VLOOKUP(ER$7,'PONDERADORES-GBD'!$A$3:$I$43,7,FALSE)+BN33*(1-VLOOKUP(ER$7,'PONDERADORES-GBD'!$A$3:$I$43,5,FALSE))*VLOOKUP(ER$7,'PONDERADORES-GBD'!$A$3:$I$43,9,FALSE)</f>
        <v>0</v>
      </c>
      <c r="ES33" s="28">
        <f>BO33*VLOOKUP(ES$7,'PONDERADORES-GBD'!$A$3:$I$43,5,FALSE)*VLOOKUP(ES$7,'PONDERADORES-GBD'!$A$3:$I$43,7,FALSE)+BO33*(1-VLOOKUP(ES$7,'PONDERADORES-GBD'!$A$3:$I$43,5,FALSE))*VLOOKUP(ES$7,'PONDERADORES-GBD'!$A$3:$I$43,9,FALSE)</f>
        <v>0</v>
      </c>
      <c r="ET33" s="28">
        <f>BP33*VLOOKUP(ET$7,'PONDERADORES-GBD'!$A$3:$I$43,5,FALSE)*VLOOKUP(ET$7,'PONDERADORES-GBD'!$A$3:$I$43,7,FALSE)+BP33*(1-VLOOKUP(ET$7,'PONDERADORES-GBD'!$A$3:$I$43,5,FALSE))*VLOOKUP(ET$7,'PONDERADORES-GBD'!$A$3:$I$43,9,FALSE)</f>
        <v>0</v>
      </c>
      <c r="EU33" s="28">
        <f>BQ33*VLOOKUP(EU$7,'PONDERADORES-GBD'!$A$3:$I$43,5,FALSE)*VLOOKUP(EU$7,'PONDERADORES-GBD'!$A$3:$I$43,7,FALSE)+BQ33*(1-VLOOKUP(EU$7,'PONDERADORES-GBD'!$A$3:$I$43,5,FALSE))*VLOOKUP(EU$7,'PONDERADORES-GBD'!$A$3:$I$43,9,FALSE)</f>
        <v>0</v>
      </c>
      <c r="EV33" s="28">
        <f>BR33*VLOOKUP(EV$7,'PONDERADORES-GBD'!$A$3:$I$43,5,FALSE)*VLOOKUP(EV$7,'PONDERADORES-GBD'!$A$3:$I$43,7,FALSE)+BR33*(1-VLOOKUP(EV$7,'PONDERADORES-GBD'!$A$3:$I$43,5,FALSE))*VLOOKUP(EV$7,'PONDERADORES-GBD'!$A$3:$I$43,9,FALSE)</f>
        <v>0</v>
      </c>
      <c r="EW33" s="28">
        <f>BS33*VLOOKUP(EW$7,'PONDERADORES-GBD'!$A$3:$I$43,5,FALSE)*VLOOKUP(EW$7,'PONDERADORES-GBD'!$A$3:$I$43,7,FALSE)+BS33*(1-VLOOKUP(EW$7,'PONDERADORES-GBD'!$A$3:$I$43,5,FALSE))*VLOOKUP(EW$7,'PONDERADORES-GBD'!$A$3:$I$43,9,FALSE)</f>
        <v>0</v>
      </c>
      <c r="EX33" s="28">
        <f>BT33*VLOOKUP(EX$7,'PONDERADORES-GBD'!$A$3:$I$43,5,FALSE)*VLOOKUP(EX$7,'PONDERADORES-GBD'!$A$3:$I$43,7,FALSE)+BT33*(1-VLOOKUP(EX$7,'PONDERADORES-GBD'!$A$3:$I$43,5,FALSE))*VLOOKUP(EX$7,'PONDERADORES-GBD'!$A$3:$I$43,9,FALSE)</f>
        <v>3.2336699999999998E-5</v>
      </c>
      <c r="EY33" s="28">
        <f>BU33*VLOOKUP(EY$7,'PONDERADORES-GBD'!$A$3:$I$43,5,FALSE)*VLOOKUP(EY$7,'PONDERADORES-GBD'!$A$3:$I$43,7,FALSE)+BU33*(1-VLOOKUP(EY$7,'PONDERADORES-GBD'!$A$3:$I$43,5,FALSE))*VLOOKUP(EY$7,'PONDERADORES-GBD'!$A$3:$I$43,9,FALSE)</f>
        <v>2.8918999999999998E-6</v>
      </c>
      <c r="EZ33" s="28">
        <f>BV33*VLOOKUP(EZ$7,'PONDERADORES-GBD'!$A$3:$I$43,5,FALSE)*VLOOKUP(EZ$7,'PONDERADORES-GBD'!$A$3:$I$43,7,FALSE)+BV33*(1-VLOOKUP(EZ$7,'PONDERADORES-GBD'!$A$3:$I$43,5,FALSE))*VLOOKUP(EZ$7,'PONDERADORES-GBD'!$A$3:$I$43,9,FALSE)</f>
        <v>5.2575000000000001E-6</v>
      </c>
      <c r="FA33" s="28">
        <f>BW33*VLOOKUP(FA$7,'PONDERADORES-GBD'!$A$3:$I$43,5,FALSE)*VLOOKUP(FA$7,'PONDERADORES-GBD'!$A$3:$I$43,7,FALSE)+BW33*(1-VLOOKUP(FA$7,'PONDERADORES-GBD'!$A$3:$I$43,5,FALSE))*VLOOKUP(FA$7,'PONDERADORES-GBD'!$A$3:$I$43,9,FALSE)</f>
        <v>2.05062E-5</v>
      </c>
      <c r="FB33" s="28">
        <f>BX33*VLOOKUP(FB$7,'PONDERADORES-GBD'!$A$3:$I$43,5,FALSE)*VLOOKUP(FB$7,'PONDERADORES-GBD'!$A$3:$I$43,7,FALSE)+BX33*(1-VLOOKUP(FB$7,'PONDERADORES-GBD'!$A$3:$I$43,5,FALSE))*VLOOKUP(FB$7,'PONDERADORES-GBD'!$A$3:$I$43,9,FALSE)</f>
        <v>0</v>
      </c>
      <c r="FC33" s="28">
        <f>BY33*VLOOKUP(FC$7,'PONDERADORES-GBD'!$A$3:$I$43,5,FALSE)*VLOOKUP(FC$7,'PONDERADORES-GBD'!$A$3:$I$43,7,FALSE)+BY33*(1-VLOOKUP(FC$7,'PONDERADORES-GBD'!$A$3:$I$43,5,FALSE))*VLOOKUP(FC$7,'PONDERADORES-GBD'!$A$3:$I$43,9,FALSE)</f>
        <v>0</v>
      </c>
      <c r="FD33" s="28">
        <f>BZ33*VLOOKUP(FD$7,'PONDERADORES-GBD'!$A$3:$I$43,5,FALSE)*VLOOKUP(FD$7,'PONDERADORES-GBD'!$A$3:$I$43,7,FALSE)+BZ33*(1-VLOOKUP(FD$7,'PONDERADORES-GBD'!$A$3:$I$43,5,FALSE))*VLOOKUP(FD$7,'PONDERADORES-GBD'!$A$3:$I$43,9,FALSE)</f>
        <v>0</v>
      </c>
      <c r="FE33" s="28">
        <f>CA33*VLOOKUP(FE$7,'PONDERADORES-GBD'!$A$3:$I$43,5,FALSE)*VLOOKUP(FE$7,'PONDERADORES-GBD'!$A$3:$I$43,7,FALSE)+CA33*(1-VLOOKUP(FE$7,'PONDERADORES-GBD'!$A$3:$I$43,5,FALSE))*VLOOKUP(FE$7,'PONDERADORES-GBD'!$A$3:$I$43,9,FALSE)</f>
        <v>0</v>
      </c>
      <c r="FF33" s="28">
        <f>CB33*VLOOKUP(FF$7,'PONDERADORES-GBD'!$A$3:$I$43,5,FALSE)*VLOOKUP(FF$7,'PONDERADORES-GBD'!$A$3:$I$43,7,FALSE)+CB33*(1-VLOOKUP(FF$7,'PONDERADORES-GBD'!$A$3:$I$43,5,FALSE))*VLOOKUP(FF$7,'PONDERADORES-GBD'!$A$3:$I$43,9,FALSE)</f>
        <v>0</v>
      </c>
      <c r="FG33" s="28">
        <f>CC33*VLOOKUP(FG$7,'PONDERADORES-GBD'!$A$3:$I$43,5,FALSE)*VLOOKUP(FG$7,'PONDERADORES-GBD'!$A$3:$I$43,7,FALSE)+CC33*(1-VLOOKUP(FG$7,'PONDERADORES-GBD'!$A$3:$I$43,5,FALSE))*VLOOKUP(FG$7,'PONDERADORES-GBD'!$A$3:$I$43,9,FALSE)</f>
        <v>0</v>
      </c>
      <c r="FH33" s="28">
        <f>CD33*VLOOKUP(FH$7,'PONDERADORES-GBD'!$A$3:$I$43,5,FALSE)*VLOOKUP(FH$7,'PONDERADORES-GBD'!$A$3:$I$43,7,FALSE)+CD33*(1-VLOOKUP(FH$7,'PONDERADORES-GBD'!$A$3:$I$43,5,FALSE))*VLOOKUP(FH$7,'PONDERADORES-GBD'!$A$3:$I$43,9,FALSE)</f>
        <v>0</v>
      </c>
      <c r="FI33" s="28">
        <f>CE33*VLOOKUP(FI$7,'PONDERADORES-GBD'!$A$3:$I$43,5,FALSE)*VLOOKUP(FI$7,'PONDERADORES-GBD'!$A$3:$I$43,7,FALSE)+CE33*(1-VLOOKUP(FI$7,'PONDERADORES-GBD'!$A$3:$I$43,5,FALSE))*VLOOKUP(FI$7,'PONDERADORES-GBD'!$A$3:$I$43,9,FALSE)</f>
        <v>0</v>
      </c>
      <c r="FJ33" s="28">
        <f>CF33*VLOOKUP(FJ$7,'PONDERADORES-GBD'!$A$3:$I$43,5,FALSE)*VLOOKUP(FJ$7,'PONDERADORES-GBD'!$A$3:$I$43,7,FALSE)+CF33*(1-VLOOKUP(FJ$7,'PONDERADORES-GBD'!$A$3:$I$43,5,FALSE))*VLOOKUP(FJ$7,'PONDERADORES-GBD'!$A$3:$I$43,9,FALSE)</f>
        <v>0</v>
      </c>
      <c r="FK33" s="28">
        <f>CG33*VLOOKUP(FK$7,'PONDERADORES-GBD'!$A$3:$I$43,5,FALSE)*VLOOKUP(FK$7,'PONDERADORES-GBD'!$A$3:$I$43,7,FALSE)+CG33*(1-VLOOKUP(FK$7,'PONDERADORES-GBD'!$A$3:$I$43,5,FALSE))*VLOOKUP(FK$7,'PONDERADORES-GBD'!$A$3:$I$43,9,FALSE)</f>
        <v>0</v>
      </c>
      <c r="FL33" s="28">
        <f>CH33*VLOOKUP(FL$7,'PONDERADORES-GBD'!$A$3:$I$43,5,FALSE)*VLOOKUP(FL$7,'PONDERADORES-GBD'!$A$3:$I$43,6,FALSE)*VLOOKUP(FL$7,'PONDERADORES-GBD'!$A$3:$I$43,3,FALSE)+CH33*(1-VLOOKUP(FL$7,'PONDERADORES-GBD'!$A$3:$I$43,5,FALSE))*VLOOKUP(FL$7,'PONDERADORES-GBD'!$A$3:$I$43,8,FALSE)*VLOOKUP(FL$7,'PONDERADORES-GBD'!$A$3:$I$43,3,FALSE)</f>
        <v>0</v>
      </c>
      <c r="FM33" s="28">
        <f>CI33*VLOOKUP(FM$7,'PONDERADORES-GBD'!$A$3:$I$43,5,FALSE)*VLOOKUP(FM$7,'PONDERADORES-GBD'!$A$3:$I$43,6,FALSE)*VLOOKUP(FM$7,'PONDERADORES-GBD'!$A$3:$I$43,3,FALSE)+CI33*(1-VLOOKUP(FM$7,'PONDERADORES-GBD'!$A$3:$I$43,5,FALSE))*VLOOKUP(FM$7,'PONDERADORES-GBD'!$A$3:$I$43,8,FALSE)*VLOOKUP(FM$7,'PONDERADORES-GBD'!$A$3:$I$43,3,FALSE)</f>
        <v>0</v>
      </c>
      <c r="FN33" s="28">
        <f>CJ33*VLOOKUP(FN$7,'PONDERADORES-GBD'!$A$3:$I$43,5,FALSE)*VLOOKUP(FN$7,'PONDERADORES-GBD'!$A$3:$I$43,6,FALSE)*VLOOKUP(FN$7,'PONDERADORES-GBD'!$A$3:$I$43,3,FALSE)+CJ33*(1-VLOOKUP(FN$7,'PONDERADORES-GBD'!$A$3:$I$43,5,FALSE))*VLOOKUP(FN$7,'PONDERADORES-GBD'!$A$3:$I$43,8,FALSE)*VLOOKUP(FN$7,'PONDERADORES-GBD'!$A$3:$I$43,3,FALSE)</f>
        <v>2.8338111401232037E-3</v>
      </c>
      <c r="FO33" s="28">
        <f>CK33*VLOOKUP(FO$7,'PONDERADORES-GBD'!$A$3:$I$43,5,FALSE)*VLOOKUP(FO$7,'PONDERADORES-GBD'!$A$3:$I$43,6,FALSE)*VLOOKUP(FO$7,'PONDERADORES-GBD'!$A$3:$I$43,3,FALSE)+CK33*(1-VLOOKUP(FO$7,'PONDERADORES-GBD'!$A$3:$I$43,5,FALSE))*VLOOKUP(FO$7,'PONDERADORES-GBD'!$A$3:$I$43,8,FALSE)*VLOOKUP(FO$7,'PONDERADORES-GBD'!$A$3:$I$43,3,FALSE)</f>
        <v>0</v>
      </c>
      <c r="FP33" s="28">
        <f>CL33*VLOOKUP(FP$7,'PONDERADORES-GBD'!$A$3:$I$43,5,FALSE)*VLOOKUP(FP$7,'PONDERADORES-GBD'!$A$3:$I$43,6,FALSE)*VLOOKUP(FP$7,'PONDERADORES-GBD'!$A$3:$I$43,3,FALSE)+CL33*(1-VLOOKUP(FP$7,'PONDERADORES-GBD'!$A$3:$I$43,5,FALSE))*VLOOKUP(FP$7,'PONDERADORES-GBD'!$A$3:$I$43,8,FALSE)*VLOOKUP(FP$7,'PONDERADORES-GBD'!$A$3:$I$43,3,FALSE)</f>
        <v>0</v>
      </c>
      <c r="FQ33" s="28">
        <f>CM33*VLOOKUP(FQ$7,'PONDERADORES-GBD'!$A$3:$I$43,5,FALSE)*VLOOKUP(FQ$7,'PONDERADORES-GBD'!$A$3:$I$43,6,FALSE)*VLOOKUP(FQ$7,'PONDERADORES-GBD'!$A$3:$I$43,3,FALSE)+CM33*(1-VLOOKUP(FQ$7,'PONDERADORES-GBD'!$A$3:$I$43,5,FALSE))*VLOOKUP(FQ$7,'PONDERADORES-GBD'!$A$3:$I$43,8,FALSE)*VLOOKUP(FQ$7,'PONDERADORES-GBD'!$A$3:$I$43,3,FALSE)</f>
        <v>0</v>
      </c>
      <c r="FR33" s="28">
        <f>CN33*VLOOKUP(FR$7,'PONDERADORES-GBD'!$A$3:$I$43,5,FALSE)*VLOOKUP(FR$7,'PONDERADORES-GBD'!$A$3:$I$43,6,FALSE)*VLOOKUP(FR$7,'PONDERADORES-GBD'!$A$3:$I$43,3,FALSE)+CN33*(1-VLOOKUP(FR$7,'PONDERADORES-GBD'!$A$3:$I$43,5,FALSE))*VLOOKUP(FR$7,'PONDERADORES-GBD'!$A$3:$I$43,8,FALSE)*VLOOKUP(FR$7,'PONDERADORES-GBD'!$A$3:$I$43,3,FALSE)</f>
        <v>4.3184123704312111E-4</v>
      </c>
      <c r="FS33" s="28">
        <f>CO33*VLOOKUP(FS$7,'PONDERADORES-GBD'!$A$3:$I$43,5,FALSE)*VLOOKUP(FS$7,'PONDERADORES-GBD'!$A$3:$I$43,6,FALSE)*VLOOKUP(FS$7,'PONDERADORES-GBD'!$A$3:$I$43,3,FALSE)+CO33*(1-VLOOKUP(FS$7,'PONDERADORES-GBD'!$A$3:$I$43,5,FALSE))*VLOOKUP(FS$7,'PONDERADORES-GBD'!$A$3:$I$43,8,FALSE)*VLOOKUP(FS$7,'PONDERADORES-GBD'!$A$3:$I$43,3,FALSE)</f>
        <v>4.3351504028747424E-4</v>
      </c>
      <c r="FT33" s="28">
        <f>CP33*VLOOKUP(FT$7,'PONDERADORES-GBD'!$A$3:$I$43,5,FALSE)*VLOOKUP(FT$7,'PONDERADORES-GBD'!$A$3:$I$43,6,FALSE)*VLOOKUP(FT$7,'PONDERADORES-GBD'!$A$3:$I$43,3,FALSE)+CP33*(1-VLOOKUP(FT$7,'PONDERADORES-GBD'!$A$3:$I$43,5,FALSE))*VLOOKUP(FT$7,'PONDERADORES-GBD'!$A$3:$I$43,8,FALSE)*VLOOKUP(FT$7,'PONDERADORES-GBD'!$A$3:$I$43,3,FALSE)</f>
        <v>8.3153152361396311E-4</v>
      </c>
      <c r="FU33" s="28">
        <f>CQ33*VLOOKUP(FU$7,'PONDERADORES-GBD'!$A$3:$I$43,5,FALSE)*VLOOKUP(FU$7,'PONDERADORES-GBD'!$A$3:$I$43,6,FALSE)*VLOOKUP(FU$7,'PONDERADORES-GBD'!$A$3:$I$43,3,FALSE)+CQ33*(1-VLOOKUP(FU$7,'PONDERADORES-GBD'!$A$3:$I$43,5,FALSE))*VLOOKUP(FU$7,'PONDERADORES-GBD'!$A$3:$I$43,8,FALSE)*VLOOKUP(FU$7,'PONDERADORES-GBD'!$A$3:$I$43,3,FALSE)</f>
        <v>5.5161034620123208E-4</v>
      </c>
      <c r="FV33" s="28">
        <f>CR33*VLOOKUP(FV$7,'PONDERADORES-GBD'!$A$3:$I$43,5,FALSE)*VLOOKUP(FV$7,'PONDERADORES-GBD'!$A$3:$I$43,6,FALSE)*VLOOKUP(FV$7,'PONDERADORES-GBD'!$A$3:$I$43,3,FALSE)+CR33*(1-VLOOKUP(FV$7,'PONDERADORES-GBD'!$A$3:$I$43,5,FALSE))*VLOOKUP(FV$7,'PONDERADORES-GBD'!$A$3:$I$43,8,FALSE)*VLOOKUP(FV$7,'PONDERADORES-GBD'!$A$3:$I$43,3,FALSE)</f>
        <v>1.228522132238193E-3</v>
      </c>
      <c r="FW33" s="28">
        <f>CS33*VLOOKUP(FW$7,'PONDERADORES-GBD'!$A$3:$I$43,5,FALSE)*VLOOKUP(FW$7,'PONDERADORES-GBD'!$A$3:$I$43,6,FALSE)*VLOOKUP(FW$7,'PONDERADORES-GBD'!$A$3:$I$43,3,FALSE)+CS33*(1-VLOOKUP(FW$7,'PONDERADORES-GBD'!$A$3:$I$43,5,FALSE))*VLOOKUP(FW$7,'PONDERADORES-GBD'!$A$3:$I$43,8,FALSE)*VLOOKUP(FW$7,'PONDERADORES-GBD'!$A$3:$I$43,3,FALSE)</f>
        <v>0</v>
      </c>
      <c r="FX33" s="28">
        <f>CT33*VLOOKUP(FX$7,'PONDERADORES-GBD'!$A$3:$I$43,5,FALSE)*VLOOKUP(FX$7,'PONDERADORES-GBD'!$A$3:$I$43,6,FALSE)*VLOOKUP(FX$7,'PONDERADORES-GBD'!$A$3:$I$43,3,FALSE)+CT33*(1-VLOOKUP(FX$7,'PONDERADORES-GBD'!$A$3:$I$43,5,FALSE))*VLOOKUP(FX$7,'PONDERADORES-GBD'!$A$3:$I$43,8,FALSE)*VLOOKUP(FX$7,'PONDERADORES-GBD'!$A$3:$I$43,3,FALSE)</f>
        <v>6.2560453518138259E-4</v>
      </c>
      <c r="FY33" s="28">
        <f>CU33*VLOOKUP(FY$7,'PONDERADORES-GBD'!$A$3:$I$43,5,FALSE)*VLOOKUP(FY$7,'PONDERADORES-GBD'!$A$3:$I$43,6,FALSE)*VLOOKUP(FY$7,'PONDERADORES-GBD'!$A$3:$I$43,3,FALSE)+CU33*(1-VLOOKUP(FY$7,'PONDERADORES-GBD'!$A$3:$I$43,5,FALSE))*VLOOKUP(FY$7,'PONDERADORES-GBD'!$A$3:$I$43,8,FALSE)*VLOOKUP(FY$7,'PONDERADORES-GBD'!$A$3:$I$43,3,FALSE)</f>
        <v>3.6727628747433261E-6</v>
      </c>
      <c r="FZ33" s="28">
        <f>CV33*VLOOKUP(FZ$7,'PONDERADORES-GBD'!$A$3:$I$43,5,FALSE)*VLOOKUP(FZ$7,'PONDERADORES-GBD'!$A$3:$I$43,6,FALSE)*VLOOKUP(FZ$7,'PONDERADORES-GBD'!$A$3:$I$43,3,FALSE)+CV33*(1-VLOOKUP(FZ$7,'PONDERADORES-GBD'!$A$3:$I$43,5,FALSE))*VLOOKUP(FZ$7,'PONDERADORES-GBD'!$A$3:$I$43,8,FALSE)*VLOOKUP(FZ$7,'PONDERADORES-GBD'!$A$3:$I$43,3,FALSE)</f>
        <v>0</v>
      </c>
      <c r="GA33" s="28">
        <f>CW33*VLOOKUP(GA$7,'PONDERADORES-GBD'!$A$3:$I$43,5,FALSE)*VLOOKUP(GA$7,'PONDERADORES-GBD'!$A$3:$I$43,6,FALSE)*VLOOKUP(GA$7,'PONDERADORES-GBD'!$A$3:$I$43,3,FALSE)+CW33*(1-VLOOKUP(GA$7,'PONDERADORES-GBD'!$A$3:$I$43,5,FALSE))*VLOOKUP(GA$7,'PONDERADORES-GBD'!$A$3:$I$43,8,FALSE)*VLOOKUP(GA$7,'PONDERADORES-GBD'!$A$3:$I$43,3,FALSE)</f>
        <v>1.3043763979466119E-4</v>
      </c>
      <c r="GB33" s="28">
        <f>CX33*VLOOKUP(GB$7,'PONDERADORES-GBD'!$A$3:$I$43,5,FALSE)*VLOOKUP(GB$7,'PONDERADORES-GBD'!$A$3:$I$43,6,FALSE)*VLOOKUP(GB$7,'PONDERADORES-GBD'!$A$3:$I$43,3,FALSE)+CX33*(1-VLOOKUP(GB$7,'PONDERADORES-GBD'!$A$3:$I$43,5,FALSE))*VLOOKUP(GB$7,'PONDERADORES-GBD'!$A$3:$I$43,8,FALSE)*VLOOKUP(GB$7,'PONDERADORES-GBD'!$A$3:$I$43,3,FALSE)</f>
        <v>1.8661859904175223E-4</v>
      </c>
      <c r="GC33" s="28">
        <f>CY33*VLOOKUP(GC$7,'PONDERADORES-GBD'!$A$3:$I$43,5,FALSE)*VLOOKUP(GC$7,'PONDERADORES-GBD'!$A$3:$I$43,6,FALSE)*VLOOKUP(GC$7,'PONDERADORES-GBD'!$A$3:$I$43,3,FALSE)+CY33*(1-VLOOKUP(GC$7,'PONDERADORES-GBD'!$A$3:$I$43,5,FALSE))*VLOOKUP(GC$7,'PONDERADORES-GBD'!$A$3:$I$43,8,FALSE)*VLOOKUP(GC$7,'PONDERADORES-GBD'!$A$3:$I$43,3,FALSE)</f>
        <v>8.1487712032854193E-4</v>
      </c>
      <c r="GD33" s="28">
        <f>CZ33*VLOOKUP(GD$7,'PONDERADORES-GBD'!$A$3:$I$43,5,FALSE)*VLOOKUP(GD$7,'PONDERADORES-GBD'!$A$3:$I$43,6,FALSE)*VLOOKUP(GD$7,'PONDERADORES-GBD'!$A$3:$I$43,3,FALSE)+CZ33*(1-VLOOKUP(GD$7,'PONDERADORES-GBD'!$A$3:$I$43,5,FALSE))*VLOOKUP(GD$7,'PONDERADORES-GBD'!$A$3:$I$43,8,FALSE)*VLOOKUP(GD$7,'PONDERADORES-GBD'!$A$3:$I$43,3,FALSE)</f>
        <v>2.3351635482546197E-4</v>
      </c>
      <c r="GE33" s="28">
        <f>DA33*VLOOKUP(GE$7,'PONDERADORES-GBD'!$A$3:$I$43,5,FALSE)*VLOOKUP(GE$7,'PONDERADORES-GBD'!$A$3:$I$43,6,FALSE)*VLOOKUP(GE$7,'PONDERADORES-GBD'!$A$3:$I$43,3,FALSE)+DA33*(1-VLOOKUP(GE$7,'PONDERADORES-GBD'!$A$3:$I$43,5,FALSE))*VLOOKUP(GE$7,'PONDERADORES-GBD'!$A$3:$I$43,8,FALSE)*VLOOKUP(GE$7,'PONDERADORES-GBD'!$A$3:$I$43,3,FALSE)</f>
        <v>1.9416875975359344E-4</v>
      </c>
      <c r="GF33" s="28">
        <f>DB33*VLOOKUP(GF$7,'PONDERADORES-GBD'!$A$3:$I$43,5,FALSE)*VLOOKUP(GF$7,'PONDERADORES-GBD'!$A$3:$I$43,6,FALSE)*VLOOKUP(GF$7,'PONDERADORES-GBD'!$A$3:$I$43,3,FALSE)+DB33*(1-VLOOKUP(GF$7,'PONDERADORES-GBD'!$A$3:$I$43,5,FALSE))*VLOOKUP(GF$7,'PONDERADORES-GBD'!$A$3:$I$43,8,FALSE)*VLOOKUP(GF$7,'PONDERADORES-GBD'!$A$3:$I$43,3,FALSE)</f>
        <v>1.7516484161533198E-4</v>
      </c>
      <c r="GG33" s="28">
        <f>DC33*VLOOKUP(GG$7,'PONDERADORES-GBD'!$A$3:$I$43,5,FALSE)*VLOOKUP(GG$7,'PONDERADORES-GBD'!$A$3:$I$43,6,FALSE)*VLOOKUP(GG$7,'PONDERADORES-GBD'!$A$3:$I$43,3,FALSE)+DC33*(1-VLOOKUP(GG$7,'PONDERADORES-GBD'!$A$3:$I$43,5,FALSE))*VLOOKUP(GG$7,'PONDERADORES-GBD'!$A$3:$I$43,8,FALSE)*VLOOKUP(GG$7,'PONDERADORES-GBD'!$A$3:$I$43,3,FALSE)</f>
        <v>1.1195425051334701E-5</v>
      </c>
      <c r="GH33" s="28">
        <f>DD33*VLOOKUP(GH$7,'PONDERADORES-GBD'!$A$3:$I$43,5,FALSE)*VLOOKUP(GH$7,'PONDERADORES-GBD'!$A$3:$I$43,6,FALSE)*VLOOKUP(GH$7,'PONDERADORES-GBD'!$A$3:$I$43,3,FALSE)+DD33*(1-VLOOKUP(GH$7,'PONDERADORES-GBD'!$A$3:$I$43,5,FALSE))*VLOOKUP(GH$7,'PONDERADORES-GBD'!$A$3:$I$43,8,FALSE)*VLOOKUP(GH$7,'PONDERADORES-GBD'!$A$3:$I$43,3,FALSE)</f>
        <v>7.4103363449691984E-4</v>
      </c>
      <c r="GI33" s="28">
        <f>DE33*VLOOKUP(GI$7,'PONDERADORES-GBD'!$A$3:$I$43,5,FALSE)*VLOOKUP(GI$7,'PONDERADORES-GBD'!$A$3:$I$43,6,FALSE)*VLOOKUP(GI$7,'PONDERADORES-GBD'!$A$3:$I$43,3,FALSE)+DE33*(1-VLOOKUP(GI$7,'PONDERADORES-GBD'!$A$3:$I$43,5,FALSE))*VLOOKUP(GI$7,'PONDERADORES-GBD'!$A$3:$I$43,8,FALSE)*VLOOKUP(GI$7,'PONDERADORES-GBD'!$A$3:$I$43,3,FALSE)</f>
        <v>2.5290497193702943E-5</v>
      </c>
      <c r="GJ33" s="28">
        <f>DF33*VLOOKUP(GJ$7,'PONDERADORES-GBD'!$A$3:$I$43,5,FALSE)*VLOOKUP(GJ$7,'PONDERADORES-GBD'!$A$3:$I$43,6,FALSE)*VLOOKUP(GJ$7,'PONDERADORES-GBD'!$A$3:$I$43,3,FALSE)+DF33*(1-VLOOKUP(GJ$7,'PONDERADORES-GBD'!$A$3:$I$43,5,FALSE))*VLOOKUP(GJ$7,'PONDERADORES-GBD'!$A$3:$I$43,8,FALSE)*VLOOKUP(GJ$7,'PONDERADORES-GBD'!$A$3:$I$43,3,FALSE)</f>
        <v>1.622993839835729E-6</v>
      </c>
      <c r="GK33" s="28">
        <f>DG33*VLOOKUP(GK$7,'PONDERADORES-GBD'!$A$3:$I$43,5,FALSE)*VLOOKUP(GK$7,'PONDERADORES-GBD'!$A$3:$I$43,6,FALSE)*VLOOKUP(GK$7,'PONDERADORES-GBD'!$A$3:$I$43,3,FALSE)+DG33*(1-VLOOKUP(GK$7,'PONDERADORES-GBD'!$A$3:$I$43,5,FALSE))*VLOOKUP(GK$7,'PONDERADORES-GBD'!$A$3:$I$43,8,FALSE)*VLOOKUP(GK$7,'PONDERADORES-GBD'!$A$3:$I$43,3,FALSE)</f>
        <v>0</v>
      </c>
      <c r="GL33" s="28">
        <f>DH33*VLOOKUP(GL$7,'PONDERADORES-GBD'!$A$3:$I$43,5,FALSE)*VLOOKUP(GL$7,'PONDERADORES-GBD'!$A$3:$I$43,6,FALSE)*VLOOKUP(GL$7,'PONDERADORES-GBD'!$A$3:$I$43,3,FALSE)+DH33*(1-VLOOKUP(GL$7,'PONDERADORES-GBD'!$A$3:$I$43,5,FALSE))*VLOOKUP(GL$7,'PONDERADORES-GBD'!$A$3:$I$43,8,FALSE)*VLOOKUP(GL$7,'PONDERADORES-GBD'!$A$3:$I$43,3,FALSE)</f>
        <v>0</v>
      </c>
      <c r="GM33" s="28">
        <f>DI33*VLOOKUP(GM$7,'PONDERADORES-GBD'!$A$3:$I$43,5,FALSE)*VLOOKUP(GM$7,'PONDERADORES-GBD'!$A$3:$I$43,6,FALSE)*VLOOKUP(GM$7,'PONDERADORES-GBD'!$A$3:$I$43,3,FALSE)+DI33*(1-VLOOKUP(GM$7,'PONDERADORES-GBD'!$A$3:$I$43,5,FALSE))*VLOOKUP(GM$7,'PONDERADORES-GBD'!$A$3:$I$43,8,FALSE)*VLOOKUP(GM$7,'PONDERADORES-GBD'!$A$3:$I$43,3,FALSE)</f>
        <v>0</v>
      </c>
      <c r="GN33" s="28">
        <f>DJ33*VLOOKUP(GN$7,'PONDERADORES-GBD'!$A$3:$I$43,5,FALSE)*VLOOKUP(GN$7,'PONDERADORES-GBD'!$A$3:$I$43,6,FALSE)*VLOOKUP(GN$7,'PONDERADORES-GBD'!$A$3:$I$43,3,FALSE)+DJ33*(1-VLOOKUP(GN$7,'PONDERADORES-GBD'!$A$3:$I$43,5,FALSE))*VLOOKUP(GN$7,'PONDERADORES-GBD'!$A$3:$I$43,8,FALSE)*VLOOKUP(GN$7,'PONDERADORES-GBD'!$A$3:$I$43,3,FALSE)</f>
        <v>0</v>
      </c>
      <c r="GO33" s="28">
        <f>DK33*VLOOKUP(GO$7,'PONDERADORES-GBD'!$A$3:$I$43,5,FALSE)*VLOOKUP(GO$7,'PONDERADORES-GBD'!$A$3:$I$43,6,FALSE)*VLOOKUP(GO$7,'PONDERADORES-GBD'!$A$3:$I$43,3,FALSE)+DK33*(1-VLOOKUP(GO$7,'PONDERADORES-GBD'!$A$3:$I$43,5,FALSE))*VLOOKUP(GO$7,'PONDERADORES-GBD'!$A$3:$I$43,8,FALSE)*VLOOKUP(GO$7,'PONDERADORES-GBD'!$A$3:$I$43,3,FALSE)</f>
        <v>0</v>
      </c>
      <c r="GP33" s="28">
        <f>DL33*VLOOKUP(GP$7,'PONDERADORES-GBD'!$A$3:$I$43,5,FALSE)*VLOOKUP(GP$7,'PONDERADORES-GBD'!$A$3:$I$43,6,FALSE)*VLOOKUP(GP$7,'PONDERADORES-GBD'!$A$3:$I$43,3,FALSE)+DL33*(1-VLOOKUP(GP$7,'PONDERADORES-GBD'!$A$3:$I$43,5,FALSE))*VLOOKUP(GP$7,'PONDERADORES-GBD'!$A$3:$I$43,8,FALSE)*VLOOKUP(GP$7,'PONDERADORES-GBD'!$A$3:$I$43,3,FALSE)</f>
        <v>0</v>
      </c>
      <c r="GQ33" s="28">
        <f>DM33*VLOOKUP(GQ$7,'PONDERADORES-GBD'!$A$3:$I$43,5,FALSE)*VLOOKUP(GQ$7,'PONDERADORES-GBD'!$A$3:$I$43,6,FALSE)*VLOOKUP(GQ$7,'PONDERADORES-GBD'!$A$3:$I$43,3,FALSE)+DM33*(1-VLOOKUP(GQ$7,'PONDERADORES-GBD'!$A$3:$I$43,5,FALSE))*VLOOKUP(GQ$7,'PONDERADORES-GBD'!$A$3:$I$43,8,FALSE)*VLOOKUP(GQ$7,'PONDERADORES-GBD'!$A$3:$I$43,3,FALSE)</f>
        <v>1.1607523613963037E-6</v>
      </c>
      <c r="GR33" s="28">
        <f>DN33*VLOOKUP(GR$7,'PONDERADORES-GBD'!$A$3:$I$43,5,FALSE)*VLOOKUP(GR$7,'PONDERADORES-GBD'!$A$3:$I$43,6,FALSE)*VLOOKUP(GR$7,'PONDERADORES-GBD'!$A$3:$I$43,3,FALSE)+DN33*(1-VLOOKUP(GR$7,'PONDERADORES-GBD'!$A$3:$I$43,5,FALSE))*VLOOKUP(GR$7,'PONDERADORES-GBD'!$A$3:$I$43,8,FALSE)*VLOOKUP(GR$7,'PONDERADORES-GBD'!$A$3:$I$43,3,FALSE)</f>
        <v>0</v>
      </c>
      <c r="GS33" s="28">
        <f>DO33*VLOOKUP(GS$7,'PONDERADORES-GBD'!$A$3:$I$43,5,FALSE)*VLOOKUP(GS$7,'PONDERADORES-GBD'!$A$3:$I$43,6,FALSE)*VLOOKUP(GS$7,'PONDERADORES-GBD'!$A$3:$I$43,3,FALSE)+DO33*(1-VLOOKUP(GS$7,'PONDERADORES-GBD'!$A$3:$I$43,5,FALSE))*VLOOKUP(GS$7,'PONDERADORES-GBD'!$A$3:$I$43,8,FALSE)*VLOOKUP(GS$7,'PONDERADORES-GBD'!$A$3:$I$43,3,FALSE)</f>
        <v>0</v>
      </c>
      <c r="GT33" s="28">
        <f>DP33*VLOOKUP(GT$7,'PONDERADORES-GBD'!$A$3:$I$43,5,FALSE)*VLOOKUP(GT$7,'PONDERADORES-GBD'!$A$3:$I$43,6,FALSE)*VLOOKUP(GT$7,'PONDERADORES-GBD'!$A$3:$I$43,3,FALSE)+DP33*(1-VLOOKUP(GT$7,'PONDERADORES-GBD'!$A$3:$I$43,5,FALSE))*VLOOKUP(GT$7,'PONDERADORES-GBD'!$A$3:$I$43,8,FALSE)*VLOOKUP(GT$7,'PONDERADORES-GBD'!$A$3:$I$43,3,FALSE)</f>
        <v>7.4966866529774134E-6</v>
      </c>
      <c r="GU33" s="28">
        <f>DQ33*VLOOKUP(GU$7,'PONDERADORES-GBD'!$A$3:$I$43,5,FALSE)*VLOOKUP(GU$7,'PONDERADORES-GBD'!$A$3:$I$43,6,FALSE)*VLOOKUP(GU$7,'PONDERADORES-GBD'!$A$3:$I$43,3,FALSE)+DQ33*(1-VLOOKUP(GU$7,'PONDERADORES-GBD'!$A$3:$I$43,5,FALSE))*VLOOKUP(GU$7,'PONDERADORES-GBD'!$A$3:$I$43,8,FALSE)*VLOOKUP(GU$7,'PONDERADORES-GBD'!$A$3:$I$43,3,FALSE)</f>
        <v>1.0459098151950718E-5</v>
      </c>
      <c r="GV33" s="28">
        <f>DR33*VLOOKUP(GV$7,'PONDERADORES-GBD'!$A$3:$I$43,5,FALSE)*VLOOKUP(GV$7,'PONDERADORES-GBD'!$A$3:$I$43,6,FALSE)*VLOOKUP(GV$7,'PONDERADORES-GBD'!$A$3:$I$43,3,FALSE)+DR33*(1-VLOOKUP(GV$7,'PONDERADORES-GBD'!$A$3:$I$43,5,FALSE))*VLOOKUP(GV$7,'PONDERADORES-GBD'!$A$3:$I$43,8,FALSE)*VLOOKUP(GV$7,'PONDERADORES-GBD'!$A$3:$I$43,3,FALSE)</f>
        <v>2.4245239589322387E-5</v>
      </c>
      <c r="GW33" s="28">
        <f>DS33*VLOOKUP(GW$7,'PONDERADORES-GBD'!$A$3:$I$43,5,FALSE)*VLOOKUP(GW$7,'PONDERADORES-GBD'!$A$3:$I$43,6,FALSE)*VLOOKUP(GW$7,'PONDERADORES-GBD'!$A$3:$I$43,3,FALSE)+DS33*(1-VLOOKUP(GW$7,'PONDERADORES-GBD'!$A$3:$I$43,5,FALSE))*VLOOKUP(GW$7,'PONDERADORES-GBD'!$A$3:$I$43,8,FALSE)*VLOOKUP(GW$7,'PONDERADORES-GBD'!$A$3:$I$43,3,FALSE)</f>
        <v>2.0119586475017112E-5</v>
      </c>
      <c r="GX33" s="28">
        <f>DT33*VLOOKUP(GX$7,'PONDERADORES-GBD'!$A$3:$I$43,5,FALSE)*VLOOKUP(GX$7,'PONDERADORES-GBD'!$A$3:$I$43,6,FALSE)*VLOOKUP(GX$7,'PONDERADORES-GBD'!$A$3:$I$43,3,FALSE)+DT33*(1-VLOOKUP(GX$7,'PONDERADORES-GBD'!$A$3:$I$43,5,FALSE))*VLOOKUP(GX$7,'PONDERADORES-GBD'!$A$3:$I$43,8,FALSE)*VLOOKUP(GX$7,'PONDERADORES-GBD'!$A$3:$I$43,3,FALSE)</f>
        <v>5.3335770020533881E-7</v>
      </c>
      <c r="GY33" s="28">
        <f>DU33*VLOOKUP(GY$7,'PONDERADORES-GBD'!$A$3:$I$43,5,FALSE)*VLOOKUP(GY$7,'PONDERADORES-GBD'!$A$3:$I$43,6,FALSE)*VLOOKUP(GY$7,'PONDERADORES-GBD'!$A$3:$I$43,3,FALSE)+DU33*(1-VLOOKUP(GY$7,'PONDERADORES-GBD'!$A$3:$I$43,5,FALSE))*VLOOKUP(GY$7,'PONDERADORES-GBD'!$A$3:$I$43,8,FALSE)*VLOOKUP(GY$7,'PONDERADORES-GBD'!$A$3:$I$43,3,FALSE)</f>
        <v>0</v>
      </c>
      <c r="GZ33" s="29">
        <f t="shared" si="2"/>
        <v>1.039570056E-2</v>
      </c>
      <c r="HA33" s="29">
        <f t="shared" si="3"/>
        <v>9.5180493044353196E-3</v>
      </c>
      <c r="HC33" s="39">
        <f t="shared" si="4"/>
        <v>0</v>
      </c>
      <c r="HD33" s="39" t="e">
        <f t="shared" si="5"/>
        <v>#DIV/0!</v>
      </c>
      <c r="HE33" s="39" t="e">
        <f t="shared" si="0"/>
        <v>#DIV/0!</v>
      </c>
    </row>
    <row r="34" spans="1:213" ht="15.75" x14ac:dyDescent="0.25">
      <c r="A34" s="36" t="s">
        <v>105</v>
      </c>
      <c r="B34" s="37" t="s">
        <v>49</v>
      </c>
      <c r="C34" s="31">
        <f>DATOS!B75</f>
        <v>0</v>
      </c>
      <c r="D34" s="1">
        <v>5.8792000000000002E-3</v>
      </c>
      <c r="E34" s="1">
        <v>5.6119999999999998E-3</v>
      </c>
      <c r="F34" s="1">
        <v>0.20538029999999999</v>
      </c>
      <c r="G34" s="1">
        <v>0</v>
      </c>
      <c r="H34" s="1">
        <v>2.6719999999999999E-4</v>
      </c>
      <c r="I34" s="1">
        <v>0</v>
      </c>
      <c r="J34" s="1">
        <v>2.24479E-2</v>
      </c>
      <c r="K34" s="1">
        <v>3.1266700000000001E-2</v>
      </c>
      <c r="L34" s="1">
        <v>5.7723099999999999E-2</v>
      </c>
      <c r="M34" s="1">
        <v>2.53875E-2</v>
      </c>
      <c r="N34" s="1">
        <v>3.34046E-2</v>
      </c>
      <c r="O34" s="1">
        <v>2.6719999999999999E-4</v>
      </c>
      <c r="P34" s="1">
        <v>8.2968200000000006E-2</v>
      </c>
      <c r="Q34" s="1">
        <v>3.2068000000000001E-3</v>
      </c>
      <c r="R34" s="1">
        <v>2.6724000000000001E-3</v>
      </c>
      <c r="S34" s="1">
        <v>1.9775500000000001E-2</v>
      </c>
      <c r="T34" s="1">
        <v>2.4585800000000001E-2</v>
      </c>
      <c r="U34" s="1">
        <v>5.1843899999999998E-2</v>
      </c>
      <c r="V34" s="1">
        <v>2.43185E-2</v>
      </c>
      <c r="W34" s="1">
        <v>5.1843899999999998E-2</v>
      </c>
      <c r="X34" s="1">
        <v>6.1998900000000003E-2</v>
      </c>
      <c r="Y34" s="1">
        <v>1.5767E-2</v>
      </c>
      <c r="Z34" s="1">
        <v>0.171566</v>
      </c>
      <c r="AA34" s="1">
        <v>1.76376E-2</v>
      </c>
      <c r="AB34" s="1">
        <v>2.9396000000000001E-3</v>
      </c>
      <c r="AC34" s="1">
        <v>0</v>
      </c>
      <c r="AD34" s="1">
        <v>0</v>
      </c>
      <c r="AE34" s="1">
        <v>2.6719999999999999E-4</v>
      </c>
      <c r="AF34" s="1">
        <v>2.6719999999999999E-4</v>
      </c>
      <c r="AG34" s="1">
        <v>8.0170000000000003E-4</v>
      </c>
      <c r="AH34" s="1">
        <v>0</v>
      </c>
      <c r="AI34" s="1">
        <v>2.1378999999999999E-3</v>
      </c>
      <c r="AJ34" s="1">
        <v>8.2842999999999997E-3</v>
      </c>
      <c r="AK34" s="1">
        <v>5.6119999999999998E-3</v>
      </c>
      <c r="AL34" s="1">
        <v>1.9508299999999999E-2</v>
      </c>
      <c r="AM34" s="1">
        <v>3.7947599999999998E-2</v>
      </c>
      <c r="AN34" s="1">
        <v>5.6119999999999998E-3</v>
      </c>
      <c r="AO34" s="1">
        <v>8.0170000000000003E-4</v>
      </c>
      <c r="AP34" s="1">
        <v>0</v>
      </c>
      <c r="AQ34" s="1">
        <v>0</v>
      </c>
      <c r="AR34" s="1">
        <v>0.99999970000000016</v>
      </c>
      <c r="AT34" s="41">
        <f>D34*VLOOKUP(AT$7,'PONDERADORES-GBD'!$A$3:$I$43,4,FALSE)</f>
        <v>5.8792000000000002E-3</v>
      </c>
      <c r="AU34" s="41">
        <f>E34*VLOOKUP(AU$7,'PONDERADORES-GBD'!$A$3:$I$43,4,FALSE)</f>
        <v>5.6119999999999998E-3</v>
      </c>
      <c r="AV34" s="41">
        <f>F34*VLOOKUP(AV$7,'PONDERADORES-GBD'!$A$3:$I$43,4,FALSE)</f>
        <v>1.0269014999999999E-2</v>
      </c>
      <c r="AW34" s="41">
        <f>G34*VLOOKUP(AW$7,'PONDERADORES-GBD'!$A$3:$I$43,4,FALSE)</f>
        <v>0</v>
      </c>
      <c r="AX34" s="41">
        <f>H34*VLOOKUP(AX$7,'PONDERADORES-GBD'!$A$3:$I$43,4,FALSE)</f>
        <v>2.6719999999999999E-4</v>
      </c>
      <c r="AY34" s="41">
        <f>I34*VLOOKUP(AY$7,'PONDERADORES-GBD'!$A$3:$I$43,4,FALSE)</f>
        <v>0</v>
      </c>
      <c r="AZ34" s="41">
        <f>J34*VLOOKUP(AZ$7,'PONDERADORES-GBD'!$A$3:$I$43,4,FALSE)</f>
        <v>1.122395E-3</v>
      </c>
      <c r="BA34" s="41">
        <f>K34*VLOOKUP(BA$7,'PONDERADORES-GBD'!$A$3:$I$43,4,FALSE)</f>
        <v>1.5633350000000001E-3</v>
      </c>
      <c r="BB34" s="41">
        <f>L34*VLOOKUP(BB$7,'PONDERADORES-GBD'!$A$3:$I$43,4,FALSE)</f>
        <v>0</v>
      </c>
      <c r="BC34" s="41">
        <f>M34*VLOOKUP(BC$7,'PONDERADORES-GBD'!$A$3:$I$43,4,FALSE)</f>
        <v>0</v>
      </c>
      <c r="BD34" s="41">
        <f>N34*VLOOKUP(BD$7,'PONDERADORES-GBD'!$A$3:$I$43,4,FALSE)</f>
        <v>0</v>
      </c>
      <c r="BE34" s="41">
        <f>O34*VLOOKUP(BE$7,'PONDERADORES-GBD'!$A$3:$I$43,4,FALSE)</f>
        <v>2.6719999999999999E-4</v>
      </c>
      <c r="BF34" s="41">
        <f>P34*VLOOKUP(BF$7,'PONDERADORES-GBD'!$A$3:$I$43,4,FALSE)</f>
        <v>4.1484100000000008E-3</v>
      </c>
      <c r="BG34" s="41">
        <f>Q34*VLOOKUP(BG$7,'PONDERADORES-GBD'!$A$3:$I$43,4,FALSE)</f>
        <v>3.2068000000000005E-4</v>
      </c>
      <c r="BH34" s="41">
        <f>R34*VLOOKUP(BH$7,'PONDERADORES-GBD'!$A$3:$I$43,4,FALSE)</f>
        <v>5.3448000000000005E-4</v>
      </c>
      <c r="BI34" s="41">
        <f>S34*VLOOKUP(BI$7,'PONDERADORES-GBD'!$A$3:$I$43,4,FALSE)</f>
        <v>2.9663250000000001E-3</v>
      </c>
      <c r="BJ34" s="41">
        <f>T34*VLOOKUP(BJ$7,'PONDERADORES-GBD'!$A$3:$I$43,4,FALSE)</f>
        <v>0</v>
      </c>
      <c r="BK34" s="41">
        <f>U34*VLOOKUP(BK$7,'PONDERADORES-GBD'!$A$3:$I$43,4,FALSE)</f>
        <v>0</v>
      </c>
      <c r="BL34" s="41">
        <f>V34*VLOOKUP(BL$7,'PONDERADORES-GBD'!$A$3:$I$43,4,FALSE)</f>
        <v>0</v>
      </c>
      <c r="BM34" s="41">
        <f>W34*VLOOKUP(BM$7,'PONDERADORES-GBD'!$A$3:$I$43,4,FALSE)</f>
        <v>0</v>
      </c>
      <c r="BN34" s="41">
        <f>X34*VLOOKUP(BN$7,'PONDERADORES-GBD'!$A$3:$I$43,4,FALSE)</f>
        <v>0</v>
      </c>
      <c r="BO34" s="41">
        <f>Y34*VLOOKUP(BO$7,'PONDERADORES-GBD'!$A$3:$I$43,4,FALSE)</f>
        <v>0</v>
      </c>
      <c r="BP34" s="41">
        <f>Z34*VLOOKUP(BP$7,'PONDERADORES-GBD'!$A$3:$I$43,4,FALSE)</f>
        <v>0</v>
      </c>
      <c r="BQ34" s="41">
        <f>AA34*VLOOKUP(BQ$7,'PONDERADORES-GBD'!$A$3:$I$43,4,FALSE)</f>
        <v>0</v>
      </c>
      <c r="BR34" s="41">
        <f>AB34*VLOOKUP(BR$7,'PONDERADORES-GBD'!$A$3:$I$43,4,FALSE)</f>
        <v>0</v>
      </c>
      <c r="BS34" s="41">
        <f>AC34*VLOOKUP(BS$7,'PONDERADORES-GBD'!$A$3:$I$43,4,FALSE)</f>
        <v>0</v>
      </c>
      <c r="BT34" s="41">
        <f>AD34*VLOOKUP(BT$7,'PONDERADORES-GBD'!$A$3:$I$43,4,FALSE)</f>
        <v>0</v>
      </c>
      <c r="BU34" s="41">
        <f>AE34*VLOOKUP(BU$7,'PONDERADORES-GBD'!$A$3:$I$43,4,FALSE)</f>
        <v>2.6719999999999999E-4</v>
      </c>
      <c r="BV34" s="41">
        <f>AF34*VLOOKUP(BV$7,'PONDERADORES-GBD'!$A$3:$I$43,4,FALSE)</f>
        <v>2.6719999999999999E-4</v>
      </c>
      <c r="BW34" s="41">
        <f>AG34*VLOOKUP(BW$7,'PONDERADORES-GBD'!$A$3:$I$43,4,FALSE)</f>
        <v>8.0170000000000003E-4</v>
      </c>
      <c r="BX34" s="41">
        <f>AH34*VLOOKUP(BX$7,'PONDERADORES-GBD'!$A$3:$I$43,4,FALSE)</f>
        <v>0</v>
      </c>
      <c r="BY34" s="41">
        <f>AI34*VLOOKUP(BY$7,'PONDERADORES-GBD'!$A$3:$I$43,4,FALSE)</f>
        <v>0</v>
      </c>
      <c r="BZ34" s="41">
        <f>AJ34*VLOOKUP(BZ$7,'PONDERADORES-GBD'!$A$3:$I$43,4,FALSE)</f>
        <v>0</v>
      </c>
      <c r="CA34" s="41">
        <f>AK34*VLOOKUP(CA$7,'PONDERADORES-GBD'!$A$3:$I$43,4,FALSE)</f>
        <v>0</v>
      </c>
      <c r="CB34" s="41">
        <f>AL34*VLOOKUP(CB$7,'PONDERADORES-GBD'!$A$3:$I$43,4,FALSE)</f>
        <v>0</v>
      </c>
      <c r="CC34" s="41">
        <f>AM34*VLOOKUP(CC$7,'PONDERADORES-GBD'!$A$3:$I$43,4,FALSE)</f>
        <v>0</v>
      </c>
      <c r="CD34" s="41">
        <f>AN34*VLOOKUP(CD$7,'PONDERADORES-GBD'!$A$3:$I$43,4,FALSE)</f>
        <v>0</v>
      </c>
      <c r="CE34" s="41">
        <f>AO34*VLOOKUP(CE$7,'PONDERADORES-GBD'!$A$3:$I$43,4,FALSE)</f>
        <v>0</v>
      </c>
      <c r="CF34" s="41">
        <f>AP34*VLOOKUP(CF$7,'PONDERADORES-GBD'!$A$3:$I$43,4,FALSE)</f>
        <v>0</v>
      </c>
      <c r="CG34" s="41">
        <f>AQ34*VLOOKUP(CG$7,'PONDERADORES-GBD'!$A$3:$I$43,4,FALSE)</f>
        <v>0</v>
      </c>
      <c r="CH34" s="41">
        <f>D34*(1-VLOOKUP(CH$7,'PONDERADORES-GBD'!$A$3:$I$43,4,FALSE))</f>
        <v>0</v>
      </c>
      <c r="CI34" s="41">
        <f>E34*(1-VLOOKUP(CI$7,'PONDERADORES-GBD'!$A$3:$I$43,4,FALSE))</f>
        <v>0</v>
      </c>
      <c r="CJ34" s="41">
        <f>F34*(1-VLOOKUP(CJ$7,'PONDERADORES-GBD'!$A$3:$I$43,4,FALSE))</f>
        <v>0.19511128499999997</v>
      </c>
      <c r="CK34" s="41">
        <f>G34*(1-VLOOKUP(CK$7,'PONDERADORES-GBD'!$A$3:$I$43,4,FALSE))</f>
        <v>0</v>
      </c>
      <c r="CL34" s="41">
        <f>H34*(1-VLOOKUP(CL$7,'PONDERADORES-GBD'!$A$3:$I$43,4,FALSE))</f>
        <v>0</v>
      </c>
      <c r="CM34" s="41">
        <f>I34*(1-VLOOKUP(CM$7,'PONDERADORES-GBD'!$A$3:$I$43,4,FALSE))</f>
        <v>0</v>
      </c>
      <c r="CN34" s="41">
        <f>J34*(1-VLOOKUP(CN$7,'PONDERADORES-GBD'!$A$3:$I$43,4,FALSE))</f>
        <v>2.1325504999999998E-2</v>
      </c>
      <c r="CO34" s="41">
        <f>K34*(1-VLOOKUP(CO$7,'PONDERADORES-GBD'!$A$3:$I$43,4,FALSE))</f>
        <v>2.9703364999999999E-2</v>
      </c>
      <c r="CP34" s="41">
        <f>L34*(1-VLOOKUP(CP$7,'PONDERADORES-GBD'!$A$3:$I$43,4,FALSE))</f>
        <v>5.7723099999999999E-2</v>
      </c>
      <c r="CQ34" s="41">
        <f>M34*(1-VLOOKUP(CQ$7,'PONDERADORES-GBD'!$A$3:$I$43,4,FALSE))</f>
        <v>2.53875E-2</v>
      </c>
      <c r="CR34" s="41">
        <f>N34*(1-VLOOKUP(CR$7,'PONDERADORES-GBD'!$A$3:$I$43,4,FALSE))</f>
        <v>3.34046E-2</v>
      </c>
      <c r="CS34" s="41">
        <f>O34*(1-VLOOKUP(CS$7,'PONDERADORES-GBD'!$A$3:$I$43,4,FALSE))</f>
        <v>0</v>
      </c>
      <c r="CT34" s="41">
        <f>P34*(1-VLOOKUP(CT$7,'PONDERADORES-GBD'!$A$3:$I$43,4,FALSE))</f>
        <v>7.8819790000000001E-2</v>
      </c>
      <c r="CU34" s="41">
        <f>Q34*(1-VLOOKUP(CU$7,'PONDERADORES-GBD'!$A$3:$I$43,4,FALSE))</f>
        <v>2.8861200000000003E-3</v>
      </c>
      <c r="CV34" s="41">
        <f>R34*(1-VLOOKUP(CV$7,'PONDERADORES-GBD'!$A$3:$I$43,4,FALSE))</f>
        <v>2.1379200000000002E-3</v>
      </c>
      <c r="CW34" s="41">
        <f>S34*(1-VLOOKUP(CW$7,'PONDERADORES-GBD'!$A$3:$I$43,4,FALSE))</f>
        <v>1.6809174999999999E-2</v>
      </c>
      <c r="CX34" s="41">
        <f>T34*(1-VLOOKUP(CX$7,'PONDERADORES-GBD'!$A$3:$I$43,4,FALSE))</f>
        <v>2.4585800000000001E-2</v>
      </c>
      <c r="CY34" s="41">
        <f>U34*(1-VLOOKUP(CY$7,'PONDERADORES-GBD'!$A$3:$I$43,4,FALSE))</f>
        <v>5.1843899999999998E-2</v>
      </c>
      <c r="CZ34" s="41">
        <f>V34*(1-VLOOKUP(CZ$7,'PONDERADORES-GBD'!$A$3:$I$43,4,FALSE))</f>
        <v>2.43185E-2</v>
      </c>
      <c r="DA34" s="41">
        <f>W34*(1-VLOOKUP(DA$7,'PONDERADORES-GBD'!$A$3:$I$43,4,FALSE))</f>
        <v>5.1843899999999998E-2</v>
      </c>
      <c r="DB34" s="41">
        <f>X34*(1-VLOOKUP(DB$7,'PONDERADORES-GBD'!$A$3:$I$43,4,FALSE))</f>
        <v>6.1998900000000003E-2</v>
      </c>
      <c r="DC34" s="41">
        <f>Y34*(1-VLOOKUP(DC$7,'PONDERADORES-GBD'!$A$3:$I$43,4,FALSE))</f>
        <v>1.5767E-2</v>
      </c>
      <c r="DD34" s="41">
        <f>Z34*(1-VLOOKUP(DD$7,'PONDERADORES-GBD'!$A$3:$I$43,4,FALSE))</f>
        <v>0.171566</v>
      </c>
      <c r="DE34" s="41">
        <f>AA34*(1-VLOOKUP(DE$7,'PONDERADORES-GBD'!$A$3:$I$43,4,FALSE))</f>
        <v>1.76376E-2</v>
      </c>
      <c r="DF34" s="41">
        <f>AB34*(1-VLOOKUP(DF$7,'PONDERADORES-GBD'!$A$3:$I$43,4,FALSE))</f>
        <v>2.9396000000000001E-3</v>
      </c>
      <c r="DG34" s="41">
        <f>AC34*(1-VLOOKUP(DG$7,'PONDERADORES-GBD'!$A$3:$I$43,4,FALSE))</f>
        <v>0</v>
      </c>
      <c r="DH34" s="41">
        <f>AD34*(1-VLOOKUP(DH$7,'PONDERADORES-GBD'!$A$3:$I$43,4,FALSE))</f>
        <v>0</v>
      </c>
      <c r="DI34" s="41">
        <f>AE34*(1-VLOOKUP(DI$7,'PONDERADORES-GBD'!$A$3:$I$43,4,FALSE))</f>
        <v>0</v>
      </c>
      <c r="DJ34" s="41">
        <f>AF34*(1-VLOOKUP(DJ$7,'PONDERADORES-GBD'!$A$3:$I$43,4,FALSE))</f>
        <v>0</v>
      </c>
      <c r="DK34" s="41">
        <f>AG34*(1-VLOOKUP(DK$7,'PONDERADORES-GBD'!$A$3:$I$43,4,FALSE))</f>
        <v>0</v>
      </c>
      <c r="DL34" s="41">
        <f>AH34*(1-VLOOKUP(DL$7,'PONDERADORES-GBD'!$A$3:$I$43,4,FALSE))</f>
        <v>0</v>
      </c>
      <c r="DM34" s="41">
        <f>AI34*(1-VLOOKUP(DM$7,'PONDERADORES-GBD'!$A$3:$I$43,4,FALSE))</f>
        <v>2.1378999999999999E-3</v>
      </c>
      <c r="DN34" s="41">
        <f>AJ34*(1-VLOOKUP(DN$7,'PONDERADORES-GBD'!$A$3:$I$43,4,FALSE))</f>
        <v>8.2842999999999997E-3</v>
      </c>
      <c r="DO34" s="41">
        <f>AK34*(1-VLOOKUP(DO$7,'PONDERADORES-GBD'!$A$3:$I$43,4,FALSE))</f>
        <v>5.6119999999999998E-3</v>
      </c>
      <c r="DP34" s="41">
        <f>AL34*(1-VLOOKUP(DP$7,'PONDERADORES-GBD'!$A$3:$I$43,4,FALSE))</f>
        <v>1.9508299999999999E-2</v>
      </c>
      <c r="DQ34" s="41">
        <f>AM34*(1-VLOOKUP(DQ$7,'PONDERADORES-GBD'!$A$3:$I$43,4,FALSE))</f>
        <v>3.7947599999999998E-2</v>
      </c>
      <c r="DR34" s="41">
        <f>AN34*(1-VLOOKUP(DR$7,'PONDERADORES-GBD'!$A$3:$I$43,4,FALSE))</f>
        <v>5.6119999999999998E-3</v>
      </c>
      <c r="DS34" s="41">
        <f>AO34*(1-VLOOKUP(DS$7,'PONDERADORES-GBD'!$A$3:$I$43,4,FALSE))</f>
        <v>8.0170000000000003E-4</v>
      </c>
      <c r="DT34" s="41">
        <f>AP34*(1-VLOOKUP(DT$7,'PONDERADORES-GBD'!$A$3:$I$43,4,FALSE))</f>
        <v>0</v>
      </c>
      <c r="DU34" s="41">
        <f>AQ34*(1-VLOOKUP(DU$7,'PONDERADORES-GBD'!$A$3:$I$43,4,FALSE))</f>
        <v>0</v>
      </c>
      <c r="DV34" s="31">
        <f t="shared" si="1"/>
        <v>0.99999970000000016</v>
      </c>
      <c r="DW34" s="45"/>
      <c r="DX34" s="28">
        <f>AT34*VLOOKUP(DX$7,'PONDERADORES-GBD'!$A$3:$I$43,5,FALSE)*VLOOKUP(DX$7,'PONDERADORES-GBD'!$A$3:$I$43,7,FALSE)+AT34*(1-VLOOKUP(DX$7,'PONDERADORES-GBD'!$A$3:$I$43,5,FALSE))*VLOOKUP(DX$7,'PONDERADORES-GBD'!$A$3:$I$43,9,FALSE)</f>
        <v>3.4628488E-3</v>
      </c>
      <c r="DY34" s="28">
        <f>AU34*VLOOKUP(DY$7,'PONDERADORES-GBD'!$A$3:$I$43,5,FALSE)*VLOOKUP(DY$7,'PONDERADORES-GBD'!$A$3:$I$43,7,FALSE)+AU34*(1-VLOOKUP(DY$7,'PONDERADORES-GBD'!$A$3:$I$43,5,FALSE))*VLOOKUP(DY$7,'PONDERADORES-GBD'!$A$3:$I$43,9,FALSE)</f>
        <v>1.6611519999999999E-3</v>
      </c>
      <c r="DZ34" s="28">
        <f>AV34*VLOOKUP(DZ$7,'PONDERADORES-GBD'!$A$3:$I$43,5,FALSE)*VLOOKUP(DZ$7,'PONDERADORES-GBD'!$A$3:$I$43,7,FALSE)+AV34*(1-VLOOKUP(DZ$7,'PONDERADORES-GBD'!$A$3:$I$43,5,FALSE))*VLOOKUP(DZ$7,'PONDERADORES-GBD'!$A$3:$I$43,9,FALSE)</f>
        <v>2.3721424650000001E-3</v>
      </c>
      <c r="EA34" s="28">
        <f>AW34*VLOOKUP(EA$7,'PONDERADORES-GBD'!$A$3:$I$43,5,FALSE)*VLOOKUP(EA$7,'PONDERADORES-GBD'!$A$3:$I$43,7,FALSE)+AW34*(1-VLOOKUP(EA$7,'PONDERADORES-GBD'!$A$3:$I$43,5,FALSE))*VLOOKUP(EA$7,'PONDERADORES-GBD'!$A$3:$I$43,9,FALSE)</f>
        <v>0</v>
      </c>
      <c r="EB34" s="28">
        <f>AX34*VLOOKUP(EB$7,'PONDERADORES-GBD'!$A$3:$I$43,5,FALSE)*VLOOKUP(EB$7,'PONDERADORES-GBD'!$A$3:$I$43,7,FALSE)+AX34*(1-VLOOKUP(EB$7,'PONDERADORES-GBD'!$A$3:$I$43,5,FALSE))*VLOOKUP(EB$7,'PONDERADORES-GBD'!$A$3:$I$43,9,FALSE)</f>
        <v>3.6072000000000003E-5</v>
      </c>
      <c r="EC34" s="28">
        <f>AY34*VLOOKUP(EC$7,'PONDERADORES-GBD'!$A$3:$I$43,5,FALSE)*VLOOKUP(EC$7,'PONDERADORES-GBD'!$A$3:$I$43,7,FALSE)+AY34*(1-VLOOKUP(EC$7,'PONDERADORES-GBD'!$A$3:$I$43,5,FALSE))*VLOOKUP(EC$7,'PONDERADORES-GBD'!$A$3:$I$43,9,FALSE)</f>
        <v>0</v>
      </c>
      <c r="ED34" s="28">
        <f>AZ34*VLOOKUP(ED$7,'PONDERADORES-GBD'!$A$3:$I$43,5,FALSE)*VLOOKUP(ED$7,'PONDERADORES-GBD'!$A$3:$I$43,7,FALSE)+AZ34*(1-VLOOKUP(ED$7,'PONDERADORES-GBD'!$A$3:$I$43,5,FALSE))*VLOOKUP(ED$7,'PONDERADORES-GBD'!$A$3:$I$43,9,FALSE)</f>
        <v>6.5098910000000002E-5</v>
      </c>
      <c r="EE34" s="28">
        <f>BA34*VLOOKUP(EE$7,'PONDERADORES-GBD'!$A$3:$I$43,5,FALSE)*VLOOKUP(EE$7,'PONDERADORES-GBD'!$A$3:$I$43,7,FALSE)+BA34*(1-VLOOKUP(EE$7,'PONDERADORES-GBD'!$A$3:$I$43,5,FALSE))*VLOOKUP(EE$7,'PONDERADORES-GBD'!$A$3:$I$43,9,FALSE)</f>
        <v>7.8166750000000008E-6</v>
      </c>
      <c r="EF34" s="28">
        <f>BB34*VLOOKUP(EF$7,'PONDERADORES-GBD'!$A$3:$I$43,5,FALSE)*VLOOKUP(EF$7,'PONDERADORES-GBD'!$A$3:$I$43,7,FALSE)+BB34*(1-VLOOKUP(EF$7,'PONDERADORES-GBD'!$A$3:$I$43,5,FALSE))*VLOOKUP(EF$7,'PONDERADORES-GBD'!$A$3:$I$43,9,FALSE)</f>
        <v>0</v>
      </c>
      <c r="EG34" s="28">
        <f>BC34*VLOOKUP(EG$7,'PONDERADORES-GBD'!$A$3:$I$43,5,FALSE)*VLOOKUP(EG$7,'PONDERADORES-GBD'!$A$3:$I$43,7,FALSE)+BC34*(1-VLOOKUP(EG$7,'PONDERADORES-GBD'!$A$3:$I$43,5,FALSE))*VLOOKUP(EG$7,'PONDERADORES-GBD'!$A$3:$I$43,9,FALSE)</f>
        <v>0</v>
      </c>
      <c r="EH34" s="28">
        <f>BD34*VLOOKUP(EH$7,'PONDERADORES-GBD'!$A$3:$I$43,5,FALSE)*VLOOKUP(EH$7,'PONDERADORES-GBD'!$A$3:$I$43,7,FALSE)+BD34*(1-VLOOKUP(EH$7,'PONDERADORES-GBD'!$A$3:$I$43,5,FALSE))*VLOOKUP(EH$7,'PONDERADORES-GBD'!$A$3:$I$43,9,FALSE)</f>
        <v>0</v>
      </c>
      <c r="EI34" s="28">
        <f>BE34*VLOOKUP(EI$7,'PONDERADORES-GBD'!$A$3:$I$43,5,FALSE)*VLOOKUP(EI$7,'PONDERADORES-GBD'!$A$3:$I$43,7,FALSE)+BE34*(1-VLOOKUP(EI$7,'PONDERADORES-GBD'!$A$3:$I$43,5,FALSE))*VLOOKUP(EI$7,'PONDERADORES-GBD'!$A$3:$I$43,9,FALSE)</f>
        <v>4.2752000000000002E-6</v>
      </c>
      <c r="EJ34" s="28">
        <f>BF34*VLOOKUP(EJ$7,'PONDERADORES-GBD'!$A$3:$I$43,5,FALSE)*VLOOKUP(EJ$7,'PONDERADORES-GBD'!$A$3:$I$43,7,FALSE)+BF34*(1-VLOOKUP(EJ$7,'PONDERADORES-GBD'!$A$3:$I$43,5,FALSE))*VLOOKUP(EJ$7,'PONDERADORES-GBD'!$A$3:$I$43,9,FALSE)</f>
        <v>3.8995054000000008E-4</v>
      </c>
      <c r="EK34" s="28">
        <f>BG34*VLOOKUP(EK$7,'PONDERADORES-GBD'!$A$3:$I$43,5,FALSE)*VLOOKUP(EK$7,'PONDERADORES-GBD'!$A$3:$I$43,7,FALSE)+BG34*(1-VLOOKUP(EK$7,'PONDERADORES-GBD'!$A$3:$I$43,5,FALSE))*VLOOKUP(EK$7,'PONDERADORES-GBD'!$A$3:$I$43,9,FALSE)</f>
        <v>9.6204000000000016E-5</v>
      </c>
      <c r="EL34" s="28">
        <f>BH34*VLOOKUP(EL$7,'PONDERADORES-GBD'!$A$3:$I$43,5,FALSE)*VLOOKUP(EL$7,'PONDERADORES-GBD'!$A$3:$I$43,7,FALSE)+BH34*(1-VLOOKUP(EL$7,'PONDERADORES-GBD'!$A$3:$I$43,5,FALSE))*VLOOKUP(EL$7,'PONDERADORES-GBD'!$A$3:$I$43,9,FALSE)</f>
        <v>6.0396240000000006E-5</v>
      </c>
      <c r="EM34" s="28">
        <f>BI34*VLOOKUP(EM$7,'PONDERADORES-GBD'!$A$3:$I$43,5,FALSE)*VLOOKUP(EM$7,'PONDERADORES-GBD'!$A$3:$I$43,7,FALSE)+BI34*(1-VLOOKUP(EM$7,'PONDERADORES-GBD'!$A$3:$I$43,5,FALSE))*VLOOKUP(EM$7,'PONDERADORES-GBD'!$A$3:$I$43,9,FALSE)</f>
        <v>2.10609075E-4</v>
      </c>
      <c r="EN34" s="28">
        <f>BJ34*VLOOKUP(EN$7,'PONDERADORES-GBD'!$A$3:$I$43,5,FALSE)*VLOOKUP(EN$7,'PONDERADORES-GBD'!$A$3:$I$43,7,FALSE)+BJ34*(1-VLOOKUP(EN$7,'PONDERADORES-GBD'!$A$3:$I$43,5,FALSE))*VLOOKUP(EN$7,'PONDERADORES-GBD'!$A$3:$I$43,9,FALSE)</f>
        <v>0</v>
      </c>
      <c r="EO34" s="28">
        <f>BK34*VLOOKUP(EO$7,'PONDERADORES-GBD'!$A$3:$I$43,5,FALSE)*VLOOKUP(EO$7,'PONDERADORES-GBD'!$A$3:$I$43,7,FALSE)+BK34*(1-VLOOKUP(EO$7,'PONDERADORES-GBD'!$A$3:$I$43,5,FALSE))*VLOOKUP(EO$7,'PONDERADORES-GBD'!$A$3:$I$43,9,FALSE)</f>
        <v>0</v>
      </c>
      <c r="EP34" s="28">
        <f>BL34*VLOOKUP(EP$7,'PONDERADORES-GBD'!$A$3:$I$43,5,FALSE)*VLOOKUP(EP$7,'PONDERADORES-GBD'!$A$3:$I$43,7,FALSE)+BL34*(1-VLOOKUP(EP$7,'PONDERADORES-GBD'!$A$3:$I$43,5,FALSE))*VLOOKUP(EP$7,'PONDERADORES-GBD'!$A$3:$I$43,9,FALSE)</f>
        <v>0</v>
      </c>
      <c r="EQ34" s="28">
        <f>BM34*VLOOKUP(EQ$7,'PONDERADORES-GBD'!$A$3:$I$43,5,FALSE)*VLOOKUP(EQ$7,'PONDERADORES-GBD'!$A$3:$I$43,7,FALSE)+BM34*(1-VLOOKUP(EQ$7,'PONDERADORES-GBD'!$A$3:$I$43,5,FALSE))*VLOOKUP(EQ$7,'PONDERADORES-GBD'!$A$3:$I$43,9,FALSE)</f>
        <v>0</v>
      </c>
      <c r="ER34" s="28">
        <f>BN34*VLOOKUP(ER$7,'PONDERADORES-GBD'!$A$3:$I$43,5,FALSE)*VLOOKUP(ER$7,'PONDERADORES-GBD'!$A$3:$I$43,7,FALSE)+BN34*(1-VLOOKUP(ER$7,'PONDERADORES-GBD'!$A$3:$I$43,5,FALSE))*VLOOKUP(ER$7,'PONDERADORES-GBD'!$A$3:$I$43,9,FALSE)</f>
        <v>0</v>
      </c>
      <c r="ES34" s="28">
        <f>BO34*VLOOKUP(ES$7,'PONDERADORES-GBD'!$A$3:$I$43,5,FALSE)*VLOOKUP(ES$7,'PONDERADORES-GBD'!$A$3:$I$43,7,FALSE)+BO34*(1-VLOOKUP(ES$7,'PONDERADORES-GBD'!$A$3:$I$43,5,FALSE))*VLOOKUP(ES$7,'PONDERADORES-GBD'!$A$3:$I$43,9,FALSE)</f>
        <v>0</v>
      </c>
      <c r="ET34" s="28">
        <f>BP34*VLOOKUP(ET$7,'PONDERADORES-GBD'!$A$3:$I$43,5,FALSE)*VLOOKUP(ET$7,'PONDERADORES-GBD'!$A$3:$I$43,7,FALSE)+BP34*(1-VLOOKUP(ET$7,'PONDERADORES-GBD'!$A$3:$I$43,5,FALSE))*VLOOKUP(ET$7,'PONDERADORES-GBD'!$A$3:$I$43,9,FALSE)</f>
        <v>0</v>
      </c>
      <c r="EU34" s="28">
        <f>BQ34*VLOOKUP(EU$7,'PONDERADORES-GBD'!$A$3:$I$43,5,FALSE)*VLOOKUP(EU$7,'PONDERADORES-GBD'!$A$3:$I$43,7,FALSE)+BQ34*(1-VLOOKUP(EU$7,'PONDERADORES-GBD'!$A$3:$I$43,5,FALSE))*VLOOKUP(EU$7,'PONDERADORES-GBD'!$A$3:$I$43,9,FALSE)</f>
        <v>0</v>
      </c>
      <c r="EV34" s="28">
        <f>BR34*VLOOKUP(EV$7,'PONDERADORES-GBD'!$A$3:$I$43,5,FALSE)*VLOOKUP(EV$7,'PONDERADORES-GBD'!$A$3:$I$43,7,FALSE)+BR34*(1-VLOOKUP(EV$7,'PONDERADORES-GBD'!$A$3:$I$43,5,FALSE))*VLOOKUP(EV$7,'PONDERADORES-GBD'!$A$3:$I$43,9,FALSE)</f>
        <v>0</v>
      </c>
      <c r="EW34" s="28">
        <f>BS34*VLOOKUP(EW$7,'PONDERADORES-GBD'!$A$3:$I$43,5,FALSE)*VLOOKUP(EW$7,'PONDERADORES-GBD'!$A$3:$I$43,7,FALSE)+BS34*(1-VLOOKUP(EW$7,'PONDERADORES-GBD'!$A$3:$I$43,5,FALSE))*VLOOKUP(EW$7,'PONDERADORES-GBD'!$A$3:$I$43,9,FALSE)</f>
        <v>0</v>
      </c>
      <c r="EX34" s="28">
        <f>BT34*VLOOKUP(EX$7,'PONDERADORES-GBD'!$A$3:$I$43,5,FALSE)*VLOOKUP(EX$7,'PONDERADORES-GBD'!$A$3:$I$43,7,FALSE)+BT34*(1-VLOOKUP(EX$7,'PONDERADORES-GBD'!$A$3:$I$43,5,FALSE))*VLOOKUP(EX$7,'PONDERADORES-GBD'!$A$3:$I$43,9,FALSE)</f>
        <v>0</v>
      </c>
      <c r="EY34" s="28">
        <f>BU34*VLOOKUP(EY$7,'PONDERADORES-GBD'!$A$3:$I$43,5,FALSE)*VLOOKUP(EY$7,'PONDERADORES-GBD'!$A$3:$I$43,7,FALSE)+BU34*(1-VLOOKUP(EY$7,'PONDERADORES-GBD'!$A$3:$I$43,5,FALSE))*VLOOKUP(EY$7,'PONDERADORES-GBD'!$A$3:$I$43,9,FALSE)</f>
        <v>2.9391999999999997E-6</v>
      </c>
      <c r="EZ34" s="28">
        <f>BV34*VLOOKUP(EZ$7,'PONDERADORES-GBD'!$A$3:$I$43,5,FALSE)*VLOOKUP(EZ$7,'PONDERADORES-GBD'!$A$3:$I$43,7,FALSE)+BV34*(1-VLOOKUP(EZ$7,'PONDERADORES-GBD'!$A$3:$I$43,5,FALSE))*VLOOKUP(EZ$7,'PONDERADORES-GBD'!$A$3:$I$43,9,FALSE)</f>
        <v>1.336E-6</v>
      </c>
      <c r="FA34" s="28">
        <f>BW34*VLOOKUP(FA$7,'PONDERADORES-GBD'!$A$3:$I$43,5,FALSE)*VLOOKUP(FA$7,'PONDERADORES-GBD'!$A$3:$I$43,7,FALSE)+BW34*(1-VLOOKUP(FA$7,'PONDERADORES-GBD'!$A$3:$I$43,5,FALSE))*VLOOKUP(FA$7,'PONDERADORES-GBD'!$A$3:$I$43,9,FALSE)</f>
        <v>3.1266300000000003E-5</v>
      </c>
      <c r="FB34" s="28">
        <f>BX34*VLOOKUP(FB$7,'PONDERADORES-GBD'!$A$3:$I$43,5,FALSE)*VLOOKUP(FB$7,'PONDERADORES-GBD'!$A$3:$I$43,7,FALSE)+BX34*(1-VLOOKUP(FB$7,'PONDERADORES-GBD'!$A$3:$I$43,5,FALSE))*VLOOKUP(FB$7,'PONDERADORES-GBD'!$A$3:$I$43,9,FALSE)</f>
        <v>0</v>
      </c>
      <c r="FC34" s="28">
        <f>BY34*VLOOKUP(FC$7,'PONDERADORES-GBD'!$A$3:$I$43,5,FALSE)*VLOOKUP(FC$7,'PONDERADORES-GBD'!$A$3:$I$43,7,FALSE)+BY34*(1-VLOOKUP(FC$7,'PONDERADORES-GBD'!$A$3:$I$43,5,FALSE))*VLOOKUP(FC$7,'PONDERADORES-GBD'!$A$3:$I$43,9,FALSE)</f>
        <v>0</v>
      </c>
      <c r="FD34" s="28">
        <f>BZ34*VLOOKUP(FD$7,'PONDERADORES-GBD'!$A$3:$I$43,5,FALSE)*VLOOKUP(FD$7,'PONDERADORES-GBD'!$A$3:$I$43,7,FALSE)+BZ34*(1-VLOOKUP(FD$7,'PONDERADORES-GBD'!$A$3:$I$43,5,FALSE))*VLOOKUP(FD$7,'PONDERADORES-GBD'!$A$3:$I$43,9,FALSE)</f>
        <v>0</v>
      </c>
      <c r="FE34" s="28">
        <f>CA34*VLOOKUP(FE$7,'PONDERADORES-GBD'!$A$3:$I$43,5,FALSE)*VLOOKUP(FE$7,'PONDERADORES-GBD'!$A$3:$I$43,7,FALSE)+CA34*(1-VLOOKUP(FE$7,'PONDERADORES-GBD'!$A$3:$I$43,5,FALSE))*VLOOKUP(FE$7,'PONDERADORES-GBD'!$A$3:$I$43,9,FALSE)</f>
        <v>0</v>
      </c>
      <c r="FF34" s="28">
        <f>CB34*VLOOKUP(FF$7,'PONDERADORES-GBD'!$A$3:$I$43,5,FALSE)*VLOOKUP(FF$7,'PONDERADORES-GBD'!$A$3:$I$43,7,FALSE)+CB34*(1-VLOOKUP(FF$7,'PONDERADORES-GBD'!$A$3:$I$43,5,FALSE))*VLOOKUP(FF$7,'PONDERADORES-GBD'!$A$3:$I$43,9,FALSE)</f>
        <v>0</v>
      </c>
      <c r="FG34" s="28">
        <f>CC34*VLOOKUP(FG$7,'PONDERADORES-GBD'!$A$3:$I$43,5,FALSE)*VLOOKUP(FG$7,'PONDERADORES-GBD'!$A$3:$I$43,7,FALSE)+CC34*(1-VLOOKUP(FG$7,'PONDERADORES-GBD'!$A$3:$I$43,5,FALSE))*VLOOKUP(FG$7,'PONDERADORES-GBD'!$A$3:$I$43,9,FALSE)</f>
        <v>0</v>
      </c>
      <c r="FH34" s="28">
        <f>CD34*VLOOKUP(FH$7,'PONDERADORES-GBD'!$A$3:$I$43,5,FALSE)*VLOOKUP(FH$7,'PONDERADORES-GBD'!$A$3:$I$43,7,FALSE)+CD34*(1-VLOOKUP(FH$7,'PONDERADORES-GBD'!$A$3:$I$43,5,FALSE))*VLOOKUP(FH$7,'PONDERADORES-GBD'!$A$3:$I$43,9,FALSE)</f>
        <v>0</v>
      </c>
      <c r="FI34" s="28">
        <f>CE34*VLOOKUP(FI$7,'PONDERADORES-GBD'!$A$3:$I$43,5,FALSE)*VLOOKUP(FI$7,'PONDERADORES-GBD'!$A$3:$I$43,7,FALSE)+CE34*(1-VLOOKUP(FI$7,'PONDERADORES-GBD'!$A$3:$I$43,5,FALSE))*VLOOKUP(FI$7,'PONDERADORES-GBD'!$A$3:$I$43,9,FALSE)</f>
        <v>0</v>
      </c>
      <c r="FJ34" s="28">
        <f>CF34*VLOOKUP(FJ$7,'PONDERADORES-GBD'!$A$3:$I$43,5,FALSE)*VLOOKUP(FJ$7,'PONDERADORES-GBD'!$A$3:$I$43,7,FALSE)+CF34*(1-VLOOKUP(FJ$7,'PONDERADORES-GBD'!$A$3:$I$43,5,FALSE))*VLOOKUP(FJ$7,'PONDERADORES-GBD'!$A$3:$I$43,9,FALSE)</f>
        <v>0</v>
      </c>
      <c r="FK34" s="28">
        <f>CG34*VLOOKUP(FK$7,'PONDERADORES-GBD'!$A$3:$I$43,5,FALSE)*VLOOKUP(FK$7,'PONDERADORES-GBD'!$A$3:$I$43,7,FALSE)+CG34*(1-VLOOKUP(FK$7,'PONDERADORES-GBD'!$A$3:$I$43,5,FALSE))*VLOOKUP(FK$7,'PONDERADORES-GBD'!$A$3:$I$43,9,FALSE)</f>
        <v>0</v>
      </c>
      <c r="FL34" s="28">
        <f>CH34*VLOOKUP(FL$7,'PONDERADORES-GBD'!$A$3:$I$43,5,FALSE)*VLOOKUP(FL$7,'PONDERADORES-GBD'!$A$3:$I$43,6,FALSE)*VLOOKUP(FL$7,'PONDERADORES-GBD'!$A$3:$I$43,3,FALSE)+CH34*(1-VLOOKUP(FL$7,'PONDERADORES-GBD'!$A$3:$I$43,5,FALSE))*VLOOKUP(FL$7,'PONDERADORES-GBD'!$A$3:$I$43,8,FALSE)*VLOOKUP(FL$7,'PONDERADORES-GBD'!$A$3:$I$43,3,FALSE)</f>
        <v>0</v>
      </c>
      <c r="FM34" s="28">
        <f>CI34*VLOOKUP(FM$7,'PONDERADORES-GBD'!$A$3:$I$43,5,FALSE)*VLOOKUP(FM$7,'PONDERADORES-GBD'!$A$3:$I$43,6,FALSE)*VLOOKUP(FM$7,'PONDERADORES-GBD'!$A$3:$I$43,3,FALSE)+CI34*(1-VLOOKUP(FM$7,'PONDERADORES-GBD'!$A$3:$I$43,5,FALSE))*VLOOKUP(FM$7,'PONDERADORES-GBD'!$A$3:$I$43,8,FALSE)*VLOOKUP(FM$7,'PONDERADORES-GBD'!$A$3:$I$43,3,FALSE)</f>
        <v>0</v>
      </c>
      <c r="FN34" s="28">
        <f>CJ34*VLOOKUP(FN$7,'PONDERADORES-GBD'!$A$3:$I$43,5,FALSE)*VLOOKUP(FN$7,'PONDERADORES-GBD'!$A$3:$I$43,6,FALSE)*VLOOKUP(FN$7,'PONDERADORES-GBD'!$A$3:$I$43,3,FALSE)+CJ34*(1-VLOOKUP(FN$7,'PONDERADORES-GBD'!$A$3:$I$43,5,FALSE))*VLOOKUP(FN$7,'PONDERADORES-GBD'!$A$3:$I$43,8,FALSE)*VLOOKUP(FN$7,'PONDERADORES-GBD'!$A$3:$I$43,3,FALSE)</f>
        <v>2.8007350232854204E-3</v>
      </c>
      <c r="FO34" s="28">
        <f>CK34*VLOOKUP(FO$7,'PONDERADORES-GBD'!$A$3:$I$43,5,FALSE)*VLOOKUP(FO$7,'PONDERADORES-GBD'!$A$3:$I$43,6,FALSE)*VLOOKUP(FO$7,'PONDERADORES-GBD'!$A$3:$I$43,3,FALSE)+CK34*(1-VLOOKUP(FO$7,'PONDERADORES-GBD'!$A$3:$I$43,5,FALSE))*VLOOKUP(FO$7,'PONDERADORES-GBD'!$A$3:$I$43,8,FALSE)*VLOOKUP(FO$7,'PONDERADORES-GBD'!$A$3:$I$43,3,FALSE)</f>
        <v>0</v>
      </c>
      <c r="FP34" s="28">
        <f>CL34*VLOOKUP(FP$7,'PONDERADORES-GBD'!$A$3:$I$43,5,FALSE)*VLOOKUP(FP$7,'PONDERADORES-GBD'!$A$3:$I$43,6,FALSE)*VLOOKUP(FP$7,'PONDERADORES-GBD'!$A$3:$I$43,3,FALSE)+CL34*(1-VLOOKUP(FP$7,'PONDERADORES-GBD'!$A$3:$I$43,5,FALSE))*VLOOKUP(FP$7,'PONDERADORES-GBD'!$A$3:$I$43,8,FALSE)*VLOOKUP(FP$7,'PONDERADORES-GBD'!$A$3:$I$43,3,FALSE)</f>
        <v>0</v>
      </c>
      <c r="FQ34" s="28">
        <f>CM34*VLOOKUP(FQ$7,'PONDERADORES-GBD'!$A$3:$I$43,5,FALSE)*VLOOKUP(FQ$7,'PONDERADORES-GBD'!$A$3:$I$43,6,FALSE)*VLOOKUP(FQ$7,'PONDERADORES-GBD'!$A$3:$I$43,3,FALSE)+CM34*(1-VLOOKUP(FQ$7,'PONDERADORES-GBD'!$A$3:$I$43,5,FALSE))*VLOOKUP(FQ$7,'PONDERADORES-GBD'!$A$3:$I$43,8,FALSE)*VLOOKUP(FQ$7,'PONDERADORES-GBD'!$A$3:$I$43,3,FALSE)</f>
        <v>0</v>
      </c>
      <c r="FR34" s="28">
        <f>CN34*VLOOKUP(FR$7,'PONDERADORES-GBD'!$A$3:$I$43,5,FALSE)*VLOOKUP(FR$7,'PONDERADORES-GBD'!$A$3:$I$43,6,FALSE)*VLOOKUP(FR$7,'PONDERADORES-GBD'!$A$3:$I$43,3,FALSE)+CN34*(1-VLOOKUP(FR$7,'PONDERADORES-GBD'!$A$3:$I$43,5,FALSE))*VLOOKUP(FR$7,'PONDERADORES-GBD'!$A$3:$I$43,8,FALSE)*VLOOKUP(FR$7,'PONDERADORES-GBD'!$A$3:$I$43,3,FALSE)</f>
        <v>7.6824365445585208E-4</v>
      </c>
      <c r="FS34" s="28">
        <f>CO34*VLOOKUP(FS$7,'PONDERADORES-GBD'!$A$3:$I$43,5,FALSE)*VLOOKUP(FS$7,'PONDERADORES-GBD'!$A$3:$I$43,6,FALSE)*VLOOKUP(FS$7,'PONDERADORES-GBD'!$A$3:$I$43,3,FALSE)+CO34*(1-VLOOKUP(FS$7,'PONDERADORES-GBD'!$A$3:$I$43,5,FALSE))*VLOOKUP(FS$7,'PONDERADORES-GBD'!$A$3:$I$43,8,FALSE)*VLOOKUP(FS$7,'PONDERADORES-GBD'!$A$3:$I$43,3,FALSE)</f>
        <v>4.6037166123203278E-4</v>
      </c>
      <c r="FT34" s="28">
        <f>CP34*VLOOKUP(FT$7,'PONDERADORES-GBD'!$A$3:$I$43,5,FALSE)*VLOOKUP(FT$7,'PONDERADORES-GBD'!$A$3:$I$43,6,FALSE)*VLOOKUP(FT$7,'PONDERADORES-GBD'!$A$3:$I$43,3,FALSE)+CP34*(1-VLOOKUP(FT$7,'PONDERADORES-GBD'!$A$3:$I$43,5,FALSE))*VLOOKUP(FT$7,'PONDERADORES-GBD'!$A$3:$I$43,8,FALSE)*VLOOKUP(FT$7,'PONDERADORES-GBD'!$A$3:$I$43,3,FALSE)</f>
        <v>9.0389396427104725E-4</v>
      </c>
      <c r="FU34" s="28">
        <f>CQ34*VLOOKUP(FU$7,'PONDERADORES-GBD'!$A$3:$I$43,5,FALSE)*VLOOKUP(FU$7,'PONDERADORES-GBD'!$A$3:$I$43,6,FALSE)*VLOOKUP(FU$7,'PONDERADORES-GBD'!$A$3:$I$43,3,FALSE)+CQ34*(1-VLOOKUP(FU$7,'PONDERADORES-GBD'!$A$3:$I$43,5,FALSE))*VLOOKUP(FU$7,'PONDERADORES-GBD'!$A$3:$I$43,8,FALSE)*VLOOKUP(FU$7,'PONDERADORES-GBD'!$A$3:$I$43,3,FALSE)</f>
        <v>3.9754635523613964E-4</v>
      </c>
      <c r="FV34" s="28">
        <f>CR34*VLOOKUP(FV$7,'PONDERADORES-GBD'!$A$3:$I$43,5,FALSE)*VLOOKUP(FV$7,'PONDERADORES-GBD'!$A$3:$I$43,6,FALSE)*VLOOKUP(FV$7,'PONDERADORES-GBD'!$A$3:$I$43,3,FALSE)+CR34*(1-VLOOKUP(FV$7,'PONDERADORES-GBD'!$A$3:$I$43,5,FALSE))*VLOOKUP(FV$7,'PONDERADORES-GBD'!$A$3:$I$43,8,FALSE)*VLOOKUP(FV$7,'PONDERADORES-GBD'!$A$3:$I$43,3,FALSE)</f>
        <v>1.1737567047227927E-3</v>
      </c>
      <c r="FW34" s="28">
        <f>CS34*VLOOKUP(FW$7,'PONDERADORES-GBD'!$A$3:$I$43,5,FALSE)*VLOOKUP(FW$7,'PONDERADORES-GBD'!$A$3:$I$43,6,FALSE)*VLOOKUP(FW$7,'PONDERADORES-GBD'!$A$3:$I$43,3,FALSE)+CS34*(1-VLOOKUP(FW$7,'PONDERADORES-GBD'!$A$3:$I$43,5,FALSE))*VLOOKUP(FW$7,'PONDERADORES-GBD'!$A$3:$I$43,8,FALSE)*VLOOKUP(FW$7,'PONDERADORES-GBD'!$A$3:$I$43,3,FALSE)</f>
        <v>0</v>
      </c>
      <c r="FX34" s="28">
        <f>CT34*VLOOKUP(FX$7,'PONDERADORES-GBD'!$A$3:$I$43,5,FALSE)*VLOOKUP(FX$7,'PONDERADORES-GBD'!$A$3:$I$43,6,FALSE)*VLOOKUP(FX$7,'PONDERADORES-GBD'!$A$3:$I$43,3,FALSE)+CT34*(1-VLOOKUP(FX$7,'PONDERADORES-GBD'!$A$3:$I$43,5,FALSE))*VLOOKUP(FX$7,'PONDERADORES-GBD'!$A$3:$I$43,8,FALSE)*VLOOKUP(FX$7,'PONDERADORES-GBD'!$A$3:$I$43,3,FALSE)</f>
        <v>5.8157244093086922E-4</v>
      </c>
      <c r="FY34" s="28">
        <f>CU34*VLOOKUP(FY$7,'PONDERADORES-GBD'!$A$3:$I$43,5,FALSE)*VLOOKUP(FY$7,'PONDERADORES-GBD'!$A$3:$I$43,6,FALSE)*VLOOKUP(FY$7,'PONDERADORES-GBD'!$A$3:$I$43,3,FALSE)+CU34*(1-VLOOKUP(FY$7,'PONDERADORES-GBD'!$A$3:$I$43,5,FALSE))*VLOOKUP(FY$7,'PONDERADORES-GBD'!$A$3:$I$43,8,FALSE)*VLOOKUP(FY$7,'PONDERADORES-GBD'!$A$3:$I$43,3,FALSE)</f>
        <v>2.9868675154004104E-6</v>
      </c>
      <c r="FZ34" s="28">
        <f>CV34*VLOOKUP(FZ$7,'PONDERADORES-GBD'!$A$3:$I$43,5,FALSE)*VLOOKUP(FZ$7,'PONDERADORES-GBD'!$A$3:$I$43,6,FALSE)*VLOOKUP(FZ$7,'PONDERADORES-GBD'!$A$3:$I$43,3,FALSE)+CV34*(1-VLOOKUP(FZ$7,'PONDERADORES-GBD'!$A$3:$I$43,5,FALSE))*VLOOKUP(FZ$7,'PONDERADORES-GBD'!$A$3:$I$43,8,FALSE)*VLOOKUP(FZ$7,'PONDERADORES-GBD'!$A$3:$I$43,3,FALSE)</f>
        <v>0</v>
      </c>
      <c r="GA34" s="28">
        <f>CW34*VLOOKUP(GA$7,'PONDERADORES-GBD'!$A$3:$I$43,5,FALSE)*VLOOKUP(GA$7,'PONDERADORES-GBD'!$A$3:$I$43,6,FALSE)*VLOOKUP(GA$7,'PONDERADORES-GBD'!$A$3:$I$43,3,FALSE)+CW34*(1-VLOOKUP(GA$7,'PONDERADORES-GBD'!$A$3:$I$43,5,FALSE))*VLOOKUP(GA$7,'PONDERADORES-GBD'!$A$3:$I$43,8,FALSE)*VLOOKUP(GA$7,'PONDERADORES-GBD'!$A$3:$I$43,3,FALSE)</f>
        <v>1.2743218501026692E-4</v>
      </c>
      <c r="GB34" s="28">
        <f>CX34*VLOOKUP(GB$7,'PONDERADORES-GBD'!$A$3:$I$43,5,FALSE)*VLOOKUP(GB$7,'PONDERADORES-GBD'!$A$3:$I$43,6,FALSE)*VLOOKUP(GB$7,'PONDERADORES-GBD'!$A$3:$I$43,3,FALSE)+CX34*(1-VLOOKUP(GB$7,'PONDERADORES-GBD'!$A$3:$I$43,5,FALSE))*VLOOKUP(GB$7,'PONDERADORES-GBD'!$A$3:$I$43,8,FALSE)*VLOOKUP(GB$7,'PONDERADORES-GBD'!$A$3:$I$43,3,FALSE)</f>
        <v>1.9392659767282687E-4</v>
      </c>
      <c r="GC34" s="28">
        <f>CY34*VLOOKUP(GC$7,'PONDERADORES-GBD'!$A$3:$I$43,5,FALSE)*VLOOKUP(GC$7,'PONDERADORES-GBD'!$A$3:$I$43,6,FALSE)*VLOOKUP(GC$7,'PONDERADORES-GBD'!$A$3:$I$43,3,FALSE)+CY34*(1-VLOOKUP(GC$7,'PONDERADORES-GBD'!$A$3:$I$43,5,FALSE))*VLOOKUP(GC$7,'PONDERADORES-GBD'!$A$3:$I$43,8,FALSE)*VLOOKUP(GC$7,'PONDERADORES-GBD'!$A$3:$I$43,3,FALSE)</f>
        <v>8.035272221765912E-4</v>
      </c>
      <c r="GD34" s="28">
        <f>CZ34*VLOOKUP(GD$7,'PONDERADORES-GBD'!$A$3:$I$43,5,FALSE)*VLOOKUP(GD$7,'PONDERADORES-GBD'!$A$3:$I$43,6,FALSE)*VLOOKUP(GD$7,'PONDERADORES-GBD'!$A$3:$I$43,3,FALSE)+CZ34*(1-VLOOKUP(GD$7,'PONDERADORES-GBD'!$A$3:$I$43,5,FALSE))*VLOOKUP(GD$7,'PONDERADORES-GBD'!$A$3:$I$43,8,FALSE)*VLOOKUP(GD$7,'PONDERADORES-GBD'!$A$3:$I$43,3,FALSE)</f>
        <v>2.880269158110883E-4</v>
      </c>
      <c r="GE34" s="28">
        <f>DA34*VLOOKUP(GE$7,'PONDERADORES-GBD'!$A$3:$I$43,5,FALSE)*VLOOKUP(GE$7,'PONDERADORES-GBD'!$A$3:$I$43,6,FALSE)*VLOOKUP(GE$7,'PONDERADORES-GBD'!$A$3:$I$43,3,FALSE)+DA34*(1-VLOOKUP(GE$7,'PONDERADORES-GBD'!$A$3:$I$43,5,FALSE))*VLOOKUP(GE$7,'PONDERADORES-GBD'!$A$3:$I$43,8,FALSE)*VLOOKUP(GE$7,'PONDERADORES-GBD'!$A$3:$I$43,3,FALSE)</f>
        <v>2.0368513757700206E-4</v>
      </c>
      <c r="GF34" s="28">
        <f>DB34*VLOOKUP(GF$7,'PONDERADORES-GBD'!$A$3:$I$43,5,FALSE)*VLOOKUP(GF$7,'PONDERADORES-GBD'!$A$3:$I$43,6,FALSE)*VLOOKUP(GF$7,'PONDERADORES-GBD'!$A$3:$I$43,3,FALSE)+DB34*(1-VLOOKUP(GF$7,'PONDERADORES-GBD'!$A$3:$I$43,5,FALSE))*VLOOKUP(GF$7,'PONDERADORES-GBD'!$A$3:$I$43,8,FALSE)*VLOOKUP(GF$7,'PONDERADORES-GBD'!$A$3:$I$43,3,FALSE)</f>
        <v>1.9486581026694047E-4</v>
      </c>
      <c r="GG34" s="28">
        <f>DC34*VLOOKUP(GG$7,'PONDERADORES-GBD'!$A$3:$I$43,5,FALSE)*VLOOKUP(GG$7,'PONDERADORES-GBD'!$A$3:$I$43,6,FALSE)*VLOOKUP(GG$7,'PONDERADORES-GBD'!$A$3:$I$43,3,FALSE)+DC34*(1-VLOOKUP(GG$7,'PONDERADORES-GBD'!$A$3:$I$43,5,FALSE))*VLOOKUP(GG$7,'PONDERADORES-GBD'!$A$3:$I$43,8,FALSE)*VLOOKUP(GG$7,'PONDERADORES-GBD'!$A$3:$I$43,3,FALSE)</f>
        <v>1.1007761806981519E-5</v>
      </c>
      <c r="GH34" s="28">
        <f>DD34*VLOOKUP(GH$7,'PONDERADORES-GBD'!$A$3:$I$43,5,FALSE)*VLOOKUP(GH$7,'PONDERADORES-GBD'!$A$3:$I$43,6,FALSE)*VLOOKUP(GH$7,'PONDERADORES-GBD'!$A$3:$I$43,3,FALSE)+DD34*(1-VLOOKUP(GH$7,'PONDERADORES-GBD'!$A$3:$I$43,5,FALSE))*VLOOKUP(GH$7,'PONDERADORES-GBD'!$A$3:$I$43,8,FALSE)*VLOOKUP(GH$7,'PONDERADORES-GBD'!$A$3:$I$43,3,FALSE)</f>
        <v>7.750414784394252E-4</v>
      </c>
      <c r="GI34" s="28">
        <f>DE34*VLOOKUP(GI$7,'PONDERADORES-GBD'!$A$3:$I$43,5,FALSE)*VLOOKUP(GI$7,'PONDERADORES-GBD'!$A$3:$I$43,6,FALSE)*VLOOKUP(GI$7,'PONDERADORES-GBD'!$A$3:$I$43,3,FALSE)+DE34*(1-VLOOKUP(GI$7,'PONDERADORES-GBD'!$A$3:$I$43,5,FALSE))*VLOOKUP(GI$7,'PONDERADORES-GBD'!$A$3:$I$43,8,FALSE)*VLOOKUP(GI$7,'PONDERADORES-GBD'!$A$3:$I$43,3,FALSE)</f>
        <v>3.3271201642710471E-5</v>
      </c>
      <c r="GJ34" s="28">
        <f>DF34*VLOOKUP(GJ$7,'PONDERADORES-GBD'!$A$3:$I$43,5,FALSE)*VLOOKUP(GJ$7,'PONDERADORES-GBD'!$A$3:$I$43,6,FALSE)*VLOOKUP(GJ$7,'PONDERADORES-GBD'!$A$3:$I$43,3,FALSE)+DF34*(1-VLOOKUP(GJ$7,'PONDERADORES-GBD'!$A$3:$I$43,5,FALSE))*VLOOKUP(GJ$7,'PONDERADORES-GBD'!$A$3:$I$43,8,FALSE)*VLOOKUP(GJ$7,'PONDERADORES-GBD'!$A$3:$I$43,3,FALSE)</f>
        <v>1.6498781656399727E-6</v>
      </c>
      <c r="GK34" s="28">
        <f>DG34*VLOOKUP(GK$7,'PONDERADORES-GBD'!$A$3:$I$43,5,FALSE)*VLOOKUP(GK$7,'PONDERADORES-GBD'!$A$3:$I$43,6,FALSE)*VLOOKUP(GK$7,'PONDERADORES-GBD'!$A$3:$I$43,3,FALSE)+DG34*(1-VLOOKUP(GK$7,'PONDERADORES-GBD'!$A$3:$I$43,5,FALSE))*VLOOKUP(GK$7,'PONDERADORES-GBD'!$A$3:$I$43,8,FALSE)*VLOOKUP(GK$7,'PONDERADORES-GBD'!$A$3:$I$43,3,FALSE)</f>
        <v>0</v>
      </c>
      <c r="GL34" s="28">
        <f>DH34*VLOOKUP(GL$7,'PONDERADORES-GBD'!$A$3:$I$43,5,FALSE)*VLOOKUP(GL$7,'PONDERADORES-GBD'!$A$3:$I$43,6,FALSE)*VLOOKUP(GL$7,'PONDERADORES-GBD'!$A$3:$I$43,3,FALSE)+DH34*(1-VLOOKUP(GL$7,'PONDERADORES-GBD'!$A$3:$I$43,5,FALSE))*VLOOKUP(GL$7,'PONDERADORES-GBD'!$A$3:$I$43,8,FALSE)*VLOOKUP(GL$7,'PONDERADORES-GBD'!$A$3:$I$43,3,FALSE)</f>
        <v>0</v>
      </c>
      <c r="GM34" s="28">
        <f>DI34*VLOOKUP(GM$7,'PONDERADORES-GBD'!$A$3:$I$43,5,FALSE)*VLOOKUP(GM$7,'PONDERADORES-GBD'!$A$3:$I$43,6,FALSE)*VLOOKUP(GM$7,'PONDERADORES-GBD'!$A$3:$I$43,3,FALSE)+DI34*(1-VLOOKUP(GM$7,'PONDERADORES-GBD'!$A$3:$I$43,5,FALSE))*VLOOKUP(GM$7,'PONDERADORES-GBD'!$A$3:$I$43,8,FALSE)*VLOOKUP(GM$7,'PONDERADORES-GBD'!$A$3:$I$43,3,FALSE)</f>
        <v>0</v>
      </c>
      <c r="GN34" s="28">
        <f>DJ34*VLOOKUP(GN$7,'PONDERADORES-GBD'!$A$3:$I$43,5,FALSE)*VLOOKUP(GN$7,'PONDERADORES-GBD'!$A$3:$I$43,6,FALSE)*VLOOKUP(GN$7,'PONDERADORES-GBD'!$A$3:$I$43,3,FALSE)+DJ34*(1-VLOOKUP(GN$7,'PONDERADORES-GBD'!$A$3:$I$43,5,FALSE))*VLOOKUP(GN$7,'PONDERADORES-GBD'!$A$3:$I$43,8,FALSE)*VLOOKUP(GN$7,'PONDERADORES-GBD'!$A$3:$I$43,3,FALSE)</f>
        <v>0</v>
      </c>
      <c r="GO34" s="28">
        <f>DK34*VLOOKUP(GO$7,'PONDERADORES-GBD'!$A$3:$I$43,5,FALSE)*VLOOKUP(GO$7,'PONDERADORES-GBD'!$A$3:$I$43,6,FALSE)*VLOOKUP(GO$7,'PONDERADORES-GBD'!$A$3:$I$43,3,FALSE)+DK34*(1-VLOOKUP(GO$7,'PONDERADORES-GBD'!$A$3:$I$43,5,FALSE))*VLOOKUP(GO$7,'PONDERADORES-GBD'!$A$3:$I$43,8,FALSE)*VLOOKUP(GO$7,'PONDERADORES-GBD'!$A$3:$I$43,3,FALSE)</f>
        <v>0</v>
      </c>
      <c r="GP34" s="28">
        <f>DL34*VLOOKUP(GP$7,'PONDERADORES-GBD'!$A$3:$I$43,5,FALSE)*VLOOKUP(GP$7,'PONDERADORES-GBD'!$A$3:$I$43,6,FALSE)*VLOOKUP(GP$7,'PONDERADORES-GBD'!$A$3:$I$43,3,FALSE)+DL34*(1-VLOOKUP(GP$7,'PONDERADORES-GBD'!$A$3:$I$43,5,FALSE))*VLOOKUP(GP$7,'PONDERADORES-GBD'!$A$3:$I$43,8,FALSE)*VLOOKUP(GP$7,'PONDERADORES-GBD'!$A$3:$I$43,3,FALSE)</f>
        <v>0</v>
      </c>
      <c r="GQ34" s="28">
        <f>DM34*VLOOKUP(GQ$7,'PONDERADORES-GBD'!$A$3:$I$43,5,FALSE)*VLOOKUP(GQ$7,'PONDERADORES-GBD'!$A$3:$I$43,6,FALSE)*VLOOKUP(GQ$7,'PONDERADORES-GBD'!$A$3:$I$43,3,FALSE)+DM34*(1-VLOOKUP(GQ$7,'PONDERADORES-GBD'!$A$3:$I$43,5,FALSE))*VLOOKUP(GQ$7,'PONDERADORES-GBD'!$A$3:$I$43,8,FALSE)*VLOOKUP(GQ$7,'PONDERADORES-GBD'!$A$3:$I$43,3,FALSE)</f>
        <v>1.1800154414784393E-6</v>
      </c>
      <c r="GR34" s="28">
        <f>DN34*VLOOKUP(GR$7,'PONDERADORES-GBD'!$A$3:$I$43,5,FALSE)*VLOOKUP(GR$7,'PONDERADORES-GBD'!$A$3:$I$43,6,FALSE)*VLOOKUP(GR$7,'PONDERADORES-GBD'!$A$3:$I$43,3,FALSE)+DN34*(1-VLOOKUP(GR$7,'PONDERADORES-GBD'!$A$3:$I$43,5,FALSE))*VLOOKUP(GR$7,'PONDERADORES-GBD'!$A$3:$I$43,8,FALSE)*VLOOKUP(GR$7,'PONDERADORES-GBD'!$A$3:$I$43,3,FALSE)</f>
        <v>0</v>
      </c>
      <c r="GS34" s="28">
        <f>DO34*VLOOKUP(GS$7,'PONDERADORES-GBD'!$A$3:$I$43,5,FALSE)*VLOOKUP(GS$7,'PONDERADORES-GBD'!$A$3:$I$43,6,FALSE)*VLOOKUP(GS$7,'PONDERADORES-GBD'!$A$3:$I$43,3,FALSE)+DO34*(1-VLOOKUP(GS$7,'PONDERADORES-GBD'!$A$3:$I$43,5,FALSE))*VLOOKUP(GS$7,'PONDERADORES-GBD'!$A$3:$I$43,8,FALSE)*VLOOKUP(GS$7,'PONDERADORES-GBD'!$A$3:$I$43,3,FALSE)</f>
        <v>0</v>
      </c>
      <c r="GT34" s="28">
        <f>DP34*VLOOKUP(GT$7,'PONDERADORES-GBD'!$A$3:$I$43,5,FALSE)*VLOOKUP(GT$7,'PONDERADORES-GBD'!$A$3:$I$43,6,FALSE)*VLOOKUP(GT$7,'PONDERADORES-GBD'!$A$3:$I$43,3,FALSE)+DP34*(1-VLOOKUP(GT$7,'PONDERADORES-GBD'!$A$3:$I$43,5,FALSE))*VLOOKUP(GT$7,'PONDERADORES-GBD'!$A$3:$I$43,8,FALSE)*VLOOKUP(GT$7,'PONDERADORES-GBD'!$A$3:$I$43,3,FALSE)</f>
        <v>5.9820112251882268E-6</v>
      </c>
      <c r="GU34" s="28">
        <f>DQ34*VLOOKUP(GU$7,'PONDERADORES-GBD'!$A$3:$I$43,5,FALSE)*VLOOKUP(GU$7,'PONDERADORES-GBD'!$A$3:$I$43,6,FALSE)*VLOOKUP(GU$7,'PONDERADORES-GBD'!$A$3:$I$43,3,FALSE)+DQ34*(1-VLOOKUP(GU$7,'PONDERADORES-GBD'!$A$3:$I$43,5,FALSE))*VLOOKUP(GU$7,'PONDERADORES-GBD'!$A$3:$I$43,8,FALSE)*VLOOKUP(GU$7,'PONDERADORES-GBD'!$A$3:$I$43,3,FALSE)</f>
        <v>8.7271687885010267E-6</v>
      </c>
      <c r="GV34" s="28">
        <f>DR34*VLOOKUP(GV$7,'PONDERADORES-GBD'!$A$3:$I$43,5,FALSE)*VLOOKUP(GV$7,'PONDERADORES-GBD'!$A$3:$I$43,6,FALSE)*VLOOKUP(GV$7,'PONDERADORES-GBD'!$A$3:$I$43,3,FALSE)+DR34*(1-VLOOKUP(GV$7,'PONDERADORES-GBD'!$A$3:$I$43,5,FALSE))*VLOOKUP(GV$7,'PONDERADORES-GBD'!$A$3:$I$43,8,FALSE)*VLOOKUP(GV$7,'PONDERADORES-GBD'!$A$3:$I$43,3,FALSE)</f>
        <v>1.7847773305954824E-5</v>
      </c>
      <c r="GW34" s="28">
        <f>DS34*VLOOKUP(GW$7,'PONDERADORES-GBD'!$A$3:$I$43,5,FALSE)*VLOOKUP(GW$7,'PONDERADORES-GBD'!$A$3:$I$43,6,FALSE)*VLOOKUP(GW$7,'PONDERADORES-GBD'!$A$3:$I$43,3,FALSE)+DS34*(1-VLOOKUP(GW$7,'PONDERADORES-GBD'!$A$3:$I$43,5,FALSE))*VLOOKUP(GW$7,'PONDERADORES-GBD'!$A$3:$I$43,8,FALSE)*VLOOKUP(GW$7,'PONDERADORES-GBD'!$A$3:$I$43,3,FALSE)</f>
        <v>1.2271661957563311E-5</v>
      </c>
      <c r="GX34" s="28">
        <f>DT34*VLOOKUP(GX$7,'PONDERADORES-GBD'!$A$3:$I$43,5,FALSE)*VLOOKUP(GX$7,'PONDERADORES-GBD'!$A$3:$I$43,6,FALSE)*VLOOKUP(GX$7,'PONDERADORES-GBD'!$A$3:$I$43,3,FALSE)+DT34*(1-VLOOKUP(GX$7,'PONDERADORES-GBD'!$A$3:$I$43,5,FALSE))*VLOOKUP(GX$7,'PONDERADORES-GBD'!$A$3:$I$43,8,FALSE)*VLOOKUP(GX$7,'PONDERADORES-GBD'!$A$3:$I$43,3,FALSE)</f>
        <v>0</v>
      </c>
      <c r="GY34" s="28">
        <f>DU34*VLOOKUP(GY$7,'PONDERADORES-GBD'!$A$3:$I$43,5,FALSE)*VLOOKUP(GY$7,'PONDERADORES-GBD'!$A$3:$I$43,6,FALSE)*VLOOKUP(GY$7,'PONDERADORES-GBD'!$A$3:$I$43,3,FALSE)+DU34*(1-VLOOKUP(GY$7,'PONDERADORES-GBD'!$A$3:$I$43,5,FALSE))*VLOOKUP(GY$7,'PONDERADORES-GBD'!$A$3:$I$43,8,FALSE)*VLOOKUP(GY$7,'PONDERADORES-GBD'!$A$3:$I$43,3,FALSE)</f>
        <v>0</v>
      </c>
      <c r="GZ34" s="29">
        <f t="shared" si="2"/>
        <v>8.4021074050000012E-3</v>
      </c>
      <c r="HA34" s="29">
        <f t="shared" si="3"/>
        <v>9.7675494909377145E-3</v>
      </c>
      <c r="HC34" s="39">
        <f t="shared" si="4"/>
        <v>0</v>
      </c>
      <c r="HD34" s="39" t="e">
        <f t="shared" si="5"/>
        <v>#DIV/0!</v>
      </c>
      <c r="HE34" s="39" t="e">
        <f t="shared" si="0"/>
        <v>#DIV/0!</v>
      </c>
    </row>
    <row r="35" spans="1:213" ht="15.75" x14ac:dyDescent="0.25">
      <c r="A35" s="36" t="s">
        <v>105</v>
      </c>
      <c r="B35" s="37" t="s">
        <v>50</v>
      </c>
      <c r="C35" s="31">
        <f>DATOS!B76</f>
        <v>0</v>
      </c>
      <c r="D35" s="1">
        <v>4.2110999999999997E-3</v>
      </c>
      <c r="E35" s="1">
        <v>5.0533000000000002E-3</v>
      </c>
      <c r="F35" s="1">
        <v>0.19966110000000001</v>
      </c>
      <c r="G35" s="1">
        <v>0</v>
      </c>
      <c r="H35" s="1">
        <v>0</v>
      </c>
      <c r="I35" s="1">
        <v>0</v>
      </c>
      <c r="J35" s="1">
        <v>2.07748E-2</v>
      </c>
      <c r="K35" s="1">
        <v>2.3862999999999999E-2</v>
      </c>
      <c r="L35" s="1">
        <v>5.5306000000000001E-2</v>
      </c>
      <c r="M35" s="1">
        <v>2.8916299999999999E-2</v>
      </c>
      <c r="N35" s="1">
        <v>4.7725999999999998E-2</v>
      </c>
      <c r="O35" s="1">
        <v>1.1230000000000001E-3</v>
      </c>
      <c r="P35" s="1">
        <v>8.0799300000000004E-2</v>
      </c>
      <c r="Q35" s="1">
        <v>1.9651999999999998E-3</v>
      </c>
      <c r="R35" s="1">
        <v>2.2458999999999999E-3</v>
      </c>
      <c r="S35" s="1">
        <v>2.16171E-2</v>
      </c>
      <c r="T35" s="1">
        <v>2.3301499999999999E-2</v>
      </c>
      <c r="U35" s="1">
        <v>4.8006699999999999E-2</v>
      </c>
      <c r="V35" s="1">
        <v>2.8635600000000001E-2</v>
      </c>
      <c r="W35" s="1">
        <v>5.1656399999999998E-2</v>
      </c>
      <c r="X35" s="1">
        <v>6.0078600000000003E-2</v>
      </c>
      <c r="Y35" s="1">
        <v>1.5440799999999999E-2</v>
      </c>
      <c r="Z35" s="1">
        <v>0.17405950000000001</v>
      </c>
      <c r="AA35" s="1">
        <v>1.5721499999999999E-2</v>
      </c>
      <c r="AB35" s="1">
        <v>1.4036999999999999E-3</v>
      </c>
      <c r="AC35" s="1">
        <v>0</v>
      </c>
      <c r="AD35" s="1">
        <v>0</v>
      </c>
      <c r="AE35" s="1">
        <v>0</v>
      </c>
      <c r="AF35" s="1">
        <v>2.8069999999999999E-4</v>
      </c>
      <c r="AG35" s="1">
        <v>1.4036999999999999E-3</v>
      </c>
      <c r="AH35" s="1">
        <v>0</v>
      </c>
      <c r="AI35" s="1">
        <v>3.0882000000000001E-3</v>
      </c>
      <c r="AJ35" s="1">
        <v>9.2645000000000002E-3</v>
      </c>
      <c r="AK35" s="1">
        <v>6.4570000000000001E-3</v>
      </c>
      <c r="AL35" s="1">
        <v>2.1897799999999999E-2</v>
      </c>
      <c r="AM35" s="1">
        <v>3.5654100000000001E-2</v>
      </c>
      <c r="AN35" s="1">
        <v>7.0185000000000004E-3</v>
      </c>
      <c r="AO35" s="1">
        <v>2.8073999999999998E-3</v>
      </c>
      <c r="AP35" s="1">
        <v>5.6150000000000004E-4</v>
      </c>
      <c r="AQ35" s="1">
        <v>0</v>
      </c>
      <c r="AR35" s="1">
        <v>0.99999980000000022</v>
      </c>
      <c r="AT35" s="41">
        <f>D35*VLOOKUP(AT$7,'PONDERADORES-GBD'!$A$3:$I$43,4,FALSE)</f>
        <v>4.2110999999999997E-3</v>
      </c>
      <c r="AU35" s="41">
        <f>E35*VLOOKUP(AU$7,'PONDERADORES-GBD'!$A$3:$I$43,4,FALSE)</f>
        <v>5.0533000000000002E-3</v>
      </c>
      <c r="AV35" s="41">
        <f>F35*VLOOKUP(AV$7,'PONDERADORES-GBD'!$A$3:$I$43,4,FALSE)</f>
        <v>9.9830550000000011E-3</v>
      </c>
      <c r="AW35" s="41">
        <f>G35*VLOOKUP(AW$7,'PONDERADORES-GBD'!$A$3:$I$43,4,FALSE)</f>
        <v>0</v>
      </c>
      <c r="AX35" s="41">
        <f>H35*VLOOKUP(AX$7,'PONDERADORES-GBD'!$A$3:$I$43,4,FALSE)</f>
        <v>0</v>
      </c>
      <c r="AY35" s="41">
        <f>I35*VLOOKUP(AY$7,'PONDERADORES-GBD'!$A$3:$I$43,4,FALSE)</f>
        <v>0</v>
      </c>
      <c r="AZ35" s="41">
        <f>J35*VLOOKUP(AZ$7,'PONDERADORES-GBD'!$A$3:$I$43,4,FALSE)</f>
        <v>1.03874E-3</v>
      </c>
      <c r="BA35" s="41">
        <f>K35*VLOOKUP(BA$7,'PONDERADORES-GBD'!$A$3:$I$43,4,FALSE)</f>
        <v>1.19315E-3</v>
      </c>
      <c r="BB35" s="41">
        <f>L35*VLOOKUP(BB$7,'PONDERADORES-GBD'!$A$3:$I$43,4,FALSE)</f>
        <v>0</v>
      </c>
      <c r="BC35" s="41">
        <f>M35*VLOOKUP(BC$7,'PONDERADORES-GBD'!$A$3:$I$43,4,FALSE)</f>
        <v>0</v>
      </c>
      <c r="BD35" s="41">
        <f>N35*VLOOKUP(BD$7,'PONDERADORES-GBD'!$A$3:$I$43,4,FALSE)</f>
        <v>0</v>
      </c>
      <c r="BE35" s="41">
        <f>O35*VLOOKUP(BE$7,'PONDERADORES-GBD'!$A$3:$I$43,4,FALSE)</f>
        <v>1.1230000000000001E-3</v>
      </c>
      <c r="BF35" s="41">
        <f>P35*VLOOKUP(BF$7,'PONDERADORES-GBD'!$A$3:$I$43,4,FALSE)</f>
        <v>4.0399650000000004E-3</v>
      </c>
      <c r="BG35" s="41">
        <f>Q35*VLOOKUP(BG$7,'PONDERADORES-GBD'!$A$3:$I$43,4,FALSE)</f>
        <v>1.9652E-4</v>
      </c>
      <c r="BH35" s="41">
        <f>R35*VLOOKUP(BH$7,'PONDERADORES-GBD'!$A$3:$I$43,4,FALSE)</f>
        <v>4.4917999999999998E-4</v>
      </c>
      <c r="BI35" s="41">
        <f>S35*VLOOKUP(BI$7,'PONDERADORES-GBD'!$A$3:$I$43,4,FALSE)</f>
        <v>3.2425649999999998E-3</v>
      </c>
      <c r="BJ35" s="41">
        <f>T35*VLOOKUP(BJ$7,'PONDERADORES-GBD'!$A$3:$I$43,4,FALSE)</f>
        <v>0</v>
      </c>
      <c r="BK35" s="41">
        <f>U35*VLOOKUP(BK$7,'PONDERADORES-GBD'!$A$3:$I$43,4,FALSE)</f>
        <v>0</v>
      </c>
      <c r="BL35" s="41">
        <f>V35*VLOOKUP(BL$7,'PONDERADORES-GBD'!$A$3:$I$43,4,FALSE)</f>
        <v>0</v>
      </c>
      <c r="BM35" s="41">
        <f>W35*VLOOKUP(BM$7,'PONDERADORES-GBD'!$A$3:$I$43,4,FALSE)</f>
        <v>0</v>
      </c>
      <c r="BN35" s="41">
        <f>X35*VLOOKUP(BN$7,'PONDERADORES-GBD'!$A$3:$I$43,4,FALSE)</f>
        <v>0</v>
      </c>
      <c r="BO35" s="41">
        <f>Y35*VLOOKUP(BO$7,'PONDERADORES-GBD'!$A$3:$I$43,4,FALSE)</f>
        <v>0</v>
      </c>
      <c r="BP35" s="41">
        <f>Z35*VLOOKUP(BP$7,'PONDERADORES-GBD'!$A$3:$I$43,4,FALSE)</f>
        <v>0</v>
      </c>
      <c r="BQ35" s="41">
        <f>AA35*VLOOKUP(BQ$7,'PONDERADORES-GBD'!$A$3:$I$43,4,FALSE)</f>
        <v>0</v>
      </c>
      <c r="BR35" s="41">
        <f>AB35*VLOOKUP(BR$7,'PONDERADORES-GBD'!$A$3:$I$43,4,FALSE)</f>
        <v>0</v>
      </c>
      <c r="BS35" s="41">
        <f>AC35*VLOOKUP(BS$7,'PONDERADORES-GBD'!$A$3:$I$43,4,FALSE)</f>
        <v>0</v>
      </c>
      <c r="BT35" s="41">
        <f>AD35*VLOOKUP(BT$7,'PONDERADORES-GBD'!$A$3:$I$43,4,FALSE)</f>
        <v>0</v>
      </c>
      <c r="BU35" s="41">
        <f>AE35*VLOOKUP(BU$7,'PONDERADORES-GBD'!$A$3:$I$43,4,FALSE)</f>
        <v>0</v>
      </c>
      <c r="BV35" s="41">
        <f>AF35*VLOOKUP(BV$7,'PONDERADORES-GBD'!$A$3:$I$43,4,FALSE)</f>
        <v>2.8069999999999999E-4</v>
      </c>
      <c r="BW35" s="41">
        <f>AG35*VLOOKUP(BW$7,'PONDERADORES-GBD'!$A$3:$I$43,4,FALSE)</f>
        <v>1.4036999999999999E-3</v>
      </c>
      <c r="BX35" s="41">
        <f>AH35*VLOOKUP(BX$7,'PONDERADORES-GBD'!$A$3:$I$43,4,FALSE)</f>
        <v>0</v>
      </c>
      <c r="BY35" s="41">
        <f>AI35*VLOOKUP(BY$7,'PONDERADORES-GBD'!$A$3:$I$43,4,FALSE)</f>
        <v>0</v>
      </c>
      <c r="BZ35" s="41">
        <f>AJ35*VLOOKUP(BZ$7,'PONDERADORES-GBD'!$A$3:$I$43,4,FALSE)</f>
        <v>0</v>
      </c>
      <c r="CA35" s="41">
        <f>AK35*VLOOKUP(CA$7,'PONDERADORES-GBD'!$A$3:$I$43,4,FALSE)</f>
        <v>0</v>
      </c>
      <c r="CB35" s="41">
        <f>AL35*VLOOKUP(CB$7,'PONDERADORES-GBD'!$A$3:$I$43,4,FALSE)</f>
        <v>0</v>
      </c>
      <c r="CC35" s="41">
        <f>AM35*VLOOKUP(CC$7,'PONDERADORES-GBD'!$A$3:$I$43,4,FALSE)</f>
        <v>0</v>
      </c>
      <c r="CD35" s="41">
        <f>AN35*VLOOKUP(CD$7,'PONDERADORES-GBD'!$A$3:$I$43,4,FALSE)</f>
        <v>0</v>
      </c>
      <c r="CE35" s="41">
        <f>AO35*VLOOKUP(CE$7,'PONDERADORES-GBD'!$A$3:$I$43,4,FALSE)</f>
        <v>0</v>
      </c>
      <c r="CF35" s="41">
        <f>AP35*VLOOKUP(CF$7,'PONDERADORES-GBD'!$A$3:$I$43,4,FALSE)</f>
        <v>0</v>
      </c>
      <c r="CG35" s="41">
        <f>AQ35*VLOOKUP(CG$7,'PONDERADORES-GBD'!$A$3:$I$43,4,FALSE)</f>
        <v>0</v>
      </c>
      <c r="CH35" s="41">
        <f>D35*(1-VLOOKUP(CH$7,'PONDERADORES-GBD'!$A$3:$I$43,4,FALSE))</f>
        <v>0</v>
      </c>
      <c r="CI35" s="41">
        <f>E35*(1-VLOOKUP(CI$7,'PONDERADORES-GBD'!$A$3:$I$43,4,FALSE))</f>
        <v>0</v>
      </c>
      <c r="CJ35" s="41">
        <f>F35*(1-VLOOKUP(CJ$7,'PONDERADORES-GBD'!$A$3:$I$43,4,FALSE))</f>
        <v>0.18967804499999999</v>
      </c>
      <c r="CK35" s="41">
        <f>G35*(1-VLOOKUP(CK$7,'PONDERADORES-GBD'!$A$3:$I$43,4,FALSE))</f>
        <v>0</v>
      </c>
      <c r="CL35" s="41">
        <f>H35*(1-VLOOKUP(CL$7,'PONDERADORES-GBD'!$A$3:$I$43,4,FALSE))</f>
        <v>0</v>
      </c>
      <c r="CM35" s="41">
        <f>I35*(1-VLOOKUP(CM$7,'PONDERADORES-GBD'!$A$3:$I$43,4,FALSE))</f>
        <v>0</v>
      </c>
      <c r="CN35" s="41">
        <f>J35*(1-VLOOKUP(CN$7,'PONDERADORES-GBD'!$A$3:$I$43,4,FALSE))</f>
        <v>1.973606E-2</v>
      </c>
      <c r="CO35" s="41">
        <f>K35*(1-VLOOKUP(CO$7,'PONDERADORES-GBD'!$A$3:$I$43,4,FALSE))</f>
        <v>2.2669849999999998E-2</v>
      </c>
      <c r="CP35" s="41">
        <f>L35*(1-VLOOKUP(CP$7,'PONDERADORES-GBD'!$A$3:$I$43,4,FALSE))</f>
        <v>5.5306000000000001E-2</v>
      </c>
      <c r="CQ35" s="41">
        <f>M35*(1-VLOOKUP(CQ$7,'PONDERADORES-GBD'!$A$3:$I$43,4,FALSE))</f>
        <v>2.8916299999999999E-2</v>
      </c>
      <c r="CR35" s="41">
        <f>N35*(1-VLOOKUP(CR$7,'PONDERADORES-GBD'!$A$3:$I$43,4,FALSE))</f>
        <v>4.7725999999999998E-2</v>
      </c>
      <c r="CS35" s="41">
        <f>O35*(1-VLOOKUP(CS$7,'PONDERADORES-GBD'!$A$3:$I$43,4,FALSE))</f>
        <v>0</v>
      </c>
      <c r="CT35" s="41">
        <f>P35*(1-VLOOKUP(CT$7,'PONDERADORES-GBD'!$A$3:$I$43,4,FALSE))</f>
        <v>7.6759334999999998E-2</v>
      </c>
      <c r="CU35" s="41">
        <f>Q35*(1-VLOOKUP(CU$7,'PONDERADORES-GBD'!$A$3:$I$43,4,FALSE))</f>
        <v>1.7686799999999999E-3</v>
      </c>
      <c r="CV35" s="41">
        <f>R35*(1-VLOOKUP(CV$7,'PONDERADORES-GBD'!$A$3:$I$43,4,FALSE))</f>
        <v>1.7967199999999999E-3</v>
      </c>
      <c r="CW35" s="41">
        <f>S35*(1-VLOOKUP(CW$7,'PONDERADORES-GBD'!$A$3:$I$43,4,FALSE))</f>
        <v>1.8374535000000001E-2</v>
      </c>
      <c r="CX35" s="41">
        <f>T35*(1-VLOOKUP(CX$7,'PONDERADORES-GBD'!$A$3:$I$43,4,FALSE))</f>
        <v>2.3301499999999999E-2</v>
      </c>
      <c r="CY35" s="41">
        <f>U35*(1-VLOOKUP(CY$7,'PONDERADORES-GBD'!$A$3:$I$43,4,FALSE))</f>
        <v>4.8006699999999999E-2</v>
      </c>
      <c r="CZ35" s="41">
        <f>V35*(1-VLOOKUP(CZ$7,'PONDERADORES-GBD'!$A$3:$I$43,4,FALSE))</f>
        <v>2.8635600000000001E-2</v>
      </c>
      <c r="DA35" s="41">
        <f>W35*(1-VLOOKUP(DA$7,'PONDERADORES-GBD'!$A$3:$I$43,4,FALSE))</f>
        <v>5.1656399999999998E-2</v>
      </c>
      <c r="DB35" s="41">
        <f>X35*(1-VLOOKUP(DB$7,'PONDERADORES-GBD'!$A$3:$I$43,4,FALSE))</f>
        <v>6.0078600000000003E-2</v>
      </c>
      <c r="DC35" s="41">
        <f>Y35*(1-VLOOKUP(DC$7,'PONDERADORES-GBD'!$A$3:$I$43,4,FALSE))</f>
        <v>1.5440799999999999E-2</v>
      </c>
      <c r="DD35" s="41">
        <f>Z35*(1-VLOOKUP(DD$7,'PONDERADORES-GBD'!$A$3:$I$43,4,FALSE))</f>
        <v>0.17405950000000001</v>
      </c>
      <c r="DE35" s="41">
        <f>AA35*(1-VLOOKUP(DE$7,'PONDERADORES-GBD'!$A$3:$I$43,4,FALSE))</f>
        <v>1.5721499999999999E-2</v>
      </c>
      <c r="DF35" s="41">
        <f>AB35*(1-VLOOKUP(DF$7,'PONDERADORES-GBD'!$A$3:$I$43,4,FALSE))</f>
        <v>1.4036999999999999E-3</v>
      </c>
      <c r="DG35" s="41">
        <f>AC35*(1-VLOOKUP(DG$7,'PONDERADORES-GBD'!$A$3:$I$43,4,FALSE))</f>
        <v>0</v>
      </c>
      <c r="DH35" s="41">
        <f>AD35*(1-VLOOKUP(DH$7,'PONDERADORES-GBD'!$A$3:$I$43,4,FALSE))</f>
        <v>0</v>
      </c>
      <c r="DI35" s="41">
        <f>AE35*(1-VLOOKUP(DI$7,'PONDERADORES-GBD'!$A$3:$I$43,4,FALSE))</f>
        <v>0</v>
      </c>
      <c r="DJ35" s="41">
        <f>AF35*(1-VLOOKUP(DJ$7,'PONDERADORES-GBD'!$A$3:$I$43,4,FALSE))</f>
        <v>0</v>
      </c>
      <c r="DK35" s="41">
        <f>AG35*(1-VLOOKUP(DK$7,'PONDERADORES-GBD'!$A$3:$I$43,4,FALSE))</f>
        <v>0</v>
      </c>
      <c r="DL35" s="41">
        <f>AH35*(1-VLOOKUP(DL$7,'PONDERADORES-GBD'!$A$3:$I$43,4,FALSE))</f>
        <v>0</v>
      </c>
      <c r="DM35" s="41">
        <f>AI35*(1-VLOOKUP(DM$7,'PONDERADORES-GBD'!$A$3:$I$43,4,FALSE))</f>
        <v>3.0882000000000001E-3</v>
      </c>
      <c r="DN35" s="41">
        <f>AJ35*(1-VLOOKUP(DN$7,'PONDERADORES-GBD'!$A$3:$I$43,4,FALSE))</f>
        <v>9.2645000000000002E-3</v>
      </c>
      <c r="DO35" s="41">
        <f>AK35*(1-VLOOKUP(DO$7,'PONDERADORES-GBD'!$A$3:$I$43,4,FALSE))</f>
        <v>6.4570000000000001E-3</v>
      </c>
      <c r="DP35" s="41">
        <f>AL35*(1-VLOOKUP(DP$7,'PONDERADORES-GBD'!$A$3:$I$43,4,FALSE))</f>
        <v>2.1897799999999999E-2</v>
      </c>
      <c r="DQ35" s="41">
        <f>AM35*(1-VLOOKUP(DQ$7,'PONDERADORES-GBD'!$A$3:$I$43,4,FALSE))</f>
        <v>3.5654100000000001E-2</v>
      </c>
      <c r="DR35" s="41">
        <f>AN35*(1-VLOOKUP(DR$7,'PONDERADORES-GBD'!$A$3:$I$43,4,FALSE))</f>
        <v>7.0185000000000004E-3</v>
      </c>
      <c r="DS35" s="41">
        <f>AO35*(1-VLOOKUP(DS$7,'PONDERADORES-GBD'!$A$3:$I$43,4,FALSE))</f>
        <v>2.8073999999999998E-3</v>
      </c>
      <c r="DT35" s="41">
        <f>AP35*(1-VLOOKUP(DT$7,'PONDERADORES-GBD'!$A$3:$I$43,4,FALSE))</f>
        <v>5.6150000000000004E-4</v>
      </c>
      <c r="DU35" s="41">
        <f>AQ35*(1-VLOOKUP(DU$7,'PONDERADORES-GBD'!$A$3:$I$43,4,FALSE))</f>
        <v>0</v>
      </c>
      <c r="DV35" s="31">
        <f t="shared" si="1"/>
        <v>0.99999980000000022</v>
      </c>
      <c r="DW35" s="45"/>
      <c r="DX35" s="28">
        <f>AT35*VLOOKUP(DX$7,'PONDERADORES-GBD'!$A$3:$I$43,5,FALSE)*VLOOKUP(DX$7,'PONDERADORES-GBD'!$A$3:$I$43,7,FALSE)+AT35*(1-VLOOKUP(DX$7,'PONDERADORES-GBD'!$A$3:$I$43,5,FALSE))*VLOOKUP(DX$7,'PONDERADORES-GBD'!$A$3:$I$43,9,FALSE)</f>
        <v>2.4803378999999999E-3</v>
      </c>
      <c r="DY35" s="28">
        <f>AU35*VLOOKUP(DY$7,'PONDERADORES-GBD'!$A$3:$I$43,5,FALSE)*VLOOKUP(DY$7,'PONDERADORES-GBD'!$A$3:$I$43,7,FALSE)+AU35*(1-VLOOKUP(DY$7,'PONDERADORES-GBD'!$A$3:$I$43,5,FALSE))*VLOOKUP(DY$7,'PONDERADORES-GBD'!$A$3:$I$43,9,FALSE)</f>
        <v>1.4957767999999999E-3</v>
      </c>
      <c r="DZ35" s="28">
        <f>AV35*VLOOKUP(DZ$7,'PONDERADORES-GBD'!$A$3:$I$43,5,FALSE)*VLOOKUP(DZ$7,'PONDERADORES-GBD'!$A$3:$I$43,7,FALSE)+AV35*(1-VLOOKUP(DZ$7,'PONDERADORES-GBD'!$A$3:$I$43,5,FALSE))*VLOOKUP(DZ$7,'PONDERADORES-GBD'!$A$3:$I$43,9,FALSE)</f>
        <v>2.3060857050000005E-3</v>
      </c>
      <c r="EA35" s="28">
        <f>AW35*VLOOKUP(EA$7,'PONDERADORES-GBD'!$A$3:$I$43,5,FALSE)*VLOOKUP(EA$7,'PONDERADORES-GBD'!$A$3:$I$43,7,FALSE)+AW35*(1-VLOOKUP(EA$7,'PONDERADORES-GBD'!$A$3:$I$43,5,FALSE))*VLOOKUP(EA$7,'PONDERADORES-GBD'!$A$3:$I$43,9,FALSE)</f>
        <v>0</v>
      </c>
      <c r="EB35" s="28">
        <f>AX35*VLOOKUP(EB$7,'PONDERADORES-GBD'!$A$3:$I$43,5,FALSE)*VLOOKUP(EB$7,'PONDERADORES-GBD'!$A$3:$I$43,7,FALSE)+AX35*(1-VLOOKUP(EB$7,'PONDERADORES-GBD'!$A$3:$I$43,5,FALSE))*VLOOKUP(EB$7,'PONDERADORES-GBD'!$A$3:$I$43,9,FALSE)</f>
        <v>0</v>
      </c>
      <c r="EC35" s="28">
        <f>AY35*VLOOKUP(EC$7,'PONDERADORES-GBD'!$A$3:$I$43,5,FALSE)*VLOOKUP(EC$7,'PONDERADORES-GBD'!$A$3:$I$43,7,FALSE)+AY35*(1-VLOOKUP(EC$7,'PONDERADORES-GBD'!$A$3:$I$43,5,FALSE))*VLOOKUP(EC$7,'PONDERADORES-GBD'!$A$3:$I$43,9,FALSE)</f>
        <v>0</v>
      </c>
      <c r="ED35" s="28">
        <f>AZ35*VLOOKUP(ED$7,'PONDERADORES-GBD'!$A$3:$I$43,5,FALSE)*VLOOKUP(ED$7,'PONDERADORES-GBD'!$A$3:$I$43,7,FALSE)+AZ35*(1-VLOOKUP(ED$7,'PONDERADORES-GBD'!$A$3:$I$43,5,FALSE))*VLOOKUP(ED$7,'PONDERADORES-GBD'!$A$3:$I$43,9,FALSE)</f>
        <v>6.0246920000000002E-5</v>
      </c>
      <c r="EE35" s="28">
        <f>BA35*VLOOKUP(EE$7,'PONDERADORES-GBD'!$A$3:$I$43,5,FALSE)*VLOOKUP(EE$7,'PONDERADORES-GBD'!$A$3:$I$43,7,FALSE)+BA35*(1-VLOOKUP(EE$7,'PONDERADORES-GBD'!$A$3:$I$43,5,FALSE))*VLOOKUP(EE$7,'PONDERADORES-GBD'!$A$3:$I$43,9,FALSE)</f>
        <v>5.9657500000000004E-6</v>
      </c>
      <c r="EF35" s="28">
        <f>BB35*VLOOKUP(EF$7,'PONDERADORES-GBD'!$A$3:$I$43,5,FALSE)*VLOOKUP(EF$7,'PONDERADORES-GBD'!$A$3:$I$43,7,FALSE)+BB35*(1-VLOOKUP(EF$7,'PONDERADORES-GBD'!$A$3:$I$43,5,FALSE))*VLOOKUP(EF$7,'PONDERADORES-GBD'!$A$3:$I$43,9,FALSE)</f>
        <v>0</v>
      </c>
      <c r="EG35" s="28">
        <f>BC35*VLOOKUP(EG$7,'PONDERADORES-GBD'!$A$3:$I$43,5,FALSE)*VLOOKUP(EG$7,'PONDERADORES-GBD'!$A$3:$I$43,7,FALSE)+BC35*(1-VLOOKUP(EG$7,'PONDERADORES-GBD'!$A$3:$I$43,5,FALSE))*VLOOKUP(EG$7,'PONDERADORES-GBD'!$A$3:$I$43,9,FALSE)</f>
        <v>0</v>
      </c>
      <c r="EH35" s="28">
        <f>BD35*VLOOKUP(EH$7,'PONDERADORES-GBD'!$A$3:$I$43,5,FALSE)*VLOOKUP(EH$7,'PONDERADORES-GBD'!$A$3:$I$43,7,FALSE)+BD35*(1-VLOOKUP(EH$7,'PONDERADORES-GBD'!$A$3:$I$43,5,FALSE))*VLOOKUP(EH$7,'PONDERADORES-GBD'!$A$3:$I$43,9,FALSE)</f>
        <v>0</v>
      </c>
      <c r="EI35" s="28">
        <f>BE35*VLOOKUP(EI$7,'PONDERADORES-GBD'!$A$3:$I$43,5,FALSE)*VLOOKUP(EI$7,'PONDERADORES-GBD'!$A$3:$I$43,7,FALSE)+BE35*(1-VLOOKUP(EI$7,'PONDERADORES-GBD'!$A$3:$I$43,5,FALSE))*VLOOKUP(EI$7,'PONDERADORES-GBD'!$A$3:$I$43,9,FALSE)</f>
        <v>1.7968000000000001E-5</v>
      </c>
      <c r="EJ35" s="28">
        <f>BF35*VLOOKUP(EJ$7,'PONDERADORES-GBD'!$A$3:$I$43,5,FALSE)*VLOOKUP(EJ$7,'PONDERADORES-GBD'!$A$3:$I$43,7,FALSE)+BF35*(1-VLOOKUP(EJ$7,'PONDERADORES-GBD'!$A$3:$I$43,5,FALSE))*VLOOKUP(EJ$7,'PONDERADORES-GBD'!$A$3:$I$43,9,FALSE)</f>
        <v>3.7975671000000006E-4</v>
      </c>
      <c r="EK35" s="28">
        <f>BG35*VLOOKUP(EK$7,'PONDERADORES-GBD'!$A$3:$I$43,5,FALSE)*VLOOKUP(EK$7,'PONDERADORES-GBD'!$A$3:$I$43,7,FALSE)+BG35*(1-VLOOKUP(EK$7,'PONDERADORES-GBD'!$A$3:$I$43,5,FALSE))*VLOOKUP(EK$7,'PONDERADORES-GBD'!$A$3:$I$43,9,FALSE)</f>
        <v>5.8955999999999996E-5</v>
      </c>
      <c r="EL35" s="28">
        <f>BH35*VLOOKUP(EL$7,'PONDERADORES-GBD'!$A$3:$I$43,5,FALSE)*VLOOKUP(EL$7,'PONDERADORES-GBD'!$A$3:$I$43,7,FALSE)+BH35*(1-VLOOKUP(EL$7,'PONDERADORES-GBD'!$A$3:$I$43,5,FALSE))*VLOOKUP(EL$7,'PONDERADORES-GBD'!$A$3:$I$43,9,FALSE)</f>
        <v>5.0757339999999999E-5</v>
      </c>
      <c r="EM35" s="28">
        <f>BI35*VLOOKUP(EM$7,'PONDERADORES-GBD'!$A$3:$I$43,5,FALSE)*VLOOKUP(EM$7,'PONDERADORES-GBD'!$A$3:$I$43,7,FALSE)+BI35*(1-VLOOKUP(EM$7,'PONDERADORES-GBD'!$A$3:$I$43,5,FALSE))*VLOOKUP(EM$7,'PONDERADORES-GBD'!$A$3:$I$43,9,FALSE)</f>
        <v>2.3022211499999995E-4</v>
      </c>
      <c r="EN35" s="28">
        <f>BJ35*VLOOKUP(EN$7,'PONDERADORES-GBD'!$A$3:$I$43,5,FALSE)*VLOOKUP(EN$7,'PONDERADORES-GBD'!$A$3:$I$43,7,FALSE)+BJ35*(1-VLOOKUP(EN$7,'PONDERADORES-GBD'!$A$3:$I$43,5,FALSE))*VLOOKUP(EN$7,'PONDERADORES-GBD'!$A$3:$I$43,9,FALSE)</f>
        <v>0</v>
      </c>
      <c r="EO35" s="28">
        <f>BK35*VLOOKUP(EO$7,'PONDERADORES-GBD'!$A$3:$I$43,5,FALSE)*VLOOKUP(EO$7,'PONDERADORES-GBD'!$A$3:$I$43,7,FALSE)+BK35*(1-VLOOKUP(EO$7,'PONDERADORES-GBD'!$A$3:$I$43,5,FALSE))*VLOOKUP(EO$7,'PONDERADORES-GBD'!$A$3:$I$43,9,FALSE)</f>
        <v>0</v>
      </c>
      <c r="EP35" s="28">
        <f>BL35*VLOOKUP(EP$7,'PONDERADORES-GBD'!$A$3:$I$43,5,FALSE)*VLOOKUP(EP$7,'PONDERADORES-GBD'!$A$3:$I$43,7,FALSE)+BL35*(1-VLOOKUP(EP$7,'PONDERADORES-GBD'!$A$3:$I$43,5,FALSE))*VLOOKUP(EP$7,'PONDERADORES-GBD'!$A$3:$I$43,9,FALSE)</f>
        <v>0</v>
      </c>
      <c r="EQ35" s="28">
        <f>BM35*VLOOKUP(EQ$7,'PONDERADORES-GBD'!$A$3:$I$43,5,FALSE)*VLOOKUP(EQ$7,'PONDERADORES-GBD'!$A$3:$I$43,7,FALSE)+BM35*(1-VLOOKUP(EQ$7,'PONDERADORES-GBD'!$A$3:$I$43,5,FALSE))*VLOOKUP(EQ$7,'PONDERADORES-GBD'!$A$3:$I$43,9,FALSE)</f>
        <v>0</v>
      </c>
      <c r="ER35" s="28">
        <f>BN35*VLOOKUP(ER$7,'PONDERADORES-GBD'!$A$3:$I$43,5,FALSE)*VLOOKUP(ER$7,'PONDERADORES-GBD'!$A$3:$I$43,7,FALSE)+BN35*(1-VLOOKUP(ER$7,'PONDERADORES-GBD'!$A$3:$I$43,5,FALSE))*VLOOKUP(ER$7,'PONDERADORES-GBD'!$A$3:$I$43,9,FALSE)</f>
        <v>0</v>
      </c>
      <c r="ES35" s="28">
        <f>BO35*VLOOKUP(ES$7,'PONDERADORES-GBD'!$A$3:$I$43,5,FALSE)*VLOOKUP(ES$7,'PONDERADORES-GBD'!$A$3:$I$43,7,FALSE)+BO35*(1-VLOOKUP(ES$7,'PONDERADORES-GBD'!$A$3:$I$43,5,FALSE))*VLOOKUP(ES$7,'PONDERADORES-GBD'!$A$3:$I$43,9,FALSE)</f>
        <v>0</v>
      </c>
      <c r="ET35" s="28">
        <f>BP35*VLOOKUP(ET$7,'PONDERADORES-GBD'!$A$3:$I$43,5,FALSE)*VLOOKUP(ET$7,'PONDERADORES-GBD'!$A$3:$I$43,7,FALSE)+BP35*(1-VLOOKUP(ET$7,'PONDERADORES-GBD'!$A$3:$I$43,5,FALSE))*VLOOKUP(ET$7,'PONDERADORES-GBD'!$A$3:$I$43,9,FALSE)</f>
        <v>0</v>
      </c>
      <c r="EU35" s="28">
        <f>BQ35*VLOOKUP(EU$7,'PONDERADORES-GBD'!$A$3:$I$43,5,FALSE)*VLOOKUP(EU$7,'PONDERADORES-GBD'!$A$3:$I$43,7,FALSE)+BQ35*(1-VLOOKUP(EU$7,'PONDERADORES-GBD'!$A$3:$I$43,5,FALSE))*VLOOKUP(EU$7,'PONDERADORES-GBD'!$A$3:$I$43,9,FALSE)</f>
        <v>0</v>
      </c>
      <c r="EV35" s="28">
        <f>BR35*VLOOKUP(EV$7,'PONDERADORES-GBD'!$A$3:$I$43,5,FALSE)*VLOOKUP(EV$7,'PONDERADORES-GBD'!$A$3:$I$43,7,FALSE)+BR35*(1-VLOOKUP(EV$7,'PONDERADORES-GBD'!$A$3:$I$43,5,FALSE))*VLOOKUP(EV$7,'PONDERADORES-GBD'!$A$3:$I$43,9,FALSE)</f>
        <v>0</v>
      </c>
      <c r="EW35" s="28">
        <f>BS35*VLOOKUP(EW$7,'PONDERADORES-GBD'!$A$3:$I$43,5,FALSE)*VLOOKUP(EW$7,'PONDERADORES-GBD'!$A$3:$I$43,7,FALSE)+BS35*(1-VLOOKUP(EW$7,'PONDERADORES-GBD'!$A$3:$I$43,5,FALSE))*VLOOKUP(EW$7,'PONDERADORES-GBD'!$A$3:$I$43,9,FALSE)</f>
        <v>0</v>
      </c>
      <c r="EX35" s="28">
        <f>BT35*VLOOKUP(EX$7,'PONDERADORES-GBD'!$A$3:$I$43,5,FALSE)*VLOOKUP(EX$7,'PONDERADORES-GBD'!$A$3:$I$43,7,FALSE)+BT35*(1-VLOOKUP(EX$7,'PONDERADORES-GBD'!$A$3:$I$43,5,FALSE))*VLOOKUP(EX$7,'PONDERADORES-GBD'!$A$3:$I$43,9,FALSE)</f>
        <v>0</v>
      </c>
      <c r="EY35" s="28">
        <f>BU35*VLOOKUP(EY$7,'PONDERADORES-GBD'!$A$3:$I$43,5,FALSE)*VLOOKUP(EY$7,'PONDERADORES-GBD'!$A$3:$I$43,7,FALSE)+BU35*(1-VLOOKUP(EY$7,'PONDERADORES-GBD'!$A$3:$I$43,5,FALSE))*VLOOKUP(EY$7,'PONDERADORES-GBD'!$A$3:$I$43,9,FALSE)</f>
        <v>0</v>
      </c>
      <c r="EZ35" s="28">
        <f>BV35*VLOOKUP(EZ$7,'PONDERADORES-GBD'!$A$3:$I$43,5,FALSE)*VLOOKUP(EZ$7,'PONDERADORES-GBD'!$A$3:$I$43,7,FALSE)+BV35*(1-VLOOKUP(EZ$7,'PONDERADORES-GBD'!$A$3:$I$43,5,FALSE))*VLOOKUP(EZ$7,'PONDERADORES-GBD'!$A$3:$I$43,9,FALSE)</f>
        <v>1.4035E-6</v>
      </c>
      <c r="FA35" s="28">
        <f>BW35*VLOOKUP(FA$7,'PONDERADORES-GBD'!$A$3:$I$43,5,FALSE)*VLOOKUP(FA$7,'PONDERADORES-GBD'!$A$3:$I$43,7,FALSE)+BW35*(1-VLOOKUP(FA$7,'PONDERADORES-GBD'!$A$3:$I$43,5,FALSE))*VLOOKUP(FA$7,'PONDERADORES-GBD'!$A$3:$I$43,9,FALSE)</f>
        <v>5.4744299999999997E-5</v>
      </c>
      <c r="FB35" s="28">
        <f>BX35*VLOOKUP(FB$7,'PONDERADORES-GBD'!$A$3:$I$43,5,FALSE)*VLOOKUP(FB$7,'PONDERADORES-GBD'!$A$3:$I$43,7,FALSE)+BX35*(1-VLOOKUP(FB$7,'PONDERADORES-GBD'!$A$3:$I$43,5,FALSE))*VLOOKUP(FB$7,'PONDERADORES-GBD'!$A$3:$I$43,9,FALSE)</f>
        <v>0</v>
      </c>
      <c r="FC35" s="28">
        <f>BY35*VLOOKUP(FC$7,'PONDERADORES-GBD'!$A$3:$I$43,5,FALSE)*VLOOKUP(FC$7,'PONDERADORES-GBD'!$A$3:$I$43,7,FALSE)+BY35*(1-VLOOKUP(FC$7,'PONDERADORES-GBD'!$A$3:$I$43,5,FALSE))*VLOOKUP(FC$7,'PONDERADORES-GBD'!$A$3:$I$43,9,FALSE)</f>
        <v>0</v>
      </c>
      <c r="FD35" s="28">
        <f>BZ35*VLOOKUP(FD$7,'PONDERADORES-GBD'!$A$3:$I$43,5,FALSE)*VLOOKUP(FD$7,'PONDERADORES-GBD'!$A$3:$I$43,7,FALSE)+BZ35*(1-VLOOKUP(FD$7,'PONDERADORES-GBD'!$A$3:$I$43,5,FALSE))*VLOOKUP(FD$7,'PONDERADORES-GBD'!$A$3:$I$43,9,FALSE)</f>
        <v>0</v>
      </c>
      <c r="FE35" s="28">
        <f>CA35*VLOOKUP(FE$7,'PONDERADORES-GBD'!$A$3:$I$43,5,FALSE)*VLOOKUP(FE$7,'PONDERADORES-GBD'!$A$3:$I$43,7,FALSE)+CA35*(1-VLOOKUP(FE$7,'PONDERADORES-GBD'!$A$3:$I$43,5,FALSE))*VLOOKUP(FE$7,'PONDERADORES-GBD'!$A$3:$I$43,9,FALSE)</f>
        <v>0</v>
      </c>
      <c r="FF35" s="28">
        <f>CB35*VLOOKUP(FF$7,'PONDERADORES-GBD'!$A$3:$I$43,5,FALSE)*VLOOKUP(FF$7,'PONDERADORES-GBD'!$A$3:$I$43,7,FALSE)+CB35*(1-VLOOKUP(FF$7,'PONDERADORES-GBD'!$A$3:$I$43,5,FALSE))*VLOOKUP(FF$7,'PONDERADORES-GBD'!$A$3:$I$43,9,FALSE)</f>
        <v>0</v>
      </c>
      <c r="FG35" s="28">
        <f>CC35*VLOOKUP(FG$7,'PONDERADORES-GBD'!$A$3:$I$43,5,FALSE)*VLOOKUP(FG$7,'PONDERADORES-GBD'!$A$3:$I$43,7,FALSE)+CC35*(1-VLOOKUP(FG$7,'PONDERADORES-GBD'!$A$3:$I$43,5,FALSE))*VLOOKUP(FG$7,'PONDERADORES-GBD'!$A$3:$I$43,9,FALSE)</f>
        <v>0</v>
      </c>
      <c r="FH35" s="28">
        <f>CD35*VLOOKUP(FH$7,'PONDERADORES-GBD'!$A$3:$I$43,5,FALSE)*VLOOKUP(FH$7,'PONDERADORES-GBD'!$A$3:$I$43,7,FALSE)+CD35*(1-VLOOKUP(FH$7,'PONDERADORES-GBD'!$A$3:$I$43,5,FALSE))*VLOOKUP(FH$7,'PONDERADORES-GBD'!$A$3:$I$43,9,FALSE)</f>
        <v>0</v>
      </c>
      <c r="FI35" s="28">
        <f>CE35*VLOOKUP(FI$7,'PONDERADORES-GBD'!$A$3:$I$43,5,FALSE)*VLOOKUP(FI$7,'PONDERADORES-GBD'!$A$3:$I$43,7,FALSE)+CE35*(1-VLOOKUP(FI$7,'PONDERADORES-GBD'!$A$3:$I$43,5,FALSE))*VLOOKUP(FI$7,'PONDERADORES-GBD'!$A$3:$I$43,9,FALSE)</f>
        <v>0</v>
      </c>
      <c r="FJ35" s="28">
        <f>CF35*VLOOKUP(FJ$7,'PONDERADORES-GBD'!$A$3:$I$43,5,FALSE)*VLOOKUP(FJ$7,'PONDERADORES-GBD'!$A$3:$I$43,7,FALSE)+CF35*(1-VLOOKUP(FJ$7,'PONDERADORES-GBD'!$A$3:$I$43,5,FALSE))*VLOOKUP(FJ$7,'PONDERADORES-GBD'!$A$3:$I$43,9,FALSE)</f>
        <v>0</v>
      </c>
      <c r="FK35" s="28">
        <f>CG35*VLOOKUP(FK$7,'PONDERADORES-GBD'!$A$3:$I$43,5,FALSE)*VLOOKUP(FK$7,'PONDERADORES-GBD'!$A$3:$I$43,7,FALSE)+CG35*(1-VLOOKUP(FK$7,'PONDERADORES-GBD'!$A$3:$I$43,5,FALSE))*VLOOKUP(FK$7,'PONDERADORES-GBD'!$A$3:$I$43,9,FALSE)</f>
        <v>0</v>
      </c>
      <c r="FL35" s="28">
        <f>CH35*VLOOKUP(FL$7,'PONDERADORES-GBD'!$A$3:$I$43,5,FALSE)*VLOOKUP(FL$7,'PONDERADORES-GBD'!$A$3:$I$43,6,FALSE)*VLOOKUP(FL$7,'PONDERADORES-GBD'!$A$3:$I$43,3,FALSE)+CH35*(1-VLOOKUP(FL$7,'PONDERADORES-GBD'!$A$3:$I$43,5,FALSE))*VLOOKUP(FL$7,'PONDERADORES-GBD'!$A$3:$I$43,8,FALSE)*VLOOKUP(FL$7,'PONDERADORES-GBD'!$A$3:$I$43,3,FALSE)</f>
        <v>0</v>
      </c>
      <c r="FM35" s="28">
        <f>CI35*VLOOKUP(FM$7,'PONDERADORES-GBD'!$A$3:$I$43,5,FALSE)*VLOOKUP(FM$7,'PONDERADORES-GBD'!$A$3:$I$43,6,FALSE)*VLOOKUP(FM$7,'PONDERADORES-GBD'!$A$3:$I$43,3,FALSE)+CI35*(1-VLOOKUP(FM$7,'PONDERADORES-GBD'!$A$3:$I$43,5,FALSE))*VLOOKUP(FM$7,'PONDERADORES-GBD'!$A$3:$I$43,8,FALSE)*VLOOKUP(FM$7,'PONDERADORES-GBD'!$A$3:$I$43,3,FALSE)</f>
        <v>0</v>
      </c>
      <c r="FN35" s="28">
        <f>CJ35*VLOOKUP(FN$7,'PONDERADORES-GBD'!$A$3:$I$43,5,FALSE)*VLOOKUP(FN$7,'PONDERADORES-GBD'!$A$3:$I$43,6,FALSE)*VLOOKUP(FN$7,'PONDERADORES-GBD'!$A$3:$I$43,3,FALSE)+CJ35*(1-VLOOKUP(FN$7,'PONDERADORES-GBD'!$A$3:$I$43,5,FALSE))*VLOOKUP(FN$7,'PONDERADORES-GBD'!$A$3:$I$43,8,FALSE)*VLOOKUP(FN$7,'PONDERADORES-GBD'!$A$3:$I$43,3,FALSE)</f>
        <v>2.7227432989322376E-3</v>
      </c>
      <c r="FO35" s="28">
        <f>CK35*VLOOKUP(FO$7,'PONDERADORES-GBD'!$A$3:$I$43,5,FALSE)*VLOOKUP(FO$7,'PONDERADORES-GBD'!$A$3:$I$43,6,FALSE)*VLOOKUP(FO$7,'PONDERADORES-GBD'!$A$3:$I$43,3,FALSE)+CK35*(1-VLOOKUP(FO$7,'PONDERADORES-GBD'!$A$3:$I$43,5,FALSE))*VLOOKUP(FO$7,'PONDERADORES-GBD'!$A$3:$I$43,8,FALSE)*VLOOKUP(FO$7,'PONDERADORES-GBD'!$A$3:$I$43,3,FALSE)</f>
        <v>0</v>
      </c>
      <c r="FP35" s="28">
        <f>CL35*VLOOKUP(FP$7,'PONDERADORES-GBD'!$A$3:$I$43,5,FALSE)*VLOOKUP(FP$7,'PONDERADORES-GBD'!$A$3:$I$43,6,FALSE)*VLOOKUP(FP$7,'PONDERADORES-GBD'!$A$3:$I$43,3,FALSE)+CL35*(1-VLOOKUP(FP$7,'PONDERADORES-GBD'!$A$3:$I$43,5,FALSE))*VLOOKUP(FP$7,'PONDERADORES-GBD'!$A$3:$I$43,8,FALSE)*VLOOKUP(FP$7,'PONDERADORES-GBD'!$A$3:$I$43,3,FALSE)</f>
        <v>0</v>
      </c>
      <c r="FQ35" s="28">
        <f>CM35*VLOOKUP(FQ$7,'PONDERADORES-GBD'!$A$3:$I$43,5,FALSE)*VLOOKUP(FQ$7,'PONDERADORES-GBD'!$A$3:$I$43,6,FALSE)*VLOOKUP(FQ$7,'PONDERADORES-GBD'!$A$3:$I$43,3,FALSE)+CM35*(1-VLOOKUP(FQ$7,'PONDERADORES-GBD'!$A$3:$I$43,5,FALSE))*VLOOKUP(FQ$7,'PONDERADORES-GBD'!$A$3:$I$43,8,FALSE)*VLOOKUP(FQ$7,'PONDERADORES-GBD'!$A$3:$I$43,3,FALSE)</f>
        <v>0</v>
      </c>
      <c r="FR35" s="28">
        <f>CN35*VLOOKUP(FR$7,'PONDERADORES-GBD'!$A$3:$I$43,5,FALSE)*VLOOKUP(FR$7,'PONDERADORES-GBD'!$A$3:$I$43,6,FALSE)*VLOOKUP(FR$7,'PONDERADORES-GBD'!$A$3:$I$43,3,FALSE)+CN35*(1-VLOOKUP(FR$7,'PONDERADORES-GBD'!$A$3:$I$43,5,FALSE))*VLOOKUP(FR$7,'PONDERADORES-GBD'!$A$3:$I$43,8,FALSE)*VLOOKUP(FR$7,'PONDERADORES-GBD'!$A$3:$I$43,3,FALSE)</f>
        <v>7.109844694866529E-4</v>
      </c>
      <c r="FS35" s="28">
        <f>CO35*VLOOKUP(FS$7,'PONDERADORES-GBD'!$A$3:$I$43,5,FALSE)*VLOOKUP(FS$7,'PONDERADORES-GBD'!$A$3:$I$43,6,FALSE)*VLOOKUP(FS$7,'PONDERADORES-GBD'!$A$3:$I$43,3,FALSE)+CO35*(1-VLOOKUP(FS$7,'PONDERADORES-GBD'!$A$3:$I$43,5,FALSE))*VLOOKUP(FS$7,'PONDERADORES-GBD'!$A$3:$I$43,8,FALSE)*VLOOKUP(FS$7,'PONDERADORES-GBD'!$A$3:$I$43,3,FALSE)</f>
        <v>3.5135939999999996E-4</v>
      </c>
      <c r="FT35" s="28">
        <f>CP35*VLOOKUP(FT$7,'PONDERADORES-GBD'!$A$3:$I$43,5,FALSE)*VLOOKUP(FT$7,'PONDERADORES-GBD'!$A$3:$I$43,6,FALSE)*VLOOKUP(FT$7,'PONDERADORES-GBD'!$A$3:$I$43,3,FALSE)+CP35*(1-VLOOKUP(FT$7,'PONDERADORES-GBD'!$A$3:$I$43,5,FALSE))*VLOOKUP(FT$7,'PONDERADORES-GBD'!$A$3:$I$43,8,FALSE)*VLOOKUP(FT$7,'PONDERADORES-GBD'!$A$3:$I$43,3,FALSE)</f>
        <v>8.6604426283367556E-4</v>
      </c>
      <c r="FU35" s="28">
        <f>CQ35*VLOOKUP(FU$7,'PONDERADORES-GBD'!$A$3:$I$43,5,FALSE)*VLOOKUP(FU$7,'PONDERADORES-GBD'!$A$3:$I$43,6,FALSE)*VLOOKUP(FU$7,'PONDERADORES-GBD'!$A$3:$I$43,3,FALSE)+CQ35*(1-VLOOKUP(FU$7,'PONDERADORES-GBD'!$A$3:$I$43,5,FALSE))*VLOOKUP(FU$7,'PONDERADORES-GBD'!$A$3:$I$43,8,FALSE)*VLOOKUP(FU$7,'PONDERADORES-GBD'!$A$3:$I$43,3,FALSE)</f>
        <v>4.5280431991786451E-4</v>
      </c>
      <c r="FV35" s="28">
        <f>CR35*VLOOKUP(FV$7,'PONDERADORES-GBD'!$A$3:$I$43,5,FALSE)*VLOOKUP(FV$7,'PONDERADORES-GBD'!$A$3:$I$43,6,FALSE)*VLOOKUP(FV$7,'PONDERADORES-GBD'!$A$3:$I$43,3,FALSE)+CR35*(1-VLOOKUP(FV$7,'PONDERADORES-GBD'!$A$3:$I$43,5,FALSE))*VLOOKUP(FV$7,'PONDERADORES-GBD'!$A$3:$I$43,8,FALSE)*VLOOKUP(FV$7,'PONDERADORES-GBD'!$A$3:$I$43,3,FALSE)</f>
        <v>1.6769759999999999E-3</v>
      </c>
      <c r="FW35" s="28">
        <f>CS35*VLOOKUP(FW$7,'PONDERADORES-GBD'!$A$3:$I$43,5,FALSE)*VLOOKUP(FW$7,'PONDERADORES-GBD'!$A$3:$I$43,6,FALSE)*VLOOKUP(FW$7,'PONDERADORES-GBD'!$A$3:$I$43,3,FALSE)+CS35*(1-VLOOKUP(FW$7,'PONDERADORES-GBD'!$A$3:$I$43,5,FALSE))*VLOOKUP(FW$7,'PONDERADORES-GBD'!$A$3:$I$43,8,FALSE)*VLOOKUP(FW$7,'PONDERADORES-GBD'!$A$3:$I$43,3,FALSE)</f>
        <v>0</v>
      </c>
      <c r="FX35" s="28">
        <f>CT35*VLOOKUP(FX$7,'PONDERADORES-GBD'!$A$3:$I$43,5,FALSE)*VLOOKUP(FX$7,'PONDERADORES-GBD'!$A$3:$I$43,6,FALSE)*VLOOKUP(FX$7,'PONDERADORES-GBD'!$A$3:$I$43,3,FALSE)+CT35*(1-VLOOKUP(FX$7,'PONDERADORES-GBD'!$A$3:$I$43,5,FALSE))*VLOOKUP(FX$7,'PONDERADORES-GBD'!$A$3:$I$43,8,FALSE)*VLOOKUP(FX$7,'PONDERADORES-GBD'!$A$3:$I$43,3,FALSE)</f>
        <v>5.6636935749486644E-4</v>
      </c>
      <c r="FY35" s="28">
        <f>CU35*VLOOKUP(FY$7,'PONDERADORES-GBD'!$A$3:$I$43,5,FALSE)*VLOOKUP(FY$7,'PONDERADORES-GBD'!$A$3:$I$43,6,FALSE)*VLOOKUP(FY$7,'PONDERADORES-GBD'!$A$3:$I$43,3,FALSE)+CU35*(1-VLOOKUP(FY$7,'PONDERADORES-GBD'!$A$3:$I$43,5,FALSE))*VLOOKUP(FY$7,'PONDERADORES-GBD'!$A$3:$I$43,8,FALSE)*VLOOKUP(FY$7,'PONDERADORES-GBD'!$A$3:$I$43,3,FALSE)</f>
        <v>1.8304203696098559E-6</v>
      </c>
      <c r="FZ35" s="28">
        <f>CV35*VLOOKUP(FZ$7,'PONDERADORES-GBD'!$A$3:$I$43,5,FALSE)*VLOOKUP(FZ$7,'PONDERADORES-GBD'!$A$3:$I$43,6,FALSE)*VLOOKUP(FZ$7,'PONDERADORES-GBD'!$A$3:$I$43,3,FALSE)+CV35*(1-VLOOKUP(FZ$7,'PONDERADORES-GBD'!$A$3:$I$43,5,FALSE))*VLOOKUP(FZ$7,'PONDERADORES-GBD'!$A$3:$I$43,8,FALSE)*VLOOKUP(FZ$7,'PONDERADORES-GBD'!$A$3:$I$43,3,FALSE)</f>
        <v>0</v>
      </c>
      <c r="GA35" s="28">
        <f>CW35*VLOOKUP(GA$7,'PONDERADORES-GBD'!$A$3:$I$43,5,FALSE)*VLOOKUP(GA$7,'PONDERADORES-GBD'!$A$3:$I$43,6,FALSE)*VLOOKUP(GA$7,'PONDERADORES-GBD'!$A$3:$I$43,3,FALSE)+CW35*(1-VLOOKUP(GA$7,'PONDERADORES-GBD'!$A$3:$I$43,5,FALSE))*VLOOKUP(GA$7,'PONDERADORES-GBD'!$A$3:$I$43,8,FALSE)*VLOOKUP(GA$7,'PONDERADORES-GBD'!$A$3:$I$43,3,FALSE)</f>
        <v>1.3929934952772071E-4</v>
      </c>
      <c r="GB35" s="28">
        <f>CX35*VLOOKUP(GB$7,'PONDERADORES-GBD'!$A$3:$I$43,5,FALSE)*VLOOKUP(GB$7,'PONDERADORES-GBD'!$A$3:$I$43,6,FALSE)*VLOOKUP(GB$7,'PONDERADORES-GBD'!$A$3:$I$43,3,FALSE)+CX35*(1-VLOOKUP(GB$7,'PONDERADORES-GBD'!$A$3:$I$43,5,FALSE))*VLOOKUP(GB$7,'PONDERADORES-GBD'!$A$3:$I$43,8,FALSE)*VLOOKUP(GB$7,'PONDERADORES-GBD'!$A$3:$I$43,3,FALSE)</f>
        <v>1.837963627652293E-4</v>
      </c>
      <c r="GC35" s="28">
        <f>CY35*VLOOKUP(GC$7,'PONDERADORES-GBD'!$A$3:$I$43,5,FALSE)*VLOOKUP(GC$7,'PONDERADORES-GBD'!$A$3:$I$43,6,FALSE)*VLOOKUP(GC$7,'PONDERADORES-GBD'!$A$3:$I$43,3,FALSE)+CY35*(1-VLOOKUP(GC$7,'PONDERADORES-GBD'!$A$3:$I$43,5,FALSE))*VLOOKUP(GC$7,'PONDERADORES-GBD'!$A$3:$I$43,8,FALSE)*VLOOKUP(GC$7,'PONDERADORES-GBD'!$A$3:$I$43,3,FALSE)</f>
        <v>7.4405456180698143E-4</v>
      </c>
      <c r="GD35" s="28">
        <f>CZ35*VLOOKUP(GD$7,'PONDERADORES-GBD'!$A$3:$I$43,5,FALSE)*VLOOKUP(GD$7,'PONDERADORES-GBD'!$A$3:$I$43,6,FALSE)*VLOOKUP(GD$7,'PONDERADORES-GBD'!$A$3:$I$43,3,FALSE)+CZ35*(1-VLOOKUP(GD$7,'PONDERADORES-GBD'!$A$3:$I$43,5,FALSE))*VLOOKUP(GD$7,'PONDERADORES-GBD'!$A$3:$I$43,8,FALSE)*VLOOKUP(GD$7,'PONDERADORES-GBD'!$A$3:$I$43,3,FALSE)</f>
        <v>3.3915839999999997E-4</v>
      </c>
      <c r="GE35" s="28">
        <f>DA35*VLOOKUP(GE$7,'PONDERADORES-GBD'!$A$3:$I$43,5,FALSE)*VLOOKUP(GE$7,'PONDERADORES-GBD'!$A$3:$I$43,6,FALSE)*VLOOKUP(GE$7,'PONDERADORES-GBD'!$A$3:$I$43,3,FALSE)+DA35*(1-VLOOKUP(GE$7,'PONDERADORES-GBD'!$A$3:$I$43,5,FALSE))*VLOOKUP(GE$7,'PONDERADORES-GBD'!$A$3:$I$43,8,FALSE)*VLOOKUP(GE$7,'PONDERADORES-GBD'!$A$3:$I$43,3,FALSE)</f>
        <v>2.0294848459958935E-4</v>
      </c>
      <c r="GF35" s="28">
        <f>DB35*VLOOKUP(GF$7,'PONDERADORES-GBD'!$A$3:$I$43,5,FALSE)*VLOOKUP(GF$7,'PONDERADORES-GBD'!$A$3:$I$43,6,FALSE)*VLOOKUP(GF$7,'PONDERADORES-GBD'!$A$3:$I$43,3,FALSE)+DB35*(1-VLOOKUP(GF$7,'PONDERADORES-GBD'!$A$3:$I$43,5,FALSE))*VLOOKUP(GF$7,'PONDERADORES-GBD'!$A$3:$I$43,8,FALSE)*VLOOKUP(GF$7,'PONDERADORES-GBD'!$A$3:$I$43,3,FALSE)</f>
        <v>1.8883020616016429E-4</v>
      </c>
      <c r="GG35" s="28">
        <f>DC35*VLOOKUP(GG$7,'PONDERADORES-GBD'!$A$3:$I$43,5,FALSE)*VLOOKUP(GG$7,'PONDERADORES-GBD'!$A$3:$I$43,6,FALSE)*VLOOKUP(GG$7,'PONDERADORES-GBD'!$A$3:$I$43,3,FALSE)+DC35*(1-VLOOKUP(GG$7,'PONDERADORES-GBD'!$A$3:$I$43,5,FALSE))*VLOOKUP(GG$7,'PONDERADORES-GBD'!$A$3:$I$43,8,FALSE)*VLOOKUP(GG$7,'PONDERADORES-GBD'!$A$3:$I$43,3,FALSE)</f>
        <v>1.0780024640657084E-5</v>
      </c>
      <c r="GH35" s="28">
        <f>DD35*VLOOKUP(GH$7,'PONDERADORES-GBD'!$A$3:$I$43,5,FALSE)*VLOOKUP(GH$7,'PONDERADORES-GBD'!$A$3:$I$43,6,FALSE)*VLOOKUP(GH$7,'PONDERADORES-GBD'!$A$3:$I$43,3,FALSE)+DD35*(1-VLOOKUP(GH$7,'PONDERADORES-GBD'!$A$3:$I$43,5,FALSE))*VLOOKUP(GH$7,'PONDERADORES-GBD'!$A$3:$I$43,8,FALSE)*VLOOKUP(GH$7,'PONDERADORES-GBD'!$A$3:$I$43,3,FALSE)</f>
        <v>7.8630574948665303E-4</v>
      </c>
      <c r="GI35" s="28">
        <f>DE35*VLOOKUP(GI$7,'PONDERADORES-GBD'!$A$3:$I$43,5,FALSE)*VLOOKUP(GI$7,'PONDERADORES-GBD'!$A$3:$I$43,6,FALSE)*VLOOKUP(GI$7,'PONDERADORES-GBD'!$A$3:$I$43,3,FALSE)+DE35*(1-VLOOKUP(GI$7,'PONDERADORES-GBD'!$A$3:$I$43,5,FALSE))*VLOOKUP(GI$7,'PONDERADORES-GBD'!$A$3:$I$43,8,FALSE)*VLOOKUP(GI$7,'PONDERADORES-GBD'!$A$3:$I$43,3,FALSE)</f>
        <v>2.965671047227926E-5</v>
      </c>
      <c r="GJ35" s="28">
        <f>DF35*VLOOKUP(GJ$7,'PONDERADORES-GBD'!$A$3:$I$43,5,FALSE)*VLOOKUP(GJ$7,'PONDERADORES-GBD'!$A$3:$I$43,6,FALSE)*VLOOKUP(GJ$7,'PONDERADORES-GBD'!$A$3:$I$43,3,FALSE)+DF35*(1-VLOOKUP(GJ$7,'PONDERADORES-GBD'!$A$3:$I$43,5,FALSE))*VLOOKUP(GJ$7,'PONDERADORES-GBD'!$A$3:$I$43,8,FALSE)*VLOOKUP(GJ$7,'PONDERADORES-GBD'!$A$3:$I$43,3,FALSE)</f>
        <v>7.8783983572895272E-7</v>
      </c>
      <c r="GK35" s="28">
        <f>DG35*VLOOKUP(GK$7,'PONDERADORES-GBD'!$A$3:$I$43,5,FALSE)*VLOOKUP(GK$7,'PONDERADORES-GBD'!$A$3:$I$43,6,FALSE)*VLOOKUP(GK$7,'PONDERADORES-GBD'!$A$3:$I$43,3,FALSE)+DG35*(1-VLOOKUP(GK$7,'PONDERADORES-GBD'!$A$3:$I$43,5,FALSE))*VLOOKUP(GK$7,'PONDERADORES-GBD'!$A$3:$I$43,8,FALSE)*VLOOKUP(GK$7,'PONDERADORES-GBD'!$A$3:$I$43,3,FALSE)</f>
        <v>0</v>
      </c>
      <c r="GL35" s="28">
        <f>DH35*VLOOKUP(GL$7,'PONDERADORES-GBD'!$A$3:$I$43,5,FALSE)*VLOOKUP(GL$7,'PONDERADORES-GBD'!$A$3:$I$43,6,FALSE)*VLOOKUP(GL$7,'PONDERADORES-GBD'!$A$3:$I$43,3,FALSE)+DH35*(1-VLOOKUP(GL$7,'PONDERADORES-GBD'!$A$3:$I$43,5,FALSE))*VLOOKUP(GL$7,'PONDERADORES-GBD'!$A$3:$I$43,8,FALSE)*VLOOKUP(GL$7,'PONDERADORES-GBD'!$A$3:$I$43,3,FALSE)</f>
        <v>0</v>
      </c>
      <c r="GM35" s="28">
        <f>DI35*VLOOKUP(GM$7,'PONDERADORES-GBD'!$A$3:$I$43,5,FALSE)*VLOOKUP(GM$7,'PONDERADORES-GBD'!$A$3:$I$43,6,FALSE)*VLOOKUP(GM$7,'PONDERADORES-GBD'!$A$3:$I$43,3,FALSE)+DI35*(1-VLOOKUP(GM$7,'PONDERADORES-GBD'!$A$3:$I$43,5,FALSE))*VLOOKUP(GM$7,'PONDERADORES-GBD'!$A$3:$I$43,8,FALSE)*VLOOKUP(GM$7,'PONDERADORES-GBD'!$A$3:$I$43,3,FALSE)</f>
        <v>0</v>
      </c>
      <c r="GN35" s="28">
        <f>DJ35*VLOOKUP(GN$7,'PONDERADORES-GBD'!$A$3:$I$43,5,FALSE)*VLOOKUP(GN$7,'PONDERADORES-GBD'!$A$3:$I$43,6,FALSE)*VLOOKUP(GN$7,'PONDERADORES-GBD'!$A$3:$I$43,3,FALSE)+DJ35*(1-VLOOKUP(GN$7,'PONDERADORES-GBD'!$A$3:$I$43,5,FALSE))*VLOOKUP(GN$7,'PONDERADORES-GBD'!$A$3:$I$43,8,FALSE)*VLOOKUP(GN$7,'PONDERADORES-GBD'!$A$3:$I$43,3,FALSE)</f>
        <v>0</v>
      </c>
      <c r="GO35" s="28">
        <f>DK35*VLOOKUP(GO$7,'PONDERADORES-GBD'!$A$3:$I$43,5,FALSE)*VLOOKUP(GO$7,'PONDERADORES-GBD'!$A$3:$I$43,6,FALSE)*VLOOKUP(GO$7,'PONDERADORES-GBD'!$A$3:$I$43,3,FALSE)+DK35*(1-VLOOKUP(GO$7,'PONDERADORES-GBD'!$A$3:$I$43,5,FALSE))*VLOOKUP(GO$7,'PONDERADORES-GBD'!$A$3:$I$43,8,FALSE)*VLOOKUP(GO$7,'PONDERADORES-GBD'!$A$3:$I$43,3,FALSE)</f>
        <v>0</v>
      </c>
      <c r="GP35" s="28">
        <f>DL35*VLOOKUP(GP$7,'PONDERADORES-GBD'!$A$3:$I$43,5,FALSE)*VLOOKUP(GP$7,'PONDERADORES-GBD'!$A$3:$I$43,6,FALSE)*VLOOKUP(GP$7,'PONDERADORES-GBD'!$A$3:$I$43,3,FALSE)+DL35*(1-VLOOKUP(GP$7,'PONDERADORES-GBD'!$A$3:$I$43,5,FALSE))*VLOOKUP(GP$7,'PONDERADORES-GBD'!$A$3:$I$43,8,FALSE)*VLOOKUP(GP$7,'PONDERADORES-GBD'!$A$3:$I$43,3,FALSE)</f>
        <v>0</v>
      </c>
      <c r="GQ35" s="28">
        <f>DM35*VLOOKUP(GQ$7,'PONDERADORES-GBD'!$A$3:$I$43,5,FALSE)*VLOOKUP(GQ$7,'PONDERADORES-GBD'!$A$3:$I$43,6,FALSE)*VLOOKUP(GQ$7,'PONDERADORES-GBD'!$A$3:$I$43,3,FALSE)+DM35*(1-VLOOKUP(GQ$7,'PONDERADORES-GBD'!$A$3:$I$43,5,FALSE))*VLOOKUP(GQ$7,'PONDERADORES-GBD'!$A$3:$I$43,8,FALSE)*VLOOKUP(GQ$7,'PONDERADORES-GBD'!$A$3:$I$43,3,FALSE)</f>
        <v>1.7045342094455853E-6</v>
      </c>
      <c r="GR35" s="28">
        <f>DN35*VLOOKUP(GR$7,'PONDERADORES-GBD'!$A$3:$I$43,5,FALSE)*VLOOKUP(GR$7,'PONDERADORES-GBD'!$A$3:$I$43,6,FALSE)*VLOOKUP(GR$7,'PONDERADORES-GBD'!$A$3:$I$43,3,FALSE)+DN35*(1-VLOOKUP(GR$7,'PONDERADORES-GBD'!$A$3:$I$43,5,FALSE))*VLOOKUP(GR$7,'PONDERADORES-GBD'!$A$3:$I$43,8,FALSE)*VLOOKUP(GR$7,'PONDERADORES-GBD'!$A$3:$I$43,3,FALSE)</f>
        <v>0</v>
      </c>
      <c r="GS35" s="28">
        <f>DO35*VLOOKUP(GS$7,'PONDERADORES-GBD'!$A$3:$I$43,5,FALSE)*VLOOKUP(GS$7,'PONDERADORES-GBD'!$A$3:$I$43,6,FALSE)*VLOOKUP(GS$7,'PONDERADORES-GBD'!$A$3:$I$43,3,FALSE)+DO35*(1-VLOOKUP(GS$7,'PONDERADORES-GBD'!$A$3:$I$43,5,FALSE))*VLOOKUP(GS$7,'PONDERADORES-GBD'!$A$3:$I$43,8,FALSE)*VLOOKUP(GS$7,'PONDERADORES-GBD'!$A$3:$I$43,3,FALSE)</f>
        <v>0</v>
      </c>
      <c r="GT35" s="28">
        <f>DP35*VLOOKUP(GT$7,'PONDERADORES-GBD'!$A$3:$I$43,5,FALSE)*VLOOKUP(GT$7,'PONDERADORES-GBD'!$A$3:$I$43,6,FALSE)*VLOOKUP(GT$7,'PONDERADORES-GBD'!$A$3:$I$43,3,FALSE)+DP35*(1-VLOOKUP(GT$7,'PONDERADORES-GBD'!$A$3:$I$43,5,FALSE))*VLOOKUP(GT$7,'PONDERADORES-GBD'!$A$3:$I$43,8,FALSE)*VLOOKUP(GT$7,'PONDERADORES-GBD'!$A$3:$I$43,3,FALSE)</f>
        <v>6.7147258042436679E-6</v>
      </c>
      <c r="GU35" s="28">
        <f>DQ35*VLOOKUP(GU$7,'PONDERADORES-GBD'!$A$3:$I$43,5,FALSE)*VLOOKUP(GU$7,'PONDERADORES-GBD'!$A$3:$I$43,6,FALSE)*VLOOKUP(GU$7,'PONDERADORES-GBD'!$A$3:$I$43,3,FALSE)+DQ35*(1-VLOOKUP(GU$7,'PONDERADORES-GBD'!$A$3:$I$43,5,FALSE))*VLOOKUP(GU$7,'PONDERADORES-GBD'!$A$3:$I$43,8,FALSE)*VLOOKUP(GU$7,'PONDERADORES-GBD'!$A$3:$I$43,3,FALSE)</f>
        <v>8.1997108829568778E-6</v>
      </c>
      <c r="GV35" s="28">
        <f>DR35*VLOOKUP(GV$7,'PONDERADORES-GBD'!$A$3:$I$43,5,FALSE)*VLOOKUP(GV$7,'PONDERADORES-GBD'!$A$3:$I$43,6,FALSE)*VLOOKUP(GV$7,'PONDERADORES-GBD'!$A$3:$I$43,3,FALSE)+DR35*(1-VLOOKUP(GV$7,'PONDERADORES-GBD'!$A$3:$I$43,5,FALSE))*VLOOKUP(GV$7,'PONDERADORES-GBD'!$A$3:$I$43,8,FALSE)*VLOOKUP(GV$7,'PONDERADORES-GBD'!$A$3:$I$43,3,FALSE)</f>
        <v>2.2320847638603699E-5</v>
      </c>
      <c r="GW35" s="28">
        <f>DS35*VLOOKUP(GW$7,'PONDERADORES-GBD'!$A$3:$I$43,5,FALSE)*VLOOKUP(GW$7,'PONDERADORES-GBD'!$A$3:$I$43,6,FALSE)*VLOOKUP(GW$7,'PONDERADORES-GBD'!$A$3:$I$43,3,FALSE)+DS35*(1-VLOOKUP(GW$7,'PONDERADORES-GBD'!$A$3:$I$43,5,FALSE))*VLOOKUP(GW$7,'PONDERADORES-GBD'!$A$3:$I$43,8,FALSE)*VLOOKUP(GW$7,'PONDERADORES-GBD'!$A$3:$I$43,3,FALSE)</f>
        <v>4.2973012073921964E-5</v>
      </c>
      <c r="GX35" s="28">
        <f>DT35*VLOOKUP(GX$7,'PONDERADORES-GBD'!$A$3:$I$43,5,FALSE)*VLOOKUP(GX$7,'PONDERADORES-GBD'!$A$3:$I$43,6,FALSE)*VLOOKUP(GX$7,'PONDERADORES-GBD'!$A$3:$I$43,3,FALSE)+DT35*(1-VLOOKUP(GX$7,'PONDERADORES-GBD'!$A$3:$I$43,5,FALSE))*VLOOKUP(GX$7,'PONDERADORES-GBD'!$A$3:$I$43,8,FALSE)*VLOOKUP(GX$7,'PONDERADORES-GBD'!$A$3:$I$43,3,FALSE)</f>
        <v>1.1391416837782341E-6</v>
      </c>
      <c r="GY35" s="28">
        <f>DU35*VLOOKUP(GY$7,'PONDERADORES-GBD'!$A$3:$I$43,5,FALSE)*VLOOKUP(GY$7,'PONDERADORES-GBD'!$A$3:$I$43,6,FALSE)*VLOOKUP(GY$7,'PONDERADORES-GBD'!$A$3:$I$43,3,FALSE)+DU35*(1-VLOOKUP(GY$7,'PONDERADORES-GBD'!$A$3:$I$43,5,FALSE))*VLOOKUP(GY$7,'PONDERADORES-GBD'!$A$3:$I$43,8,FALSE)*VLOOKUP(GY$7,'PONDERADORES-GBD'!$A$3:$I$43,3,FALSE)</f>
        <v>0</v>
      </c>
      <c r="GZ35" s="29">
        <f t="shared" si="2"/>
        <v>7.1422210399999997E-3</v>
      </c>
      <c r="HA35" s="29">
        <f t="shared" si="3"/>
        <v>1.0057781190622863E-2</v>
      </c>
      <c r="HC35" s="39">
        <f t="shared" si="4"/>
        <v>0</v>
      </c>
      <c r="HD35" s="39" t="e">
        <f t="shared" si="5"/>
        <v>#DIV/0!</v>
      </c>
      <c r="HE35" s="39" t="e">
        <f t="shared" si="0"/>
        <v>#DIV/0!</v>
      </c>
    </row>
    <row r="36" spans="1:213" ht="15.75" x14ac:dyDescent="0.25">
      <c r="A36" s="36" t="s">
        <v>105</v>
      </c>
      <c r="B36" s="37" t="s">
        <v>51</v>
      </c>
      <c r="C36" s="31">
        <f>DATOS!B77</f>
        <v>0</v>
      </c>
      <c r="D36" s="1">
        <v>3.6537000000000002E-3</v>
      </c>
      <c r="E36" s="1">
        <v>3.3727000000000002E-3</v>
      </c>
      <c r="F36" s="1">
        <v>0.19419139999999999</v>
      </c>
      <c r="G36" s="1">
        <v>0</v>
      </c>
      <c r="H36" s="1">
        <v>0</v>
      </c>
      <c r="I36" s="1">
        <v>0</v>
      </c>
      <c r="J36" s="1">
        <v>3.4569999999999997E-2</v>
      </c>
      <c r="K36" s="1">
        <v>2.9510999999999999E-2</v>
      </c>
      <c r="L36" s="1">
        <v>7.0264199999999999E-2</v>
      </c>
      <c r="M36" s="1">
        <v>2.1922400000000002E-2</v>
      </c>
      <c r="N36" s="1">
        <v>3.7661600000000003E-2</v>
      </c>
      <c r="O36" s="1">
        <v>2.811E-4</v>
      </c>
      <c r="P36" s="1">
        <v>7.0845099999999994E-2</v>
      </c>
      <c r="Q36" s="1">
        <v>2.2485000000000001E-3</v>
      </c>
      <c r="R36" s="1">
        <v>1.4053E-3</v>
      </c>
      <c r="S36" s="1">
        <v>2.02361E-2</v>
      </c>
      <c r="T36" s="1">
        <v>2.3608799999999999E-2</v>
      </c>
      <c r="U36" s="1">
        <v>4.8060699999999998E-2</v>
      </c>
      <c r="V36" s="1">
        <v>3.3164699999999998E-2</v>
      </c>
      <c r="W36" s="1">
        <v>5.1152299999999998E-2</v>
      </c>
      <c r="X36" s="1">
        <v>5.9303000000000002E-2</v>
      </c>
      <c r="Y36" s="1">
        <v>2.0798199999999999E-2</v>
      </c>
      <c r="Z36" s="1">
        <v>0.1821248</v>
      </c>
      <c r="AA36" s="1">
        <v>1.20854E-2</v>
      </c>
      <c r="AB36" s="1">
        <v>2.5295000000000001E-3</v>
      </c>
      <c r="AC36" s="1">
        <v>2.811E-4</v>
      </c>
      <c r="AD36" s="1">
        <v>0</v>
      </c>
      <c r="AE36" s="1">
        <v>0</v>
      </c>
      <c r="AF36" s="1">
        <v>0</v>
      </c>
      <c r="AG36" s="1">
        <v>2.811E-4</v>
      </c>
      <c r="AH36" s="1">
        <v>0</v>
      </c>
      <c r="AI36" s="1">
        <v>1.9673999999999998E-3</v>
      </c>
      <c r="AJ36" s="1">
        <v>6.7454000000000004E-3</v>
      </c>
      <c r="AK36" s="1">
        <v>5.3401000000000004E-3</v>
      </c>
      <c r="AL36" s="1">
        <v>1.6301300000000001E-2</v>
      </c>
      <c r="AM36" s="1">
        <v>3.8223699999999999E-2</v>
      </c>
      <c r="AN36" s="1">
        <v>6.7454000000000004E-3</v>
      </c>
      <c r="AO36" s="1">
        <v>1.1241999999999999E-3</v>
      </c>
      <c r="AP36" s="1">
        <v>0</v>
      </c>
      <c r="AQ36" s="1">
        <v>0</v>
      </c>
      <c r="AR36" s="1">
        <v>1.0000001999999999</v>
      </c>
      <c r="AT36" s="41">
        <f>D36*VLOOKUP(AT$7,'PONDERADORES-GBD'!$A$3:$I$43,4,FALSE)</f>
        <v>3.6537000000000002E-3</v>
      </c>
      <c r="AU36" s="41">
        <f>E36*VLOOKUP(AU$7,'PONDERADORES-GBD'!$A$3:$I$43,4,FALSE)</f>
        <v>3.3727000000000002E-3</v>
      </c>
      <c r="AV36" s="41">
        <f>F36*VLOOKUP(AV$7,'PONDERADORES-GBD'!$A$3:$I$43,4,FALSE)</f>
        <v>9.7095700000000007E-3</v>
      </c>
      <c r="AW36" s="41">
        <f>G36*VLOOKUP(AW$7,'PONDERADORES-GBD'!$A$3:$I$43,4,FALSE)</f>
        <v>0</v>
      </c>
      <c r="AX36" s="41">
        <f>H36*VLOOKUP(AX$7,'PONDERADORES-GBD'!$A$3:$I$43,4,FALSE)</f>
        <v>0</v>
      </c>
      <c r="AY36" s="41">
        <f>I36*VLOOKUP(AY$7,'PONDERADORES-GBD'!$A$3:$I$43,4,FALSE)</f>
        <v>0</v>
      </c>
      <c r="AZ36" s="41">
        <f>J36*VLOOKUP(AZ$7,'PONDERADORES-GBD'!$A$3:$I$43,4,FALSE)</f>
        <v>1.7285E-3</v>
      </c>
      <c r="BA36" s="41">
        <f>K36*VLOOKUP(BA$7,'PONDERADORES-GBD'!$A$3:$I$43,4,FALSE)</f>
        <v>1.47555E-3</v>
      </c>
      <c r="BB36" s="41">
        <f>L36*VLOOKUP(BB$7,'PONDERADORES-GBD'!$A$3:$I$43,4,FALSE)</f>
        <v>0</v>
      </c>
      <c r="BC36" s="41">
        <f>M36*VLOOKUP(BC$7,'PONDERADORES-GBD'!$A$3:$I$43,4,FALSE)</f>
        <v>0</v>
      </c>
      <c r="BD36" s="41">
        <f>N36*VLOOKUP(BD$7,'PONDERADORES-GBD'!$A$3:$I$43,4,FALSE)</f>
        <v>0</v>
      </c>
      <c r="BE36" s="41">
        <f>O36*VLOOKUP(BE$7,'PONDERADORES-GBD'!$A$3:$I$43,4,FALSE)</f>
        <v>2.811E-4</v>
      </c>
      <c r="BF36" s="41">
        <f>P36*VLOOKUP(BF$7,'PONDERADORES-GBD'!$A$3:$I$43,4,FALSE)</f>
        <v>3.5422549999999998E-3</v>
      </c>
      <c r="BG36" s="41">
        <f>Q36*VLOOKUP(BG$7,'PONDERADORES-GBD'!$A$3:$I$43,4,FALSE)</f>
        <v>2.2485000000000002E-4</v>
      </c>
      <c r="BH36" s="41">
        <f>R36*VLOOKUP(BH$7,'PONDERADORES-GBD'!$A$3:$I$43,4,FALSE)</f>
        <v>2.8106000000000002E-4</v>
      </c>
      <c r="BI36" s="41">
        <f>S36*VLOOKUP(BI$7,'PONDERADORES-GBD'!$A$3:$I$43,4,FALSE)</f>
        <v>3.0354150000000001E-3</v>
      </c>
      <c r="BJ36" s="41">
        <f>T36*VLOOKUP(BJ$7,'PONDERADORES-GBD'!$A$3:$I$43,4,FALSE)</f>
        <v>0</v>
      </c>
      <c r="BK36" s="41">
        <f>U36*VLOOKUP(BK$7,'PONDERADORES-GBD'!$A$3:$I$43,4,FALSE)</f>
        <v>0</v>
      </c>
      <c r="BL36" s="41">
        <f>V36*VLOOKUP(BL$7,'PONDERADORES-GBD'!$A$3:$I$43,4,FALSE)</f>
        <v>0</v>
      </c>
      <c r="BM36" s="41">
        <f>W36*VLOOKUP(BM$7,'PONDERADORES-GBD'!$A$3:$I$43,4,FALSE)</f>
        <v>0</v>
      </c>
      <c r="BN36" s="41">
        <f>X36*VLOOKUP(BN$7,'PONDERADORES-GBD'!$A$3:$I$43,4,FALSE)</f>
        <v>0</v>
      </c>
      <c r="BO36" s="41">
        <f>Y36*VLOOKUP(BO$7,'PONDERADORES-GBD'!$A$3:$I$43,4,FALSE)</f>
        <v>0</v>
      </c>
      <c r="BP36" s="41">
        <f>Z36*VLOOKUP(BP$7,'PONDERADORES-GBD'!$A$3:$I$43,4,FALSE)</f>
        <v>0</v>
      </c>
      <c r="BQ36" s="41">
        <f>AA36*VLOOKUP(BQ$7,'PONDERADORES-GBD'!$A$3:$I$43,4,FALSE)</f>
        <v>0</v>
      </c>
      <c r="BR36" s="41">
        <f>AB36*VLOOKUP(BR$7,'PONDERADORES-GBD'!$A$3:$I$43,4,FALSE)</f>
        <v>0</v>
      </c>
      <c r="BS36" s="41">
        <f>AC36*VLOOKUP(BS$7,'PONDERADORES-GBD'!$A$3:$I$43,4,FALSE)</f>
        <v>2.811E-4</v>
      </c>
      <c r="BT36" s="41">
        <f>AD36*VLOOKUP(BT$7,'PONDERADORES-GBD'!$A$3:$I$43,4,FALSE)</f>
        <v>0</v>
      </c>
      <c r="BU36" s="41">
        <f>AE36*VLOOKUP(BU$7,'PONDERADORES-GBD'!$A$3:$I$43,4,FALSE)</f>
        <v>0</v>
      </c>
      <c r="BV36" s="41">
        <f>AF36*VLOOKUP(BV$7,'PONDERADORES-GBD'!$A$3:$I$43,4,FALSE)</f>
        <v>0</v>
      </c>
      <c r="BW36" s="41">
        <f>AG36*VLOOKUP(BW$7,'PONDERADORES-GBD'!$A$3:$I$43,4,FALSE)</f>
        <v>2.811E-4</v>
      </c>
      <c r="BX36" s="41">
        <f>AH36*VLOOKUP(BX$7,'PONDERADORES-GBD'!$A$3:$I$43,4,FALSE)</f>
        <v>0</v>
      </c>
      <c r="BY36" s="41">
        <f>AI36*VLOOKUP(BY$7,'PONDERADORES-GBD'!$A$3:$I$43,4,FALSE)</f>
        <v>0</v>
      </c>
      <c r="BZ36" s="41">
        <f>AJ36*VLOOKUP(BZ$7,'PONDERADORES-GBD'!$A$3:$I$43,4,FALSE)</f>
        <v>0</v>
      </c>
      <c r="CA36" s="41">
        <f>AK36*VLOOKUP(CA$7,'PONDERADORES-GBD'!$A$3:$I$43,4,FALSE)</f>
        <v>0</v>
      </c>
      <c r="CB36" s="41">
        <f>AL36*VLOOKUP(CB$7,'PONDERADORES-GBD'!$A$3:$I$43,4,FALSE)</f>
        <v>0</v>
      </c>
      <c r="CC36" s="41">
        <f>AM36*VLOOKUP(CC$7,'PONDERADORES-GBD'!$A$3:$I$43,4,FALSE)</f>
        <v>0</v>
      </c>
      <c r="CD36" s="41">
        <f>AN36*VLOOKUP(CD$7,'PONDERADORES-GBD'!$A$3:$I$43,4,FALSE)</f>
        <v>0</v>
      </c>
      <c r="CE36" s="41">
        <f>AO36*VLOOKUP(CE$7,'PONDERADORES-GBD'!$A$3:$I$43,4,FALSE)</f>
        <v>0</v>
      </c>
      <c r="CF36" s="41">
        <f>AP36*VLOOKUP(CF$7,'PONDERADORES-GBD'!$A$3:$I$43,4,FALSE)</f>
        <v>0</v>
      </c>
      <c r="CG36" s="41">
        <f>AQ36*VLOOKUP(CG$7,'PONDERADORES-GBD'!$A$3:$I$43,4,FALSE)</f>
        <v>0</v>
      </c>
      <c r="CH36" s="41">
        <f>D36*(1-VLOOKUP(CH$7,'PONDERADORES-GBD'!$A$3:$I$43,4,FALSE))</f>
        <v>0</v>
      </c>
      <c r="CI36" s="41">
        <f>E36*(1-VLOOKUP(CI$7,'PONDERADORES-GBD'!$A$3:$I$43,4,FALSE))</f>
        <v>0</v>
      </c>
      <c r="CJ36" s="41">
        <f>F36*(1-VLOOKUP(CJ$7,'PONDERADORES-GBD'!$A$3:$I$43,4,FALSE))</f>
        <v>0.18448182999999999</v>
      </c>
      <c r="CK36" s="41">
        <f>G36*(1-VLOOKUP(CK$7,'PONDERADORES-GBD'!$A$3:$I$43,4,FALSE))</f>
        <v>0</v>
      </c>
      <c r="CL36" s="41">
        <f>H36*(1-VLOOKUP(CL$7,'PONDERADORES-GBD'!$A$3:$I$43,4,FALSE))</f>
        <v>0</v>
      </c>
      <c r="CM36" s="41">
        <f>I36*(1-VLOOKUP(CM$7,'PONDERADORES-GBD'!$A$3:$I$43,4,FALSE))</f>
        <v>0</v>
      </c>
      <c r="CN36" s="41">
        <f>J36*(1-VLOOKUP(CN$7,'PONDERADORES-GBD'!$A$3:$I$43,4,FALSE))</f>
        <v>3.2841499999999996E-2</v>
      </c>
      <c r="CO36" s="41">
        <f>K36*(1-VLOOKUP(CO$7,'PONDERADORES-GBD'!$A$3:$I$43,4,FALSE))</f>
        <v>2.8035449999999996E-2</v>
      </c>
      <c r="CP36" s="41">
        <f>L36*(1-VLOOKUP(CP$7,'PONDERADORES-GBD'!$A$3:$I$43,4,FALSE))</f>
        <v>7.0264199999999999E-2</v>
      </c>
      <c r="CQ36" s="41">
        <f>M36*(1-VLOOKUP(CQ$7,'PONDERADORES-GBD'!$A$3:$I$43,4,FALSE))</f>
        <v>2.1922400000000002E-2</v>
      </c>
      <c r="CR36" s="41">
        <f>N36*(1-VLOOKUP(CR$7,'PONDERADORES-GBD'!$A$3:$I$43,4,FALSE))</f>
        <v>3.7661600000000003E-2</v>
      </c>
      <c r="CS36" s="41">
        <f>O36*(1-VLOOKUP(CS$7,'PONDERADORES-GBD'!$A$3:$I$43,4,FALSE))</f>
        <v>0</v>
      </c>
      <c r="CT36" s="41">
        <f>P36*(1-VLOOKUP(CT$7,'PONDERADORES-GBD'!$A$3:$I$43,4,FALSE))</f>
        <v>6.7302844999999986E-2</v>
      </c>
      <c r="CU36" s="41">
        <f>Q36*(1-VLOOKUP(CU$7,'PONDERADORES-GBD'!$A$3:$I$43,4,FALSE))</f>
        <v>2.0236500000000001E-3</v>
      </c>
      <c r="CV36" s="41">
        <f>R36*(1-VLOOKUP(CV$7,'PONDERADORES-GBD'!$A$3:$I$43,4,FALSE))</f>
        <v>1.1242400000000001E-3</v>
      </c>
      <c r="CW36" s="41">
        <f>S36*(1-VLOOKUP(CW$7,'PONDERADORES-GBD'!$A$3:$I$43,4,FALSE))</f>
        <v>1.7200685E-2</v>
      </c>
      <c r="CX36" s="41">
        <f>T36*(1-VLOOKUP(CX$7,'PONDERADORES-GBD'!$A$3:$I$43,4,FALSE))</f>
        <v>2.3608799999999999E-2</v>
      </c>
      <c r="CY36" s="41">
        <f>U36*(1-VLOOKUP(CY$7,'PONDERADORES-GBD'!$A$3:$I$43,4,FALSE))</f>
        <v>4.8060699999999998E-2</v>
      </c>
      <c r="CZ36" s="41">
        <f>V36*(1-VLOOKUP(CZ$7,'PONDERADORES-GBD'!$A$3:$I$43,4,FALSE))</f>
        <v>3.3164699999999998E-2</v>
      </c>
      <c r="DA36" s="41">
        <f>W36*(1-VLOOKUP(DA$7,'PONDERADORES-GBD'!$A$3:$I$43,4,FALSE))</f>
        <v>5.1152299999999998E-2</v>
      </c>
      <c r="DB36" s="41">
        <f>X36*(1-VLOOKUP(DB$7,'PONDERADORES-GBD'!$A$3:$I$43,4,FALSE))</f>
        <v>5.9303000000000002E-2</v>
      </c>
      <c r="DC36" s="41">
        <f>Y36*(1-VLOOKUP(DC$7,'PONDERADORES-GBD'!$A$3:$I$43,4,FALSE))</f>
        <v>2.0798199999999999E-2</v>
      </c>
      <c r="DD36" s="41">
        <f>Z36*(1-VLOOKUP(DD$7,'PONDERADORES-GBD'!$A$3:$I$43,4,FALSE))</f>
        <v>0.1821248</v>
      </c>
      <c r="DE36" s="41">
        <f>AA36*(1-VLOOKUP(DE$7,'PONDERADORES-GBD'!$A$3:$I$43,4,FALSE))</f>
        <v>1.20854E-2</v>
      </c>
      <c r="DF36" s="41">
        <f>AB36*(1-VLOOKUP(DF$7,'PONDERADORES-GBD'!$A$3:$I$43,4,FALSE))</f>
        <v>2.5295000000000001E-3</v>
      </c>
      <c r="DG36" s="41">
        <f>AC36*(1-VLOOKUP(DG$7,'PONDERADORES-GBD'!$A$3:$I$43,4,FALSE))</f>
        <v>0</v>
      </c>
      <c r="DH36" s="41">
        <f>AD36*(1-VLOOKUP(DH$7,'PONDERADORES-GBD'!$A$3:$I$43,4,FALSE))</f>
        <v>0</v>
      </c>
      <c r="DI36" s="41">
        <f>AE36*(1-VLOOKUP(DI$7,'PONDERADORES-GBD'!$A$3:$I$43,4,FALSE))</f>
        <v>0</v>
      </c>
      <c r="DJ36" s="41">
        <f>AF36*(1-VLOOKUP(DJ$7,'PONDERADORES-GBD'!$A$3:$I$43,4,FALSE))</f>
        <v>0</v>
      </c>
      <c r="DK36" s="41">
        <f>AG36*(1-VLOOKUP(DK$7,'PONDERADORES-GBD'!$A$3:$I$43,4,FALSE))</f>
        <v>0</v>
      </c>
      <c r="DL36" s="41">
        <f>AH36*(1-VLOOKUP(DL$7,'PONDERADORES-GBD'!$A$3:$I$43,4,FALSE))</f>
        <v>0</v>
      </c>
      <c r="DM36" s="41">
        <f>AI36*(1-VLOOKUP(DM$7,'PONDERADORES-GBD'!$A$3:$I$43,4,FALSE))</f>
        <v>1.9673999999999998E-3</v>
      </c>
      <c r="DN36" s="41">
        <f>AJ36*(1-VLOOKUP(DN$7,'PONDERADORES-GBD'!$A$3:$I$43,4,FALSE))</f>
        <v>6.7454000000000004E-3</v>
      </c>
      <c r="DO36" s="41">
        <f>AK36*(1-VLOOKUP(DO$7,'PONDERADORES-GBD'!$A$3:$I$43,4,FALSE))</f>
        <v>5.3401000000000004E-3</v>
      </c>
      <c r="DP36" s="41">
        <f>AL36*(1-VLOOKUP(DP$7,'PONDERADORES-GBD'!$A$3:$I$43,4,FALSE))</f>
        <v>1.6301300000000001E-2</v>
      </c>
      <c r="DQ36" s="41">
        <f>AM36*(1-VLOOKUP(DQ$7,'PONDERADORES-GBD'!$A$3:$I$43,4,FALSE))</f>
        <v>3.8223699999999999E-2</v>
      </c>
      <c r="DR36" s="41">
        <f>AN36*(1-VLOOKUP(DR$7,'PONDERADORES-GBD'!$A$3:$I$43,4,FALSE))</f>
        <v>6.7454000000000004E-3</v>
      </c>
      <c r="DS36" s="41">
        <f>AO36*(1-VLOOKUP(DS$7,'PONDERADORES-GBD'!$A$3:$I$43,4,FALSE))</f>
        <v>1.1241999999999999E-3</v>
      </c>
      <c r="DT36" s="41">
        <f>AP36*(1-VLOOKUP(DT$7,'PONDERADORES-GBD'!$A$3:$I$43,4,FALSE))</f>
        <v>0</v>
      </c>
      <c r="DU36" s="41">
        <f>AQ36*(1-VLOOKUP(DU$7,'PONDERADORES-GBD'!$A$3:$I$43,4,FALSE))</f>
        <v>0</v>
      </c>
      <c r="DV36" s="31">
        <f t="shared" si="1"/>
        <v>1.0000001999999999</v>
      </c>
      <c r="DW36" s="45"/>
      <c r="DX36" s="28">
        <f>AT36*VLOOKUP(DX$7,'PONDERADORES-GBD'!$A$3:$I$43,5,FALSE)*VLOOKUP(DX$7,'PONDERADORES-GBD'!$A$3:$I$43,7,FALSE)+AT36*(1-VLOOKUP(DX$7,'PONDERADORES-GBD'!$A$3:$I$43,5,FALSE))*VLOOKUP(DX$7,'PONDERADORES-GBD'!$A$3:$I$43,9,FALSE)</f>
        <v>2.1520292999999998E-3</v>
      </c>
      <c r="DY36" s="28">
        <f>AU36*VLOOKUP(DY$7,'PONDERADORES-GBD'!$A$3:$I$43,5,FALSE)*VLOOKUP(DY$7,'PONDERADORES-GBD'!$A$3:$I$43,7,FALSE)+AU36*(1-VLOOKUP(DY$7,'PONDERADORES-GBD'!$A$3:$I$43,5,FALSE))*VLOOKUP(DY$7,'PONDERADORES-GBD'!$A$3:$I$43,9,FALSE)</f>
        <v>9.9831919999999997E-4</v>
      </c>
      <c r="DZ36" s="28">
        <f>AV36*VLOOKUP(DZ$7,'PONDERADORES-GBD'!$A$3:$I$43,5,FALSE)*VLOOKUP(DZ$7,'PONDERADORES-GBD'!$A$3:$I$43,7,FALSE)+AV36*(1-VLOOKUP(DZ$7,'PONDERADORES-GBD'!$A$3:$I$43,5,FALSE))*VLOOKUP(DZ$7,'PONDERADORES-GBD'!$A$3:$I$43,9,FALSE)</f>
        <v>2.2429106700000002E-3</v>
      </c>
      <c r="EA36" s="28">
        <f>AW36*VLOOKUP(EA$7,'PONDERADORES-GBD'!$A$3:$I$43,5,FALSE)*VLOOKUP(EA$7,'PONDERADORES-GBD'!$A$3:$I$43,7,FALSE)+AW36*(1-VLOOKUP(EA$7,'PONDERADORES-GBD'!$A$3:$I$43,5,FALSE))*VLOOKUP(EA$7,'PONDERADORES-GBD'!$A$3:$I$43,9,FALSE)</f>
        <v>0</v>
      </c>
      <c r="EB36" s="28">
        <f>AX36*VLOOKUP(EB$7,'PONDERADORES-GBD'!$A$3:$I$43,5,FALSE)*VLOOKUP(EB$7,'PONDERADORES-GBD'!$A$3:$I$43,7,FALSE)+AX36*(1-VLOOKUP(EB$7,'PONDERADORES-GBD'!$A$3:$I$43,5,FALSE))*VLOOKUP(EB$7,'PONDERADORES-GBD'!$A$3:$I$43,9,FALSE)</f>
        <v>0</v>
      </c>
      <c r="EC36" s="28">
        <f>AY36*VLOOKUP(EC$7,'PONDERADORES-GBD'!$A$3:$I$43,5,FALSE)*VLOOKUP(EC$7,'PONDERADORES-GBD'!$A$3:$I$43,7,FALSE)+AY36*(1-VLOOKUP(EC$7,'PONDERADORES-GBD'!$A$3:$I$43,5,FALSE))*VLOOKUP(EC$7,'PONDERADORES-GBD'!$A$3:$I$43,9,FALSE)</f>
        <v>0</v>
      </c>
      <c r="ED36" s="28">
        <f>AZ36*VLOOKUP(ED$7,'PONDERADORES-GBD'!$A$3:$I$43,5,FALSE)*VLOOKUP(ED$7,'PONDERADORES-GBD'!$A$3:$I$43,7,FALSE)+AZ36*(1-VLOOKUP(ED$7,'PONDERADORES-GBD'!$A$3:$I$43,5,FALSE))*VLOOKUP(ED$7,'PONDERADORES-GBD'!$A$3:$I$43,9,FALSE)</f>
        <v>1.00253E-4</v>
      </c>
      <c r="EE36" s="28">
        <f>BA36*VLOOKUP(EE$7,'PONDERADORES-GBD'!$A$3:$I$43,5,FALSE)*VLOOKUP(EE$7,'PONDERADORES-GBD'!$A$3:$I$43,7,FALSE)+BA36*(1-VLOOKUP(EE$7,'PONDERADORES-GBD'!$A$3:$I$43,5,FALSE))*VLOOKUP(EE$7,'PONDERADORES-GBD'!$A$3:$I$43,9,FALSE)</f>
        <v>7.3777499999999998E-6</v>
      </c>
      <c r="EF36" s="28">
        <f>BB36*VLOOKUP(EF$7,'PONDERADORES-GBD'!$A$3:$I$43,5,FALSE)*VLOOKUP(EF$7,'PONDERADORES-GBD'!$A$3:$I$43,7,FALSE)+BB36*(1-VLOOKUP(EF$7,'PONDERADORES-GBD'!$A$3:$I$43,5,FALSE))*VLOOKUP(EF$7,'PONDERADORES-GBD'!$A$3:$I$43,9,FALSE)</f>
        <v>0</v>
      </c>
      <c r="EG36" s="28">
        <f>BC36*VLOOKUP(EG$7,'PONDERADORES-GBD'!$A$3:$I$43,5,FALSE)*VLOOKUP(EG$7,'PONDERADORES-GBD'!$A$3:$I$43,7,FALSE)+BC36*(1-VLOOKUP(EG$7,'PONDERADORES-GBD'!$A$3:$I$43,5,FALSE))*VLOOKUP(EG$7,'PONDERADORES-GBD'!$A$3:$I$43,9,FALSE)</f>
        <v>0</v>
      </c>
      <c r="EH36" s="28">
        <f>BD36*VLOOKUP(EH$7,'PONDERADORES-GBD'!$A$3:$I$43,5,FALSE)*VLOOKUP(EH$7,'PONDERADORES-GBD'!$A$3:$I$43,7,FALSE)+BD36*(1-VLOOKUP(EH$7,'PONDERADORES-GBD'!$A$3:$I$43,5,FALSE))*VLOOKUP(EH$7,'PONDERADORES-GBD'!$A$3:$I$43,9,FALSE)</f>
        <v>0</v>
      </c>
      <c r="EI36" s="28">
        <f>BE36*VLOOKUP(EI$7,'PONDERADORES-GBD'!$A$3:$I$43,5,FALSE)*VLOOKUP(EI$7,'PONDERADORES-GBD'!$A$3:$I$43,7,FALSE)+BE36*(1-VLOOKUP(EI$7,'PONDERADORES-GBD'!$A$3:$I$43,5,FALSE))*VLOOKUP(EI$7,'PONDERADORES-GBD'!$A$3:$I$43,9,FALSE)</f>
        <v>4.4975999999999999E-6</v>
      </c>
      <c r="EJ36" s="28">
        <f>BF36*VLOOKUP(EJ$7,'PONDERADORES-GBD'!$A$3:$I$43,5,FALSE)*VLOOKUP(EJ$7,'PONDERADORES-GBD'!$A$3:$I$43,7,FALSE)+BF36*(1-VLOOKUP(EJ$7,'PONDERADORES-GBD'!$A$3:$I$43,5,FALSE))*VLOOKUP(EJ$7,'PONDERADORES-GBD'!$A$3:$I$43,9,FALSE)</f>
        <v>3.3297196999999997E-4</v>
      </c>
      <c r="EK36" s="28">
        <f>BG36*VLOOKUP(EK$7,'PONDERADORES-GBD'!$A$3:$I$43,5,FALSE)*VLOOKUP(EK$7,'PONDERADORES-GBD'!$A$3:$I$43,7,FALSE)+BG36*(1-VLOOKUP(EK$7,'PONDERADORES-GBD'!$A$3:$I$43,5,FALSE))*VLOOKUP(EK$7,'PONDERADORES-GBD'!$A$3:$I$43,9,FALSE)</f>
        <v>6.7454999999999997E-5</v>
      </c>
      <c r="EL36" s="28">
        <f>BH36*VLOOKUP(EL$7,'PONDERADORES-GBD'!$A$3:$I$43,5,FALSE)*VLOOKUP(EL$7,'PONDERADORES-GBD'!$A$3:$I$43,7,FALSE)+BH36*(1-VLOOKUP(EL$7,'PONDERADORES-GBD'!$A$3:$I$43,5,FALSE))*VLOOKUP(EL$7,'PONDERADORES-GBD'!$A$3:$I$43,9,FALSE)</f>
        <v>3.1759780000000006E-5</v>
      </c>
      <c r="EM36" s="28">
        <f>BI36*VLOOKUP(EM$7,'PONDERADORES-GBD'!$A$3:$I$43,5,FALSE)*VLOOKUP(EM$7,'PONDERADORES-GBD'!$A$3:$I$43,7,FALSE)+BI36*(1-VLOOKUP(EM$7,'PONDERADORES-GBD'!$A$3:$I$43,5,FALSE))*VLOOKUP(EM$7,'PONDERADORES-GBD'!$A$3:$I$43,9,FALSE)</f>
        <v>2.15514465E-4</v>
      </c>
      <c r="EN36" s="28">
        <f>BJ36*VLOOKUP(EN$7,'PONDERADORES-GBD'!$A$3:$I$43,5,FALSE)*VLOOKUP(EN$7,'PONDERADORES-GBD'!$A$3:$I$43,7,FALSE)+BJ36*(1-VLOOKUP(EN$7,'PONDERADORES-GBD'!$A$3:$I$43,5,FALSE))*VLOOKUP(EN$7,'PONDERADORES-GBD'!$A$3:$I$43,9,FALSE)</f>
        <v>0</v>
      </c>
      <c r="EO36" s="28">
        <f>BK36*VLOOKUP(EO$7,'PONDERADORES-GBD'!$A$3:$I$43,5,FALSE)*VLOOKUP(EO$7,'PONDERADORES-GBD'!$A$3:$I$43,7,FALSE)+BK36*(1-VLOOKUP(EO$7,'PONDERADORES-GBD'!$A$3:$I$43,5,FALSE))*VLOOKUP(EO$7,'PONDERADORES-GBD'!$A$3:$I$43,9,FALSE)</f>
        <v>0</v>
      </c>
      <c r="EP36" s="28">
        <f>BL36*VLOOKUP(EP$7,'PONDERADORES-GBD'!$A$3:$I$43,5,FALSE)*VLOOKUP(EP$7,'PONDERADORES-GBD'!$A$3:$I$43,7,FALSE)+BL36*(1-VLOOKUP(EP$7,'PONDERADORES-GBD'!$A$3:$I$43,5,FALSE))*VLOOKUP(EP$7,'PONDERADORES-GBD'!$A$3:$I$43,9,FALSE)</f>
        <v>0</v>
      </c>
      <c r="EQ36" s="28">
        <f>BM36*VLOOKUP(EQ$7,'PONDERADORES-GBD'!$A$3:$I$43,5,FALSE)*VLOOKUP(EQ$7,'PONDERADORES-GBD'!$A$3:$I$43,7,FALSE)+BM36*(1-VLOOKUP(EQ$7,'PONDERADORES-GBD'!$A$3:$I$43,5,FALSE))*VLOOKUP(EQ$7,'PONDERADORES-GBD'!$A$3:$I$43,9,FALSE)</f>
        <v>0</v>
      </c>
      <c r="ER36" s="28">
        <f>BN36*VLOOKUP(ER$7,'PONDERADORES-GBD'!$A$3:$I$43,5,FALSE)*VLOOKUP(ER$7,'PONDERADORES-GBD'!$A$3:$I$43,7,FALSE)+BN36*(1-VLOOKUP(ER$7,'PONDERADORES-GBD'!$A$3:$I$43,5,FALSE))*VLOOKUP(ER$7,'PONDERADORES-GBD'!$A$3:$I$43,9,FALSE)</f>
        <v>0</v>
      </c>
      <c r="ES36" s="28">
        <f>BO36*VLOOKUP(ES$7,'PONDERADORES-GBD'!$A$3:$I$43,5,FALSE)*VLOOKUP(ES$7,'PONDERADORES-GBD'!$A$3:$I$43,7,FALSE)+BO36*(1-VLOOKUP(ES$7,'PONDERADORES-GBD'!$A$3:$I$43,5,FALSE))*VLOOKUP(ES$7,'PONDERADORES-GBD'!$A$3:$I$43,9,FALSE)</f>
        <v>0</v>
      </c>
      <c r="ET36" s="28">
        <f>BP36*VLOOKUP(ET$7,'PONDERADORES-GBD'!$A$3:$I$43,5,FALSE)*VLOOKUP(ET$7,'PONDERADORES-GBD'!$A$3:$I$43,7,FALSE)+BP36*(1-VLOOKUP(ET$7,'PONDERADORES-GBD'!$A$3:$I$43,5,FALSE))*VLOOKUP(ET$7,'PONDERADORES-GBD'!$A$3:$I$43,9,FALSE)</f>
        <v>0</v>
      </c>
      <c r="EU36" s="28">
        <f>BQ36*VLOOKUP(EU$7,'PONDERADORES-GBD'!$A$3:$I$43,5,FALSE)*VLOOKUP(EU$7,'PONDERADORES-GBD'!$A$3:$I$43,7,FALSE)+BQ36*(1-VLOOKUP(EU$7,'PONDERADORES-GBD'!$A$3:$I$43,5,FALSE))*VLOOKUP(EU$7,'PONDERADORES-GBD'!$A$3:$I$43,9,FALSE)</f>
        <v>0</v>
      </c>
      <c r="EV36" s="28">
        <f>BR36*VLOOKUP(EV$7,'PONDERADORES-GBD'!$A$3:$I$43,5,FALSE)*VLOOKUP(EV$7,'PONDERADORES-GBD'!$A$3:$I$43,7,FALSE)+BR36*(1-VLOOKUP(EV$7,'PONDERADORES-GBD'!$A$3:$I$43,5,FALSE))*VLOOKUP(EV$7,'PONDERADORES-GBD'!$A$3:$I$43,9,FALSE)</f>
        <v>0</v>
      </c>
      <c r="EW36" s="28">
        <f>BS36*VLOOKUP(EW$7,'PONDERADORES-GBD'!$A$3:$I$43,5,FALSE)*VLOOKUP(EW$7,'PONDERADORES-GBD'!$A$3:$I$43,7,FALSE)+BS36*(1-VLOOKUP(EW$7,'PONDERADORES-GBD'!$A$3:$I$43,5,FALSE))*VLOOKUP(EW$7,'PONDERADORES-GBD'!$A$3:$I$43,9,FALSE)</f>
        <v>1.09629E-5</v>
      </c>
      <c r="EX36" s="28">
        <f>BT36*VLOOKUP(EX$7,'PONDERADORES-GBD'!$A$3:$I$43,5,FALSE)*VLOOKUP(EX$7,'PONDERADORES-GBD'!$A$3:$I$43,7,FALSE)+BT36*(1-VLOOKUP(EX$7,'PONDERADORES-GBD'!$A$3:$I$43,5,FALSE))*VLOOKUP(EX$7,'PONDERADORES-GBD'!$A$3:$I$43,9,FALSE)</f>
        <v>0</v>
      </c>
      <c r="EY36" s="28">
        <f>BU36*VLOOKUP(EY$7,'PONDERADORES-GBD'!$A$3:$I$43,5,FALSE)*VLOOKUP(EY$7,'PONDERADORES-GBD'!$A$3:$I$43,7,FALSE)+BU36*(1-VLOOKUP(EY$7,'PONDERADORES-GBD'!$A$3:$I$43,5,FALSE))*VLOOKUP(EY$7,'PONDERADORES-GBD'!$A$3:$I$43,9,FALSE)</f>
        <v>0</v>
      </c>
      <c r="EZ36" s="28">
        <f>BV36*VLOOKUP(EZ$7,'PONDERADORES-GBD'!$A$3:$I$43,5,FALSE)*VLOOKUP(EZ$7,'PONDERADORES-GBD'!$A$3:$I$43,7,FALSE)+BV36*(1-VLOOKUP(EZ$7,'PONDERADORES-GBD'!$A$3:$I$43,5,FALSE))*VLOOKUP(EZ$7,'PONDERADORES-GBD'!$A$3:$I$43,9,FALSE)</f>
        <v>0</v>
      </c>
      <c r="FA36" s="28">
        <f>BW36*VLOOKUP(FA$7,'PONDERADORES-GBD'!$A$3:$I$43,5,FALSE)*VLOOKUP(FA$7,'PONDERADORES-GBD'!$A$3:$I$43,7,FALSE)+BW36*(1-VLOOKUP(FA$7,'PONDERADORES-GBD'!$A$3:$I$43,5,FALSE))*VLOOKUP(FA$7,'PONDERADORES-GBD'!$A$3:$I$43,9,FALSE)</f>
        <v>1.09629E-5</v>
      </c>
      <c r="FB36" s="28">
        <f>BX36*VLOOKUP(FB$7,'PONDERADORES-GBD'!$A$3:$I$43,5,FALSE)*VLOOKUP(FB$7,'PONDERADORES-GBD'!$A$3:$I$43,7,FALSE)+BX36*(1-VLOOKUP(FB$7,'PONDERADORES-GBD'!$A$3:$I$43,5,FALSE))*VLOOKUP(FB$7,'PONDERADORES-GBD'!$A$3:$I$43,9,FALSE)</f>
        <v>0</v>
      </c>
      <c r="FC36" s="28">
        <f>BY36*VLOOKUP(FC$7,'PONDERADORES-GBD'!$A$3:$I$43,5,FALSE)*VLOOKUP(FC$7,'PONDERADORES-GBD'!$A$3:$I$43,7,FALSE)+BY36*(1-VLOOKUP(FC$7,'PONDERADORES-GBD'!$A$3:$I$43,5,FALSE))*VLOOKUP(FC$7,'PONDERADORES-GBD'!$A$3:$I$43,9,FALSE)</f>
        <v>0</v>
      </c>
      <c r="FD36" s="28">
        <f>BZ36*VLOOKUP(FD$7,'PONDERADORES-GBD'!$A$3:$I$43,5,FALSE)*VLOOKUP(FD$7,'PONDERADORES-GBD'!$A$3:$I$43,7,FALSE)+BZ36*(1-VLOOKUP(FD$7,'PONDERADORES-GBD'!$A$3:$I$43,5,FALSE))*VLOOKUP(FD$7,'PONDERADORES-GBD'!$A$3:$I$43,9,FALSE)</f>
        <v>0</v>
      </c>
      <c r="FE36" s="28">
        <f>CA36*VLOOKUP(FE$7,'PONDERADORES-GBD'!$A$3:$I$43,5,FALSE)*VLOOKUP(FE$7,'PONDERADORES-GBD'!$A$3:$I$43,7,FALSE)+CA36*(1-VLOOKUP(FE$7,'PONDERADORES-GBD'!$A$3:$I$43,5,FALSE))*VLOOKUP(FE$7,'PONDERADORES-GBD'!$A$3:$I$43,9,FALSE)</f>
        <v>0</v>
      </c>
      <c r="FF36" s="28">
        <f>CB36*VLOOKUP(FF$7,'PONDERADORES-GBD'!$A$3:$I$43,5,FALSE)*VLOOKUP(FF$7,'PONDERADORES-GBD'!$A$3:$I$43,7,FALSE)+CB36*(1-VLOOKUP(FF$7,'PONDERADORES-GBD'!$A$3:$I$43,5,FALSE))*VLOOKUP(FF$7,'PONDERADORES-GBD'!$A$3:$I$43,9,FALSE)</f>
        <v>0</v>
      </c>
      <c r="FG36" s="28">
        <f>CC36*VLOOKUP(FG$7,'PONDERADORES-GBD'!$A$3:$I$43,5,FALSE)*VLOOKUP(FG$7,'PONDERADORES-GBD'!$A$3:$I$43,7,FALSE)+CC36*(1-VLOOKUP(FG$7,'PONDERADORES-GBD'!$A$3:$I$43,5,FALSE))*VLOOKUP(FG$7,'PONDERADORES-GBD'!$A$3:$I$43,9,FALSE)</f>
        <v>0</v>
      </c>
      <c r="FH36" s="28">
        <f>CD36*VLOOKUP(FH$7,'PONDERADORES-GBD'!$A$3:$I$43,5,FALSE)*VLOOKUP(FH$7,'PONDERADORES-GBD'!$A$3:$I$43,7,FALSE)+CD36*(1-VLOOKUP(FH$7,'PONDERADORES-GBD'!$A$3:$I$43,5,FALSE))*VLOOKUP(FH$7,'PONDERADORES-GBD'!$A$3:$I$43,9,FALSE)</f>
        <v>0</v>
      </c>
      <c r="FI36" s="28">
        <f>CE36*VLOOKUP(FI$7,'PONDERADORES-GBD'!$A$3:$I$43,5,FALSE)*VLOOKUP(FI$7,'PONDERADORES-GBD'!$A$3:$I$43,7,FALSE)+CE36*(1-VLOOKUP(FI$7,'PONDERADORES-GBD'!$A$3:$I$43,5,FALSE))*VLOOKUP(FI$7,'PONDERADORES-GBD'!$A$3:$I$43,9,FALSE)</f>
        <v>0</v>
      </c>
      <c r="FJ36" s="28">
        <f>CF36*VLOOKUP(FJ$7,'PONDERADORES-GBD'!$A$3:$I$43,5,FALSE)*VLOOKUP(FJ$7,'PONDERADORES-GBD'!$A$3:$I$43,7,FALSE)+CF36*(1-VLOOKUP(FJ$7,'PONDERADORES-GBD'!$A$3:$I$43,5,FALSE))*VLOOKUP(FJ$7,'PONDERADORES-GBD'!$A$3:$I$43,9,FALSE)</f>
        <v>0</v>
      </c>
      <c r="FK36" s="28">
        <f>CG36*VLOOKUP(FK$7,'PONDERADORES-GBD'!$A$3:$I$43,5,FALSE)*VLOOKUP(FK$7,'PONDERADORES-GBD'!$A$3:$I$43,7,FALSE)+CG36*(1-VLOOKUP(FK$7,'PONDERADORES-GBD'!$A$3:$I$43,5,FALSE))*VLOOKUP(FK$7,'PONDERADORES-GBD'!$A$3:$I$43,9,FALSE)</f>
        <v>0</v>
      </c>
      <c r="FL36" s="28">
        <f>CH36*VLOOKUP(FL$7,'PONDERADORES-GBD'!$A$3:$I$43,5,FALSE)*VLOOKUP(FL$7,'PONDERADORES-GBD'!$A$3:$I$43,6,FALSE)*VLOOKUP(FL$7,'PONDERADORES-GBD'!$A$3:$I$43,3,FALSE)+CH36*(1-VLOOKUP(FL$7,'PONDERADORES-GBD'!$A$3:$I$43,5,FALSE))*VLOOKUP(FL$7,'PONDERADORES-GBD'!$A$3:$I$43,8,FALSE)*VLOOKUP(FL$7,'PONDERADORES-GBD'!$A$3:$I$43,3,FALSE)</f>
        <v>0</v>
      </c>
      <c r="FM36" s="28">
        <f>CI36*VLOOKUP(FM$7,'PONDERADORES-GBD'!$A$3:$I$43,5,FALSE)*VLOOKUP(FM$7,'PONDERADORES-GBD'!$A$3:$I$43,6,FALSE)*VLOOKUP(FM$7,'PONDERADORES-GBD'!$A$3:$I$43,3,FALSE)+CI36*(1-VLOOKUP(FM$7,'PONDERADORES-GBD'!$A$3:$I$43,5,FALSE))*VLOOKUP(FM$7,'PONDERADORES-GBD'!$A$3:$I$43,8,FALSE)*VLOOKUP(FM$7,'PONDERADORES-GBD'!$A$3:$I$43,3,FALSE)</f>
        <v>0</v>
      </c>
      <c r="FN36" s="28">
        <f>CJ36*VLOOKUP(FN$7,'PONDERADORES-GBD'!$A$3:$I$43,5,FALSE)*VLOOKUP(FN$7,'PONDERADORES-GBD'!$A$3:$I$43,6,FALSE)*VLOOKUP(FN$7,'PONDERADORES-GBD'!$A$3:$I$43,3,FALSE)+CJ36*(1-VLOOKUP(FN$7,'PONDERADORES-GBD'!$A$3:$I$43,5,FALSE))*VLOOKUP(FN$7,'PONDERADORES-GBD'!$A$3:$I$43,8,FALSE)*VLOOKUP(FN$7,'PONDERADORES-GBD'!$A$3:$I$43,3,FALSE)</f>
        <v>2.64815396219028E-3</v>
      </c>
      <c r="FO36" s="28">
        <f>CK36*VLOOKUP(FO$7,'PONDERADORES-GBD'!$A$3:$I$43,5,FALSE)*VLOOKUP(FO$7,'PONDERADORES-GBD'!$A$3:$I$43,6,FALSE)*VLOOKUP(FO$7,'PONDERADORES-GBD'!$A$3:$I$43,3,FALSE)+CK36*(1-VLOOKUP(FO$7,'PONDERADORES-GBD'!$A$3:$I$43,5,FALSE))*VLOOKUP(FO$7,'PONDERADORES-GBD'!$A$3:$I$43,8,FALSE)*VLOOKUP(FO$7,'PONDERADORES-GBD'!$A$3:$I$43,3,FALSE)</f>
        <v>0</v>
      </c>
      <c r="FP36" s="28">
        <f>CL36*VLOOKUP(FP$7,'PONDERADORES-GBD'!$A$3:$I$43,5,FALSE)*VLOOKUP(FP$7,'PONDERADORES-GBD'!$A$3:$I$43,6,FALSE)*VLOOKUP(FP$7,'PONDERADORES-GBD'!$A$3:$I$43,3,FALSE)+CL36*(1-VLOOKUP(FP$7,'PONDERADORES-GBD'!$A$3:$I$43,5,FALSE))*VLOOKUP(FP$7,'PONDERADORES-GBD'!$A$3:$I$43,8,FALSE)*VLOOKUP(FP$7,'PONDERADORES-GBD'!$A$3:$I$43,3,FALSE)</f>
        <v>0</v>
      </c>
      <c r="FQ36" s="28">
        <f>CM36*VLOOKUP(FQ$7,'PONDERADORES-GBD'!$A$3:$I$43,5,FALSE)*VLOOKUP(FQ$7,'PONDERADORES-GBD'!$A$3:$I$43,6,FALSE)*VLOOKUP(FQ$7,'PONDERADORES-GBD'!$A$3:$I$43,3,FALSE)+CM36*(1-VLOOKUP(FQ$7,'PONDERADORES-GBD'!$A$3:$I$43,5,FALSE))*VLOOKUP(FQ$7,'PONDERADORES-GBD'!$A$3:$I$43,8,FALSE)*VLOOKUP(FQ$7,'PONDERADORES-GBD'!$A$3:$I$43,3,FALSE)</f>
        <v>0</v>
      </c>
      <c r="FR36" s="28">
        <f>CN36*VLOOKUP(FR$7,'PONDERADORES-GBD'!$A$3:$I$43,5,FALSE)*VLOOKUP(FR$7,'PONDERADORES-GBD'!$A$3:$I$43,6,FALSE)*VLOOKUP(FR$7,'PONDERADORES-GBD'!$A$3:$I$43,3,FALSE)+CN36*(1-VLOOKUP(FR$7,'PONDERADORES-GBD'!$A$3:$I$43,5,FALSE))*VLOOKUP(FR$7,'PONDERADORES-GBD'!$A$3:$I$43,8,FALSE)*VLOOKUP(FR$7,'PONDERADORES-GBD'!$A$3:$I$43,3,FALSE)</f>
        <v>1.1831032361396302E-3</v>
      </c>
      <c r="FS36" s="28">
        <f>CO36*VLOOKUP(FS$7,'PONDERADORES-GBD'!$A$3:$I$43,5,FALSE)*VLOOKUP(FS$7,'PONDERADORES-GBD'!$A$3:$I$43,6,FALSE)*VLOOKUP(FS$7,'PONDERADORES-GBD'!$A$3:$I$43,3,FALSE)+CO36*(1-VLOOKUP(FS$7,'PONDERADORES-GBD'!$A$3:$I$43,5,FALSE))*VLOOKUP(FS$7,'PONDERADORES-GBD'!$A$3:$I$43,8,FALSE)*VLOOKUP(FS$7,'PONDERADORES-GBD'!$A$3:$I$43,3,FALSE)</f>
        <v>4.3452069117043109E-4</v>
      </c>
      <c r="FT36" s="28">
        <f>CP36*VLOOKUP(FT$7,'PONDERADORES-GBD'!$A$3:$I$43,5,FALSE)*VLOOKUP(FT$7,'PONDERADORES-GBD'!$A$3:$I$43,6,FALSE)*VLOOKUP(FT$7,'PONDERADORES-GBD'!$A$3:$I$43,3,FALSE)+CP36*(1-VLOOKUP(FT$7,'PONDERADORES-GBD'!$A$3:$I$43,5,FALSE))*VLOOKUP(FT$7,'PONDERADORES-GBD'!$A$3:$I$43,8,FALSE)*VLOOKUP(FT$7,'PONDERADORES-GBD'!$A$3:$I$43,3,FALSE)</f>
        <v>1.1002767745379876E-3</v>
      </c>
      <c r="FU36" s="28">
        <f>CQ36*VLOOKUP(FU$7,'PONDERADORES-GBD'!$A$3:$I$43,5,FALSE)*VLOOKUP(FU$7,'PONDERADORES-GBD'!$A$3:$I$43,6,FALSE)*VLOOKUP(FU$7,'PONDERADORES-GBD'!$A$3:$I$43,3,FALSE)+CQ36*(1-VLOOKUP(FU$7,'PONDERADORES-GBD'!$A$3:$I$43,5,FALSE))*VLOOKUP(FU$7,'PONDERADORES-GBD'!$A$3:$I$43,8,FALSE)*VLOOKUP(FU$7,'PONDERADORES-GBD'!$A$3:$I$43,3,FALSE)</f>
        <v>3.4328587761806983E-4</v>
      </c>
      <c r="FV36" s="28">
        <f>CR36*VLOOKUP(FV$7,'PONDERADORES-GBD'!$A$3:$I$43,5,FALSE)*VLOOKUP(FV$7,'PONDERADORES-GBD'!$A$3:$I$43,6,FALSE)*VLOOKUP(FV$7,'PONDERADORES-GBD'!$A$3:$I$43,3,FALSE)+CR36*(1-VLOOKUP(FV$7,'PONDERADORES-GBD'!$A$3:$I$43,5,FALSE))*VLOOKUP(FV$7,'PONDERADORES-GBD'!$A$3:$I$43,8,FALSE)*VLOOKUP(FV$7,'PONDERADORES-GBD'!$A$3:$I$43,3,FALSE)</f>
        <v>1.3233373700205339E-3</v>
      </c>
      <c r="FW36" s="28">
        <f>CS36*VLOOKUP(FW$7,'PONDERADORES-GBD'!$A$3:$I$43,5,FALSE)*VLOOKUP(FW$7,'PONDERADORES-GBD'!$A$3:$I$43,6,FALSE)*VLOOKUP(FW$7,'PONDERADORES-GBD'!$A$3:$I$43,3,FALSE)+CS36*(1-VLOOKUP(FW$7,'PONDERADORES-GBD'!$A$3:$I$43,5,FALSE))*VLOOKUP(FW$7,'PONDERADORES-GBD'!$A$3:$I$43,8,FALSE)*VLOOKUP(FW$7,'PONDERADORES-GBD'!$A$3:$I$43,3,FALSE)</f>
        <v>0</v>
      </c>
      <c r="FX36" s="28">
        <f>CT36*VLOOKUP(FX$7,'PONDERADORES-GBD'!$A$3:$I$43,5,FALSE)*VLOOKUP(FX$7,'PONDERADORES-GBD'!$A$3:$I$43,6,FALSE)*VLOOKUP(FX$7,'PONDERADORES-GBD'!$A$3:$I$43,3,FALSE)+CT36*(1-VLOOKUP(FX$7,'PONDERADORES-GBD'!$A$3:$I$43,5,FALSE))*VLOOKUP(FX$7,'PONDERADORES-GBD'!$A$3:$I$43,8,FALSE)*VLOOKUP(FX$7,'PONDERADORES-GBD'!$A$3:$I$43,3,FALSE)</f>
        <v>4.9659457159479802E-4</v>
      </c>
      <c r="FY36" s="28">
        <f>CU36*VLOOKUP(FY$7,'PONDERADORES-GBD'!$A$3:$I$43,5,FALSE)*VLOOKUP(FY$7,'PONDERADORES-GBD'!$A$3:$I$43,6,FALSE)*VLOOKUP(FY$7,'PONDERADORES-GBD'!$A$3:$I$43,3,FALSE)+CU36*(1-VLOOKUP(FY$7,'PONDERADORES-GBD'!$A$3:$I$43,5,FALSE))*VLOOKUP(FY$7,'PONDERADORES-GBD'!$A$3:$I$43,8,FALSE)*VLOOKUP(FY$7,'PONDERADORES-GBD'!$A$3:$I$43,3,FALSE)</f>
        <v>2.0942907597535934E-6</v>
      </c>
      <c r="FZ36" s="28">
        <f>CV36*VLOOKUP(FZ$7,'PONDERADORES-GBD'!$A$3:$I$43,5,FALSE)*VLOOKUP(FZ$7,'PONDERADORES-GBD'!$A$3:$I$43,6,FALSE)*VLOOKUP(FZ$7,'PONDERADORES-GBD'!$A$3:$I$43,3,FALSE)+CV36*(1-VLOOKUP(FZ$7,'PONDERADORES-GBD'!$A$3:$I$43,5,FALSE))*VLOOKUP(FZ$7,'PONDERADORES-GBD'!$A$3:$I$43,8,FALSE)*VLOOKUP(FZ$7,'PONDERADORES-GBD'!$A$3:$I$43,3,FALSE)</f>
        <v>0</v>
      </c>
      <c r="GA36" s="28">
        <f>CW36*VLOOKUP(GA$7,'PONDERADORES-GBD'!$A$3:$I$43,5,FALSE)*VLOOKUP(GA$7,'PONDERADORES-GBD'!$A$3:$I$43,6,FALSE)*VLOOKUP(GA$7,'PONDERADORES-GBD'!$A$3:$I$43,3,FALSE)+CW36*(1-VLOOKUP(GA$7,'PONDERADORES-GBD'!$A$3:$I$43,5,FALSE))*VLOOKUP(GA$7,'PONDERADORES-GBD'!$A$3:$I$43,8,FALSE)*VLOOKUP(GA$7,'PONDERADORES-GBD'!$A$3:$I$43,3,FALSE)</f>
        <v>1.3040026492813141E-4</v>
      </c>
      <c r="GB36" s="28">
        <f>CX36*VLOOKUP(GB$7,'PONDERADORES-GBD'!$A$3:$I$43,5,FALSE)*VLOOKUP(GB$7,'PONDERADORES-GBD'!$A$3:$I$43,6,FALSE)*VLOOKUP(GB$7,'PONDERADORES-GBD'!$A$3:$I$43,3,FALSE)+CX36*(1-VLOOKUP(GB$7,'PONDERADORES-GBD'!$A$3:$I$43,5,FALSE))*VLOOKUP(GB$7,'PONDERADORES-GBD'!$A$3:$I$43,8,FALSE)*VLOOKUP(GB$7,'PONDERADORES-GBD'!$A$3:$I$43,3,FALSE)</f>
        <v>1.8622026776180699E-4</v>
      </c>
      <c r="GC36" s="28">
        <f>CY36*VLOOKUP(GC$7,'PONDERADORES-GBD'!$A$3:$I$43,5,FALSE)*VLOOKUP(GC$7,'PONDERADORES-GBD'!$A$3:$I$43,6,FALSE)*VLOOKUP(GC$7,'PONDERADORES-GBD'!$A$3:$I$43,3,FALSE)+CY36*(1-VLOOKUP(GC$7,'PONDERADORES-GBD'!$A$3:$I$43,5,FALSE))*VLOOKUP(GC$7,'PONDERADORES-GBD'!$A$3:$I$43,8,FALSE)*VLOOKUP(GC$7,'PONDERADORES-GBD'!$A$3:$I$43,3,FALSE)</f>
        <v>7.4489150636550293E-4</v>
      </c>
      <c r="GD36" s="28">
        <f>CZ36*VLOOKUP(GD$7,'PONDERADORES-GBD'!$A$3:$I$43,5,FALSE)*VLOOKUP(GD$7,'PONDERADORES-GBD'!$A$3:$I$43,6,FALSE)*VLOOKUP(GD$7,'PONDERADORES-GBD'!$A$3:$I$43,3,FALSE)+CZ36*(1-VLOOKUP(GD$7,'PONDERADORES-GBD'!$A$3:$I$43,5,FALSE))*VLOOKUP(GD$7,'PONDERADORES-GBD'!$A$3:$I$43,8,FALSE)*VLOOKUP(GD$7,'PONDERADORES-GBD'!$A$3:$I$43,3,FALSE)</f>
        <v>3.9280079999999995E-4</v>
      </c>
      <c r="GE36" s="28">
        <f>DA36*VLOOKUP(GE$7,'PONDERADORES-GBD'!$A$3:$I$43,5,FALSE)*VLOOKUP(GE$7,'PONDERADORES-GBD'!$A$3:$I$43,6,FALSE)*VLOOKUP(GE$7,'PONDERADORES-GBD'!$A$3:$I$43,3,FALSE)+DA36*(1-VLOOKUP(GE$7,'PONDERADORES-GBD'!$A$3:$I$43,5,FALSE))*VLOOKUP(GE$7,'PONDERADORES-GBD'!$A$3:$I$43,8,FALSE)*VLOOKUP(GE$7,'PONDERADORES-GBD'!$A$3:$I$43,3,FALSE)</f>
        <v>2.0096796851471597E-4</v>
      </c>
      <c r="GF36" s="28">
        <f>DB36*VLOOKUP(GF$7,'PONDERADORES-GBD'!$A$3:$I$43,5,FALSE)*VLOOKUP(GF$7,'PONDERADORES-GBD'!$A$3:$I$43,6,FALSE)*VLOOKUP(GF$7,'PONDERADORES-GBD'!$A$3:$I$43,3,FALSE)+DB36*(1-VLOOKUP(GF$7,'PONDERADORES-GBD'!$A$3:$I$43,5,FALSE))*VLOOKUP(GF$7,'PONDERADORES-GBD'!$A$3:$I$43,8,FALSE)*VLOOKUP(GF$7,'PONDERADORES-GBD'!$A$3:$I$43,3,FALSE)</f>
        <v>1.8639245448323069E-4</v>
      </c>
      <c r="GG36" s="28">
        <f>DC36*VLOOKUP(GG$7,'PONDERADORES-GBD'!$A$3:$I$43,5,FALSE)*VLOOKUP(GG$7,'PONDERADORES-GBD'!$A$3:$I$43,6,FALSE)*VLOOKUP(GG$7,'PONDERADORES-GBD'!$A$3:$I$43,3,FALSE)+DC36*(1-VLOOKUP(GG$7,'PONDERADORES-GBD'!$A$3:$I$43,5,FALSE))*VLOOKUP(GG$7,'PONDERADORES-GBD'!$A$3:$I$43,8,FALSE)*VLOOKUP(GG$7,'PONDERADORES-GBD'!$A$3:$I$43,3,FALSE)</f>
        <v>1.4520303901437371E-5</v>
      </c>
      <c r="GH36" s="28">
        <f>DD36*VLOOKUP(GH$7,'PONDERADORES-GBD'!$A$3:$I$43,5,FALSE)*VLOOKUP(GH$7,'PONDERADORES-GBD'!$A$3:$I$43,6,FALSE)*VLOOKUP(GH$7,'PONDERADORES-GBD'!$A$3:$I$43,3,FALSE)+DD36*(1-VLOOKUP(GH$7,'PONDERADORES-GBD'!$A$3:$I$43,5,FALSE))*VLOOKUP(GH$7,'PONDERADORES-GBD'!$A$3:$I$43,8,FALSE)*VLOOKUP(GH$7,'PONDERADORES-GBD'!$A$3:$I$43,3,FALSE)</f>
        <v>8.2274036960985626E-4</v>
      </c>
      <c r="GI36" s="28">
        <f>DE36*VLOOKUP(GI$7,'PONDERADORES-GBD'!$A$3:$I$43,5,FALSE)*VLOOKUP(GI$7,'PONDERADORES-GBD'!$A$3:$I$43,6,FALSE)*VLOOKUP(GI$7,'PONDERADORES-GBD'!$A$3:$I$43,3,FALSE)+DE36*(1-VLOOKUP(GI$7,'PONDERADORES-GBD'!$A$3:$I$43,5,FALSE))*VLOOKUP(GI$7,'PONDERADORES-GBD'!$A$3:$I$43,8,FALSE)*VLOOKUP(GI$7,'PONDERADORES-GBD'!$A$3:$I$43,3,FALSE)</f>
        <v>2.2797647091033536E-5</v>
      </c>
      <c r="GJ36" s="28">
        <f>DF36*VLOOKUP(GJ$7,'PONDERADORES-GBD'!$A$3:$I$43,5,FALSE)*VLOOKUP(GJ$7,'PONDERADORES-GBD'!$A$3:$I$43,6,FALSE)*VLOOKUP(GJ$7,'PONDERADORES-GBD'!$A$3:$I$43,3,FALSE)+DF36*(1-VLOOKUP(GJ$7,'PONDERADORES-GBD'!$A$3:$I$43,5,FALSE))*VLOOKUP(GJ$7,'PONDERADORES-GBD'!$A$3:$I$43,8,FALSE)*VLOOKUP(GJ$7,'PONDERADORES-GBD'!$A$3:$I$43,3,FALSE)</f>
        <v>1.4197056810403835E-6</v>
      </c>
      <c r="GK36" s="28">
        <f>DG36*VLOOKUP(GK$7,'PONDERADORES-GBD'!$A$3:$I$43,5,FALSE)*VLOOKUP(GK$7,'PONDERADORES-GBD'!$A$3:$I$43,6,FALSE)*VLOOKUP(GK$7,'PONDERADORES-GBD'!$A$3:$I$43,3,FALSE)+DG36*(1-VLOOKUP(GK$7,'PONDERADORES-GBD'!$A$3:$I$43,5,FALSE))*VLOOKUP(GK$7,'PONDERADORES-GBD'!$A$3:$I$43,8,FALSE)*VLOOKUP(GK$7,'PONDERADORES-GBD'!$A$3:$I$43,3,FALSE)</f>
        <v>0</v>
      </c>
      <c r="GL36" s="28">
        <f>DH36*VLOOKUP(GL$7,'PONDERADORES-GBD'!$A$3:$I$43,5,FALSE)*VLOOKUP(GL$7,'PONDERADORES-GBD'!$A$3:$I$43,6,FALSE)*VLOOKUP(GL$7,'PONDERADORES-GBD'!$A$3:$I$43,3,FALSE)+DH36*(1-VLOOKUP(GL$7,'PONDERADORES-GBD'!$A$3:$I$43,5,FALSE))*VLOOKUP(GL$7,'PONDERADORES-GBD'!$A$3:$I$43,8,FALSE)*VLOOKUP(GL$7,'PONDERADORES-GBD'!$A$3:$I$43,3,FALSE)</f>
        <v>0</v>
      </c>
      <c r="GM36" s="28">
        <f>DI36*VLOOKUP(GM$7,'PONDERADORES-GBD'!$A$3:$I$43,5,FALSE)*VLOOKUP(GM$7,'PONDERADORES-GBD'!$A$3:$I$43,6,FALSE)*VLOOKUP(GM$7,'PONDERADORES-GBD'!$A$3:$I$43,3,FALSE)+DI36*(1-VLOOKUP(GM$7,'PONDERADORES-GBD'!$A$3:$I$43,5,FALSE))*VLOOKUP(GM$7,'PONDERADORES-GBD'!$A$3:$I$43,8,FALSE)*VLOOKUP(GM$7,'PONDERADORES-GBD'!$A$3:$I$43,3,FALSE)</f>
        <v>0</v>
      </c>
      <c r="GN36" s="28">
        <f>DJ36*VLOOKUP(GN$7,'PONDERADORES-GBD'!$A$3:$I$43,5,FALSE)*VLOOKUP(GN$7,'PONDERADORES-GBD'!$A$3:$I$43,6,FALSE)*VLOOKUP(GN$7,'PONDERADORES-GBD'!$A$3:$I$43,3,FALSE)+DJ36*(1-VLOOKUP(GN$7,'PONDERADORES-GBD'!$A$3:$I$43,5,FALSE))*VLOOKUP(GN$7,'PONDERADORES-GBD'!$A$3:$I$43,8,FALSE)*VLOOKUP(GN$7,'PONDERADORES-GBD'!$A$3:$I$43,3,FALSE)</f>
        <v>0</v>
      </c>
      <c r="GO36" s="28">
        <f>DK36*VLOOKUP(GO$7,'PONDERADORES-GBD'!$A$3:$I$43,5,FALSE)*VLOOKUP(GO$7,'PONDERADORES-GBD'!$A$3:$I$43,6,FALSE)*VLOOKUP(GO$7,'PONDERADORES-GBD'!$A$3:$I$43,3,FALSE)+DK36*(1-VLOOKUP(GO$7,'PONDERADORES-GBD'!$A$3:$I$43,5,FALSE))*VLOOKUP(GO$7,'PONDERADORES-GBD'!$A$3:$I$43,8,FALSE)*VLOOKUP(GO$7,'PONDERADORES-GBD'!$A$3:$I$43,3,FALSE)</f>
        <v>0</v>
      </c>
      <c r="GP36" s="28">
        <f>DL36*VLOOKUP(GP$7,'PONDERADORES-GBD'!$A$3:$I$43,5,FALSE)*VLOOKUP(GP$7,'PONDERADORES-GBD'!$A$3:$I$43,6,FALSE)*VLOOKUP(GP$7,'PONDERADORES-GBD'!$A$3:$I$43,3,FALSE)+DL36*(1-VLOOKUP(GP$7,'PONDERADORES-GBD'!$A$3:$I$43,5,FALSE))*VLOOKUP(GP$7,'PONDERADORES-GBD'!$A$3:$I$43,8,FALSE)*VLOOKUP(GP$7,'PONDERADORES-GBD'!$A$3:$I$43,3,FALSE)</f>
        <v>0</v>
      </c>
      <c r="GQ36" s="28">
        <f>DM36*VLOOKUP(GQ$7,'PONDERADORES-GBD'!$A$3:$I$43,5,FALSE)*VLOOKUP(GQ$7,'PONDERADORES-GBD'!$A$3:$I$43,6,FALSE)*VLOOKUP(GQ$7,'PONDERADORES-GBD'!$A$3:$I$43,3,FALSE)+DM36*(1-VLOOKUP(GQ$7,'PONDERADORES-GBD'!$A$3:$I$43,5,FALSE))*VLOOKUP(GQ$7,'PONDERADORES-GBD'!$A$3:$I$43,8,FALSE)*VLOOKUP(GQ$7,'PONDERADORES-GBD'!$A$3:$I$43,3,FALSE)</f>
        <v>1.085907843942505E-6</v>
      </c>
      <c r="GR36" s="28">
        <f>DN36*VLOOKUP(GR$7,'PONDERADORES-GBD'!$A$3:$I$43,5,FALSE)*VLOOKUP(GR$7,'PONDERADORES-GBD'!$A$3:$I$43,6,FALSE)*VLOOKUP(GR$7,'PONDERADORES-GBD'!$A$3:$I$43,3,FALSE)+DN36*(1-VLOOKUP(GR$7,'PONDERADORES-GBD'!$A$3:$I$43,5,FALSE))*VLOOKUP(GR$7,'PONDERADORES-GBD'!$A$3:$I$43,8,FALSE)*VLOOKUP(GR$7,'PONDERADORES-GBD'!$A$3:$I$43,3,FALSE)</f>
        <v>0</v>
      </c>
      <c r="GS36" s="28">
        <f>DO36*VLOOKUP(GS$7,'PONDERADORES-GBD'!$A$3:$I$43,5,FALSE)*VLOOKUP(GS$7,'PONDERADORES-GBD'!$A$3:$I$43,6,FALSE)*VLOOKUP(GS$7,'PONDERADORES-GBD'!$A$3:$I$43,3,FALSE)+DO36*(1-VLOOKUP(GS$7,'PONDERADORES-GBD'!$A$3:$I$43,5,FALSE))*VLOOKUP(GS$7,'PONDERADORES-GBD'!$A$3:$I$43,8,FALSE)*VLOOKUP(GS$7,'PONDERADORES-GBD'!$A$3:$I$43,3,FALSE)</f>
        <v>0</v>
      </c>
      <c r="GT36" s="28">
        <f>DP36*VLOOKUP(GT$7,'PONDERADORES-GBD'!$A$3:$I$43,5,FALSE)*VLOOKUP(GT$7,'PONDERADORES-GBD'!$A$3:$I$43,6,FALSE)*VLOOKUP(GT$7,'PONDERADORES-GBD'!$A$3:$I$43,3,FALSE)+DP36*(1-VLOOKUP(GT$7,'PONDERADORES-GBD'!$A$3:$I$43,5,FALSE))*VLOOKUP(GT$7,'PONDERADORES-GBD'!$A$3:$I$43,8,FALSE)*VLOOKUP(GT$7,'PONDERADORES-GBD'!$A$3:$I$43,3,FALSE)</f>
        <v>4.9986190280629708E-6</v>
      </c>
      <c r="GU36" s="28">
        <f>DQ36*VLOOKUP(GU$7,'PONDERADORES-GBD'!$A$3:$I$43,5,FALSE)*VLOOKUP(GU$7,'PONDERADORES-GBD'!$A$3:$I$43,6,FALSE)*VLOOKUP(GU$7,'PONDERADORES-GBD'!$A$3:$I$43,3,FALSE)+DQ36*(1-VLOOKUP(GU$7,'PONDERADORES-GBD'!$A$3:$I$43,5,FALSE))*VLOOKUP(GU$7,'PONDERADORES-GBD'!$A$3:$I$43,8,FALSE)*VLOOKUP(GU$7,'PONDERADORES-GBD'!$A$3:$I$43,3,FALSE)</f>
        <v>8.7906661190965075E-6</v>
      </c>
      <c r="GV36" s="28">
        <f>DR36*VLOOKUP(GV$7,'PONDERADORES-GBD'!$A$3:$I$43,5,FALSE)*VLOOKUP(GV$7,'PONDERADORES-GBD'!$A$3:$I$43,6,FALSE)*VLOOKUP(GV$7,'PONDERADORES-GBD'!$A$3:$I$43,3,FALSE)+DR36*(1-VLOOKUP(GV$7,'PONDERADORES-GBD'!$A$3:$I$43,5,FALSE))*VLOOKUP(GV$7,'PONDERADORES-GBD'!$A$3:$I$43,8,FALSE)*VLOOKUP(GV$7,'PONDERADORES-GBD'!$A$3:$I$43,3,FALSE)</f>
        <v>2.1452311129363454E-5</v>
      </c>
      <c r="GW36" s="28">
        <f>DS36*VLOOKUP(GW$7,'PONDERADORES-GBD'!$A$3:$I$43,5,FALSE)*VLOOKUP(GW$7,'PONDERADORES-GBD'!$A$3:$I$43,6,FALSE)*VLOOKUP(GW$7,'PONDERADORES-GBD'!$A$3:$I$43,3,FALSE)+DS36*(1-VLOOKUP(GW$7,'PONDERADORES-GBD'!$A$3:$I$43,5,FALSE))*VLOOKUP(GW$7,'PONDERADORES-GBD'!$A$3:$I$43,8,FALSE)*VLOOKUP(GW$7,'PONDERADORES-GBD'!$A$3:$I$43,3,FALSE)</f>
        <v>1.7208185571526348E-5</v>
      </c>
      <c r="GX36" s="28">
        <f>DT36*VLOOKUP(GX$7,'PONDERADORES-GBD'!$A$3:$I$43,5,FALSE)*VLOOKUP(GX$7,'PONDERADORES-GBD'!$A$3:$I$43,6,FALSE)*VLOOKUP(GX$7,'PONDERADORES-GBD'!$A$3:$I$43,3,FALSE)+DT36*(1-VLOOKUP(GX$7,'PONDERADORES-GBD'!$A$3:$I$43,5,FALSE))*VLOOKUP(GX$7,'PONDERADORES-GBD'!$A$3:$I$43,8,FALSE)*VLOOKUP(GX$7,'PONDERADORES-GBD'!$A$3:$I$43,3,FALSE)</f>
        <v>0</v>
      </c>
      <c r="GY36" s="28">
        <f>DU36*VLOOKUP(GY$7,'PONDERADORES-GBD'!$A$3:$I$43,5,FALSE)*VLOOKUP(GY$7,'PONDERADORES-GBD'!$A$3:$I$43,6,FALSE)*VLOOKUP(GY$7,'PONDERADORES-GBD'!$A$3:$I$43,3,FALSE)+DU36*(1-VLOOKUP(GY$7,'PONDERADORES-GBD'!$A$3:$I$43,5,FALSE))*VLOOKUP(GY$7,'PONDERADORES-GBD'!$A$3:$I$43,8,FALSE)*VLOOKUP(GY$7,'PONDERADORES-GBD'!$A$3:$I$43,3,FALSE)</f>
        <v>0</v>
      </c>
      <c r="GZ36" s="29">
        <f t="shared" si="2"/>
        <v>6.1750145349999987E-3</v>
      </c>
      <c r="HA36" s="29">
        <f t="shared" si="3"/>
        <v>1.0288053752060232E-2</v>
      </c>
      <c r="HC36" s="39">
        <f t="shared" si="4"/>
        <v>0</v>
      </c>
      <c r="HD36" s="39" t="e">
        <f t="shared" si="5"/>
        <v>#DIV/0!</v>
      </c>
      <c r="HE36" s="39" t="e">
        <f t="shared" si="0"/>
        <v>#DIV/0!</v>
      </c>
    </row>
    <row r="37" spans="1:213" ht="15.75" x14ac:dyDescent="0.25">
      <c r="A37" s="36" t="s">
        <v>105</v>
      </c>
      <c r="B37" s="37" t="s">
        <v>52</v>
      </c>
      <c r="C37" s="31">
        <f>DATOS!B78</f>
        <v>0</v>
      </c>
      <c r="D37" s="1">
        <v>3.241E-3</v>
      </c>
      <c r="E37" s="1">
        <v>5.8928000000000001E-3</v>
      </c>
      <c r="F37" s="1">
        <v>0.16577839999999999</v>
      </c>
      <c r="G37" s="1">
        <v>0</v>
      </c>
      <c r="H37" s="1">
        <v>0</v>
      </c>
      <c r="I37" s="1">
        <v>0</v>
      </c>
      <c r="J37" s="1">
        <v>4.8909800000000003E-2</v>
      </c>
      <c r="K37" s="1">
        <v>2.5928099999999999E-2</v>
      </c>
      <c r="L37" s="1">
        <v>6.4820299999999997E-2</v>
      </c>
      <c r="M37" s="1">
        <v>2.3276399999999999E-2</v>
      </c>
      <c r="N37" s="1">
        <v>4.0660000000000002E-2</v>
      </c>
      <c r="O37" s="1">
        <v>1.1785999999999999E-3</v>
      </c>
      <c r="P37" s="1">
        <v>5.8146200000000002E-2</v>
      </c>
      <c r="Q37" s="1">
        <v>2.3571E-3</v>
      </c>
      <c r="R37" s="1">
        <v>1.4732E-3</v>
      </c>
      <c r="S37" s="1">
        <v>2.4454900000000002E-2</v>
      </c>
      <c r="T37" s="1">
        <v>1.88568E-2</v>
      </c>
      <c r="U37" s="1">
        <v>5.1266899999999997E-2</v>
      </c>
      <c r="V37" s="1">
        <v>4.03653E-2</v>
      </c>
      <c r="W37" s="1">
        <v>6.1579299999999997E-2</v>
      </c>
      <c r="X37" s="1">
        <v>8.2203899999999996E-2</v>
      </c>
      <c r="Y37" s="1">
        <v>2.2097800000000001E-2</v>
      </c>
      <c r="Z37" s="1">
        <v>0.18355920000000001</v>
      </c>
      <c r="AA37" s="1">
        <v>6.7767000000000001E-3</v>
      </c>
      <c r="AB37" s="1">
        <v>5.3035000000000001E-3</v>
      </c>
      <c r="AC37" s="1">
        <v>2.9460000000000001E-4</v>
      </c>
      <c r="AD37" s="1">
        <v>0</v>
      </c>
      <c r="AE37" s="1">
        <v>2.9460000000000001E-4</v>
      </c>
      <c r="AF37" s="1">
        <v>5.8929999999999996E-4</v>
      </c>
      <c r="AG37" s="1">
        <v>5.8929999999999996E-4</v>
      </c>
      <c r="AH37" s="1">
        <v>0</v>
      </c>
      <c r="AI37" s="1">
        <v>2.3571E-3</v>
      </c>
      <c r="AJ37" s="1">
        <v>6.4819999999999999E-3</v>
      </c>
      <c r="AK37" s="1">
        <v>4.1248999999999999E-3</v>
      </c>
      <c r="AL37" s="1">
        <v>1.79729E-2</v>
      </c>
      <c r="AM37" s="1">
        <v>2.3865600000000001E-2</v>
      </c>
      <c r="AN37" s="1">
        <v>4.4196000000000001E-3</v>
      </c>
      <c r="AO37" s="1">
        <v>5.8929999999999996E-4</v>
      </c>
      <c r="AP37" s="1">
        <v>2.9460000000000001E-4</v>
      </c>
      <c r="AQ37" s="1">
        <v>0</v>
      </c>
      <c r="AR37" s="1">
        <v>1</v>
      </c>
      <c r="AT37" s="41">
        <f>D37*VLOOKUP(AT$7,'PONDERADORES-GBD'!$A$3:$I$43,4,FALSE)</f>
        <v>3.241E-3</v>
      </c>
      <c r="AU37" s="41">
        <f>E37*VLOOKUP(AU$7,'PONDERADORES-GBD'!$A$3:$I$43,4,FALSE)</f>
        <v>5.8928000000000001E-3</v>
      </c>
      <c r="AV37" s="41">
        <f>F37*VLOOKUP(AV$7,'PONDERADORES-GBD'!$A$3:$I$43,4,FALSE)</f>
        <v>8.28892E-3</v>
      </c>
      <c r="AW37" s="41">
        <f>G37*VLOOKUP(AW$7,'PONDERADORES-GBD'!$A$3:$I$43,4,FALSE)</f>
        <v>0</v>
      </c>
      <c r="AX37" s="41">
        <f>H37*VLOOKUP(AX$7,'PONDERADORES-GBD'!$A$3:$I$43,4,FALSE)</f>
        <v>0</v>
      </c>
      <c r="AY37" s="41">
        <f>I37*VLOOKUP(AY$7,'PONDERADORES-GBD'!$A$3:$I$43,4,FALSE)</f>
        <v>0</v>
      </c>
      <c r="AZ37" s="41">
        <f>J37*VLOOKUP(AZ$7,'PONDERADORES-GBD'!$A$3:$I$43,4,FALSE)</f>
        <v>2.4454900000000003E-3</v>
      </c>
      <c r="BA37" s="41">
        <f>K37*VLOOKUP(BA$7,'PONDERADORES-GBD'!$A$3:$I$43,4,FALSE)</f>
        <v>1.296405E-3</v>
      </c>
      <c r="BB37" s="41">
        <f>L37*VLOOKUP(BB$7,'PONDERADORES-GBD'!$A$3:$I$43,4,FALSE)</f>
        <v>0</v>
      </c>
      <c r="BC37" s="41">
        <f>M37*VLOOKUP(BC$7,'PONDERADORES-GBD'!$A$3:$I$43,4,FALSE)</f>
        <v>0</v>
      </c>
      <c r="BD37" s="41">
        <f>N37*VLOOKUP(BD$7,'PONDERADORES-GBD'!$A$3:$I$43,4,FALSE)</f>
        <v>0</v>
      </c>
      <c r="BE37" s="41">
        <f>O37*VLOOKUP(BE$7,'PONDERADORES-GBD'!$A$3:$I$43,4,FALSE)</f>
        <v>1.1785999999999999E-3</v>
      </c>
      <c r="BF37" s="41">
        <f>P37*VLOOKUP(BF$7,'PONDERADORES-GBD'!$A$3:$I$43,4,FALSE)</f>
        <v>2.9073100000000002E-3</v>
      </c>
      <c r="BG37" s="41">
        <f>Q37*VLOOKUP(BG$7,'PONDERADORES-GBD'!$A$3:$I$43,4,FALSE)</f>
        <v>2.3571E-4</v>
      </c>
      <c r="BH37" s="41">
        <f>R37*VLOOKUP(BH$7,'PONDERADORES-GBD'!$A$3:$I$43,4,FALSE)</f>
        <v>2.9464000000000004E-4</v>
      </c>
      <c r="BI37" s="41">
        <f>S37*VLOOKUP(BI$7,'PONDERADORES-GBD'!$A$3:$I$43,4,FALSE)</f>
        <v>3.6682350000000002E-3</v>
      </c>
      <c r="BJ37" s="41">
        <f>T37*VLOOKUP(BJ$7,'PONDERADORES-GBD'!$A$3:$I$43,4,FALSE)</f>
        <v>0</v>
      </c>
      <c r="BK37" s="41">
        <f>U37*VLOOKUP(BK$7,'PONDERADORES-GBD'!$A$3:$I$43,4,FALSE)</f>
        <v>0</v>
      </c>
      <c r="BL37" s="41">
        <f>V37*VLOOKUP(BL$7,'PONDERADORES-GBD'!$A$3:$I$43,4,FALSE)</f>
        <v>0</v>
      </c>
      <c r="BM37" s="41">
        <f>W37*VLOOKUP(BM$7,'PONDERADORES-GBD'!$A$3:$I$43,4,FALSE)</f>
        <v>0</v>
      </c>
      <c r="BN37" s="41">
        <f>X37*VLOOKUP(BN$7,'PONDERADORES-GBD'!$A$3:$I$43,4,FALSE)</f>
        <v>0</v>
      </c>
      <c r="BO37" s="41">
        <f>Y37*VLOOKUP(BO$7,'PONDERADORES-GBD'!$A$3:$I$43,4,FALSE)</f>
        <v>0</v>
      </c>
      <c r="BP37" s="41">
        <f>Z37*VLOOKUP(BP$7,'PONDERADORES-GBD'!$A$3:$I$43,4,FALSE)</f>
        <v>0</v>
      </c>
      <c r="BQ37" s="41">
        <f>AA37*VLOOKUP(BQ$7,'PONDERADORES-GBD'!$A$3:$I$43,4,FALSE)</f>
        <v>0</v>
      </c>
      <c r="BR37" s="41">
        <f>AB37*VLOOKUP(BR$7,'PONDERADORES-GBD'!$A$3:$I$43,4,FALSE)</f>
        <v>0</v>
      </c>
      <c r="BS37" s="41">
        <f>AC37*VLOOKUP(BS$7,'PONDERADORES-GBD'!$A$3:$I$43,4,FALSE)</f>
        <v>2.9460000000000001E-4</v>
      </c>
      <c r="BT37" s="41">
        <f>AD37*VLOOKUP(BT$7,'PONDERADORES-GBD'!$A$3:$I$43,4,FALSE)</f>
        <v>0</v>
      </c>
      <c r="BU37" s="41">
        <f>AE37*VLOOKUP(BU$7,'PONDERADORES-GBD'!$A$3:$I$43,4,FALSE)</f>
        <v>2.9460000000000001E-4</v>
      </c>
      <c r="BV37" s="41">
        <f>AF37*VLOOKUP(BV$7,'PONDERADORES-GBD'!$A$3:$I$43,4,FALSE)</f>
        <v>5.8929999999999996E-4</v>
      </c>
      <c r="BW37" s="41">
        <f>AG37*VLOOKUP(BW$7,'PONDERADORES-GBD'!$A$3:$I$43,4,FALSE)</f>
        <v>5.8929999999999996E-4</v>
      </c>
      <c r="BX37" s="41">
        <f>AH37*VLOOKUP(BX$7,'PONDERADORES-GBD'!$A$3:$I$43,4,FALSE)</f>
        <v>0</v>
      </c>
      <c r="BY37" s="41">
        <f>AI37*VLOOKUP(BY$7,'PONDERADORES-GBD'!$A$3:$I$43,4,FALSE)</f>
        <v>0</v>
      </c>
      <c r="BZ37" s="41">
        <f>AJ37*VLOOKUP(BZ$7,'PONDERADORES-GBD'!$A$3:$I$43,4,FALSE)</f>
        <v>0</v>
      </c>
      <c r="CA37" s="41">
        <f>AK37*VLOOKUP(CA$7,'PONDERADORES-GBD'!$A$3:$I$43,4,FALSE)</f>
        <v>0</v>
      </c>
      <c r="CB37" s="41">
        <f>AL37*VLOOKUP(CB$7,'PONDERADORES-GBD'!$A$3:$I$43,4,FALSE)</f>
        <v>0</v>
      </c>
      <c r="CC37" s="41">
        <f>AM37*VLOOKUP(CC$7,'PONDERADORES-GBD'!$A$3:$I$43,4,FALSE)</f>
        <v>0</v>
      </c>
      <c r="CD37" s="41">
        <f>AN37*VLOOKUP(CD$7,'PONDERADORES-GBD'!$A$3:$I$43,4,FALSE)</f>
        <v>0</v>
      </c>
      <c r="CE37" s="41">
        <f>AO37*VLOOKUP(CE$7,'PONDERADORES-GBD'!$A$3:$I$43,4,FALSE)</f>
        <v>0</v>
      </c>
      <c r="CF37" s="41">
        <f>AP37*VLOOKUP(CF$7,'PONDERADORES-GBD'!$A$3:$I$43,4,FALSE)</f>
        <v>0</v>
      </c>
      <c r="CG37" s="41">
        <f>AQ37*VLOOKUP(CG$7,'PONDERADORES-GBD'!$A$3:$I$43,4,FALSE)</f>
        <v>0</v>
      </c>
      <c r="CH37" s="41">
        <f>D37*(1-VLOOKUP(CH$7,'PONDERADORES-GBD'!$A$3:$I$43,4,FALSE))</f>
        <v>0</v>
      </c>
      <c r="CI37" s="41">
        <f>E37*(1-VLOOKUP(CI$7,'PONDERADORES-GBD'!$A$3:$I$43,4,FALSE))</f>
        <v>0</v>
      </c>
      <c r="CJ37" s="41">
        <f>F37*(1-VLOOKUP(CJ$7,'PONDERADORES-GBD'!$A$3:$I$43,4,FALSE))</f>
        <v>0.15748947999999999</v>
      </c>
      <c r="CK37" s="41">
        <f>G37*(1-VLOOKUP(CK$7,'PONDERADORES-GBD'!$A$3:$I$43,4,FALSE))</f>
        <v>0</v>
      </c>
      <c r="CL37" s="41">
        <f>H37*(1-VLOOKUP(CL$7,'PONDERADORES-GBD'!$A$3:$I$43,4,FALSE))</f>
        <v>0</v>
      </c>
      <c r="CM37" s="41">
        <f>I37*(1-VLOOKUP(CM$7,'PONDERADORES-GBD'!$A$3:$I$43,4,FALSE))</f>
        <v>0</v>
      </c>
      <c r="CN37" s="41">
        <f>J37*(1-VLOOKUP(CN$7,'PONDERADORES-GBD'!$A$3:$I$43,4,FALSE))</f>
        <v>4.6464310000000002E-2</v>
      </c>
      <c r="CO37" s="41">
        <f>K37*(1-VLOOKUP(CO$7,'PONDERADORES-GBD'!$A$3:$I$43,4,FALSE))</f>
        <v>2.4631694999999999E-2</v>
      </c>
      <c r="CP37" s="41">
        <f>L37*(1-VLOOKUP(CP$7,'PONDERADORES-GBD'!$A$3:$I$43,4,FALSE))</f>
        <v>6.4820299999999997E-2</v>
      </c>
      <c r="CQ37" s="41">
        <f>M37*(1-VLOOKUP(CQ$7,'PONDERADORES-GBD'!$A$3:$I$43,4,FALSE))</f>
        <v>2.3276399999999999E-2</v>
      </c>
      <c r="CR37" s="41">
        <f>N37*(1-VLOOKUP(CR$7,'PONDERADORES-GBD'!$A$3:$I$43,4,FALSE))</f>
        <v>4.0660000000000002E-2</v>
      </c>
      <c r="CS37" s="41">
        <f>O37*(1-VLOOKUP(CS$7,'PONDERADORES-GBD'!$A$3:$I$43,4,FALSE))</f>
        <v>0</v>
      </c>
      <c r="CT37" s="41">
        <f>P37*(1-VLOOKUP(CT$7,'PONDERADORES-GBD'!$A$3:$I$43,4,FALSE))</f>
        <v>5.5238889999999999E-2</v>
      </c>
      <c r="CU37" s="41">
        <f>Q37*(1-VLOOKUP(CU$7,'PONDERADORES-GBD'!$A$3:$I$43,4,FALSE))</f>
        <v>2.1213899999999999E-3</v>
      </c>
      <c r="CV37" s="41">
        <f>R37*(1-VLOOKUP(CV$7,'PONDERADORES-GBD'!$A$3:$I$43,4,FALSE))</f>
        <v>1.1785600000000002E-3</v>
      </c>
      <c r="CW37" s="41">
        <f>S37*(1-VLOOKUP(CW$7,'PONDERADORES-GBD'!$A$3:$I$43,4,FALSE))</f>
        <v>2.0786664999999999E-2</v>
      </c>
      <c r="CX37" s="41">
        <f>T37*(1-VLOOKUP(CX$7,'PONDERADORES-GBD'!$A$3:$I$43,4,FALSE))</f>
        <v>1.88568E-2</v>
      </c>
      <c r="CY37" s="41">
        <f>U37*(1-VLOOKUP(CY$7,'PONDERADORES-GBD'!$A$3:$I$43,4,FALSE))</f>
        <v>5.1266899999999997E-2</v>
      </c>
      <c r="CZ37" s="41">
        <f>V37*(1-VLOOKUP(CZ$7,'PONDERADORES-GBD'!$A$3:$I$43,4,FALSE))</f>
        <v>4.03653E-2</v>
      </c>
      <c r="DA37" s="41">
        <f>W37*(1-VLOOKUP(DA$7,'PONDERADORES-GBD'!$A$3:$I$43,4,FALSE))</f>
        <v>6.1579299999999997E-2</v>
      </c>
      <c r="DB37" s="41">
        <f>X37*(1-VLOOKUP(DB$7,'PONDERADORES-GBD'!$A$3:$I$43,4,FALSE))</f>
        <v>8.2203899999999996E-2</v>
      </c>
      <c r="DC37" s="41">
        <f>Y37*(1-VLOOKUP(DC$7,'PONDERADORES-GBD'!$A$3:$I$43,4,FALSE))</f>
        <v>2.2097800000000001E-2</v>
      </c>
      <c r="DD37" s="41">
        <f>Z37*(1-VLOOKUP(DD$7,'PONDERADORES-GBD'!$A$3:$I$43,4,FALSE))</f>
        <v>0.18355920000000001</v>
      </c>
      <c r="DE37" s="41">
        <f>AA37*(1-VLOOKUP(DE$7,'PONDERADORES-GBD'!$A$3:$I$43,4,FALSE))</f>
        <v>6.7767000000000001E-3</v>
      </c>
      <c r="DF37" s="41">
        <f>AB37*(1-VLOOKUP(DF$7,'PONDERADORES-GBD'!$A$3:$I$43,4,FALSE))</f>
        <v>5.3035000000000001E-3</v>
      </c>
      <c r="DG37" s="41">
        <f>AC37*(1-VLOOKUP(DG$7,'PONDERADORES-GBD'!$A$3:$I$43,4,FALSE))</f>
        <v>0</v>
      </c>
      <c r="DH37" s="41">
        <f>AD37*(1-VLOOKUP(DH$7,'PONDERADORES-GBD'!$A$3:$I$43,4,FALSE))</f>
        <v>0</v>
      </c>
      <c r="DI37" s="41">
        <f>AE37*(1-VLOOKUP(DI$7,'PONDERADORES-GBD'!$A$3:$I$43,4,FALSE))</f>
        <v>0</v>
      </c>
      <c r="DJ37" s="41">
        <f>AF37*(1-VLOOKUP(DJ$7,'PONDERADORES-GBD'!$A$3:$I$43,4,FALSE))</f>
        <v>0</v>
      </c>
      <c r="DK37" s="41">
        <f>AG37*(1-VLOOKUP(DK$7,'PONDERADORES-GBD'!$A$3:$I$43,4,FALSE))</f>
        <v>0</v>
      </c>
      <c r="DL37" s="41">
        <f>AH37*(1-VLOOKUP(DL$7,'PONDERADORES-GBD'!$A$3:$I$43,4,FALSE))</f>
        <v>0</v>
      </c>
      <c r="DM37" s="41">
        <f>AI37*(1-VLOOKUP(DM$7,'PONDERADORES-GBD'!$A$3:$I$43,4,FALSE))</f>
        <v>2.3571E-3</v>
      </c>
      <c r="DN37" s="41">
        <f>AJ37*(1-VLOOKUP(DN$7,'PONDERADORES-GBD'!$A$3:$I$43,4,FALSE))</f>
        <v>6.4819999999999999E-3</v>
      </c>
      <c r="DO37" s="41">
        <f>AK37*(1-VLOOKUP(DO$7,'PONDERADORES-GBD'!$A$3:$I$43,4,FALSE))</f>
        <v>4.1248999999999999E-3</v>
      </c>
      <c r="DP37" s="41">
        <f>AL37*(1-VLOOKUP(DP$7,'PONDERADORES-GBD'!$A$3:$I$43,4,FALSE))</f>
        <v>1.79729E-2</v>
      </c>
      <c r="DQ37" s="41">
        <f>AM37*(1-VLOOKUP(DQ$7,'PONDERADORES-GBD'!$A$3:$I$43,4,FALSE))</f>
        <v>2.3865600000000001E-2</v>
      </c>
      <c r="DR37" s="41">
        <f>AN37*(1-VLOOKUP(DR$7,'PONDERADORES-GBD'!$A$3:$I$43,4,FALSE))</f>
        <v>4.4196000000000001E-3</v>
      </c>
      <c r="DS37" s="41">
        <f>AO37*(1-VLOOKUP(DS$7,'PONDERADORES-GBD'!$A$3:$I$43,4,FALSE))</f>
        <v>5.8929999999999996E-4</v>
      </c>
      <c r="DT37" s="41">
        <f>AP37*(1-VLOOKUP(DT$7,'PONDERADORES-GBD'!$A$3:$I$43,4,FALSE))</f>
        <v>2.9460000000000001E-4</v>
      </c>
      <c r="DU37" s="41">
        <f>AQ37*(1-VLOOKUP(DU$7,'PONDERADORES-GBD'!$A$3:$I$43,4,FALSE))</f>
        <v>0</v>
      </c>
      <c r="DV37" s="31">
        <f t="shared" si="1"/>
        <v>0.99999999999999989</v>
      </c>
      <c r="DW37" s="45"/>
      <c r="DX37" s="28">
        <f>AT37*VLOOKUP(DX$7,'PONDERADORES-GBD'!$A$3:$I$43,5,FALSE)*VLOOKUP(DX$7,'PONDERADORES-GBD'!$A$3:$I$43,7,FALSE)+AT37*(1-VLOOKUP(DX$7,'PONDERADORES-GBD'!$A$3:$I$43,5,FALSE))*VLOOKUP(DX$7,'PONDERADORES-GBD'!$A$3:$I$43,9,FALSE)</f>
        <v>1.9089489999999998E-3</v>
      </c>
      <c r="DY37" s="28">
        <f>AU37*VLOOKUP(DY$7,'PONDERADORES-GBD'!$A$3:$I$43,5,FALSE)*VLOOKUP(DY$7,'PONDERADORES-GBD'!$A$3:$I$43,7,FALSE)+AU37*(1-VLOOKUP(DY$7,'PONDERADORES-GBD'!$A$3:$I$43,5,FALSE))*VLOOKUP(DY$7,'PONDERADORES-GBD'!$A$3:$I$43,9,FALSE)</f>
        <v>1.7442688E-3</v>
      </c>
      <c r="DZ37" s="28">
        <f>AV37*VLOOKUP(DZ$7,'PONDERADORES-GBD'!$A$3:$I$43,5,FALSE)*VLOOKUP(DZ$7,'PONDERADORES-GBD'!$A$3:$I$43,7,FALSE)+AV37*(1-VLOOKUP(DZ$7,'PONDERADORES-GBD'!$A$3:$I$43,5,FALSE))*VLOOKUP(DZ$7,'PONDERADORES-GBD'!$A$3:$I$43,9,FALSE)</f>
        <v>1.9147405200000002E-3</v>
      </c>
      <c r="EA37" s="28">
        <f>AW37*VLOOKUP(EA$7,'PONDERADORES-GBD'!$A$3:$I$43,5,FALSE)*VLOOKUP(EA$7,'PONDERADORES-GBD'!$A$3:$I$43,7,FALSE)+AW37*(1-VLOOKUP(EA$7,'PONDERADORES-GBD'!$A$3:$I$43,5,FALSE))*VLOOKUP(EA$7,'PONDERADORES-GBD'!$A$3:$I$43,9,FALSE)</f>
        <v>0</v>
      </c>
      <c r="EB37" s="28">
        <f>AX37*VLOOKUP(EB$7,'PONDERADORES-GBD'!$A$3:$I$43,5,FALSE)*VLOOKUP(EB$7,'PONDERADORES-GBD'!$A$3:$I$43,7,FALSE)+AX37*(1-VLOOKUP(EB$7,'PONDERADORES-GBD'!$A$3:$I$43,5,FALSE))*VLOOKUP(EB$7,'PONDERADORES-GBD'!$A$3:$I$43,9,FALSE)</f>
        <v>0</v>
      </c>
      <c r="EC37" s="28">
        <f>AY37*VLOOKUP(EC$7,'PONDERADORES-GBD'!$A$3:$I$43,5,FALSE)*VLOOKUP(EC$7,'PONDERADORES-GBD'!$A$3:$I$43,7,FALSE)+AY37*(1-VLOOKUP(EC$7,'PONDERADORES-GBD'!$A$3:$I$43,5,FALSE))*VLOOKUP(EC$7,'PONDERADORES-GBD'!$A$3:$I$43,9,FALSE)</f>
        <v>0</v>
      </c>
      <c r="ED37" s="28">
        <f>AZ37*VLOOKUP(ED$7,'PONDERADORES-GBD'!$A$3:$I$43,5,FALSE)*VLOOKUP(ED$7,'PONDERADORES-GBD'!$A$3:$I$43,7,FALSE)+AZ37*(1-VLOOKUP(ED$7,'PONDERADORES-GBD'!$A$3:$I$43,5,FALSE))*VLOOKUP(ED$7,'PONDERADORES-GBD'!$A$3:$I$43,9,FALSE)</f>
        <v>1.4183842000000001E-4</v>
      </c>
      <c r="EE37" s="28">
        <f>BA37*VLOOKUP(EE$7,'PONDERADORES-GBD'!$A$3:$I$43,5,FALSE)*VLOOKUP(EE$7,'PONDERADORES-GBD'!$A$3:$I$43,7,FALSE)+BA37*(1-VLOOKUP(EE$7,'PONDERADORES-GBD'!$A$3:$I$43,5,FALSE))*VLOOKUP(EE$7,'PONDERADORES-GBD'!$A$3:$I$43,9,FALSE)</f>
        <v>6.482025E-6</v>
      </c>
      <c r="EF37" s="28">
        <f>BB37*VLOOKUP(EF$7,'PONDERADORES-GBD'!$A$3:$I$43,5,FALSE)*VLOOKUP(EF$7,'PONDERADORES-GBD'!$A$3:$I$43,7,FALSE)+BB37*(1-VLOOKUP(EF$7,'PONDERADORES-GBD'!$A$3:$I$43,5,FALSE))*VLOOKUP(EF$7,'PONDERADORES-GBD'!$A$3:$I$43,9,FALSE)</f>
        <v>0</v>
      </c>
      <c r="EG37" s="28">
        <f>BC37*VLOOKUP(EG$7,'PONDERADORES-GBD'!$A$3:$I$43,5,FALSE)*VLOOKUP(EG$7,'PONDERADORES-GBD'!$A$3:$I$43,7,FALSE)+BC37*(1-VLOOKUP(EG$7,'PONDERADORES-GBD'!$A$3:$I$43,5,FALSE))*VLOOKUP(EG$7,'PONDERADORES-GBD'!$A$3:$I$43,9,FALSE)</f>
        <v>0</v>
      </c>
      <c r="EH37" s="28">
        <f>BD37*VLOOKUP(EH$7,'PONDERADORES-GBD'!$A$3:$I$43,5,FALSE)*VLOOKUP(EH$7,'PONDERADORES-GBD'!$A$3:$I$43,7,FALSE)+BD37*(1-VLOOKUP(EH$7,'PONDERADORES-GBD'!$A$3:$I$43,5,FALSE))*VLOOKUP(EH$7,'PONDERADORES-GBD'!$A$3:$I$43,9,FALSE)</f>
        <v>0</v>
      </c>
      <c r="EI37" s="28">
        <f>BE37*VLOOKUP(EI$7,'PONDERADORES-GBD'!$A$3:$I$43,5,FALSE)*VLOOKUP(EI$7,'PONDERADORES-GBD'!$A$3:$I$43,7,FALSE)+BE37*(1-VLOOKUP(EI$7,'PONDERADORES-GBD'!$A$3:$I$43,5,FALSE))*VLOOKUP(EI$7,'PONDERADORES-GBD'!$A$3:$I$43,9,FALSE)</f>
        <v>1.8857600000000001E-5</v>
      </c>
      <c r="EJ37" s="28">
        <f>BF37*VLOOKUP(EJ$7,'PONDERADORES-GBD'!$A$3:$I$43,5,FALSE)*VLOOKUP(EJ$7,'PONDERADORES-GBD'!$A$3:$I$43,7,FALSE)+BF37*(1-VLOOKUP(EJ$7,'PONDERADORES-GBD'!$A$3:$I$43,5,FALSE))*VLOOKUP(EJ$7,'PONDERADORES-GBD'!$A$3:$I$43,9,FALSE)</f>
        <v>2.7328714000000002E-4</v>
      </c>
      <c r="EK37" s="28">
        <f>BG37*VLOOKUP(EK$7,'PONDERADORES-GBD'!$A$3:$I$43,5,FALSE)*VLOOKUP(EK$7,'PONDERADORES-GBD'!$A$3:$I$43,7,FALSE)+BG37*(1-VLOOKUP(EK$7,'PONDERADORES-GBD'!$A$3:$I$43,5,FALSE))*VLOOKUP(EK$7,'PONDERADORES-GBD'!$A$3:$I$43,9,FALSE)</f>
        <v>7.0712999999999999E-5</v>
      </c>
      <c r="EL37" s="28">
        <f>BH37*VLOOKUP(EL$7,'PONDERADORES-GBD'!$A$3:$I$43,5,FALSE)*VLOOKUP(EL$7,'PONDERADORES-GBD'!$A$3:$I$43,7,FALSE)+BH37*(1-VLOOKUP(EL$7,'PONDERADORES-GBD'!$A$3:$I$43,5,FALSE))*VLOOKUP(EL$7,'PONDERADORES-GBD'!$A$3:$I$43,9,FALSE)</f>
        <v>3.3294320000000005E-5</v>
      </c>
      <c r="EM37" s="28">
        <f>BI37*VLOOKUP(EM$7,'PONDERADORES-GBD'!$A$3:$I$43,5,FALSE)*VLOOKUP(EM$7,'PONDERADORES-GBD'!$A$3:$I$43,7,FALSE)+BI37*(1-VLOOKUP(EM$7,'PONDERADORES-GBD'!$A$3:$I$43,5,FALSE))*VLOOKUP(EM$7,'PONDERADORES-GBD'!$A$3:$I$43,9,FALSE)</f>
        <v>2.60444685E-4</v>
      </c>
      <c r="EN37" s="28">
        <f>BJ37*VLOOKUP(EN$7,'PONDERADORES-GBD'!$A$3:$I$43,5,FALSE)*VLOOKUP(EN$7,'PONDERADORES-GBD'!$A$3:$I$43,7,FALSE)+BJ37*(1-VLOOKUP(EN$7,'PONDERADORES-GBD'!$A$3:$I$43,5,FALSE))*VLOOKUP(EN$7,'PONDERADORES-GBD'!$A$3:$I$43,9,FALSE)</f>
        <v>0</v>
      </c>
      <c r="EO37" s="28">
        <f>BK37*VLOOKUP(EO$7,'PONDERADORES-GBD'!$A$3:$I$43,5,FALSE)*VLOOKUP(EO$7,'PONDERADORES-GBD'!$A$3:$I$43,7,FALSE)+BK37*(1-VLOOKUP(EO$7,'PONDERADORES-GBD'!$A$3:$I$43,5,FALSE))*VLOOKUP(EO$7,'PONDERADORES-GBD'!$A$3:$I$43,9,FALSE)</f>
        <v>0</v>
      </c>
      <c r="EP37" s="28">
        <f>BL37*VLOOKUP(EP$7,'PONDERADORES-GBD'!$A$3:$I$43,5,FALSE)*VLOOKUP(EP$7,'PONDERADORES-GBD'!$A$3:$I$43,7,FALSE)+BL37*(1-VLOOKUP(EP$7,'PONDERADORES-GBD'!$A$3:$I$43,5,FALSE))*VLOOKUP(EP$7,'PONDERADORES-GBD'!$A$3:$I$43,9,FALSE)</f>
        <v>0</v>
      </c>
      <c r="EQ37" s="28">
        <f>BM37*VLOOKUP(EQ$7,'PONDERADORES-GBD'!$A$3:$I$43,5,FALSE)*VLOOKUP(EQ$7,'PONDERADORES-GBD'!$A$3:$I$43,7,FALSE)+BM37*(1-VLOOKUP(EQ$7,'PONDERADORES-GBD'!$A$3:$I$43,5,FALSE))*VLOOKUP(EQ$7,'PONDERADORES-GBD'!$A$3:$I$43,9,FALSE)</f>
        <v>0</v>
      </c>
      <c r="ER37" s="28">
        <f>BN37*VLOOKUP(ER$7,'PONDERADORES-GBD'!$A$3:$I$43,5,FALSE)*VLOOKUP(ER$7,'PONDERADORES-GBD'!$A$3:$I$43,7,FALSE)+BN37*(1-VLOOKUP(ER$7,'PONDERADORES-GBD'!$A$3:$I$43,5,FALSE))*VLOOKUP(ER$7,'PONDERADORES-GBD'!$A$3:$I$43,9,FALSE)</f>
        <v>0</v>
      </c>
      <c r="ES37" s="28">
        <f>BO37*VLOOKUP(ES$7,'PONDERADORES-GBD'!$A$3:$I$43,5,FALSE)*VLOOKUP(ES$7,'PONDERADORES-GBD'!$A$3:$I$43,7,FALSE)+BO37*(1-VLOOKUP(ES$7,'PONDERADORES-GBD'!$A$3:$I$43,5,FALSE))*VLOOKUP(ES$7,'PONDERADORES-GBD'!$A$3:$I$43,9,FALSE)</f>
        <v>0</v>
      </c>
      <c r="ET37" s="28">
        <f>BP37*VLOOKUP(ET$7,'PONDERADORES-GBD'!$A$3:$I$43,5,FALSE)*VLOOKUP(ET$7,'PONDERADORES-GBD'!$A$3:$I$43,7,FALSE)+BP37*(1-VLOOKUP(ET$7,'PONDERADORES-GBD'!$A$3:$I$43,5,FALSE))*VLOOKUP(ET$7,'PONDERADORES-GBD'!$A$3:$I$43,9,FALSE)</f>
        <v>0</v>
      </c>
      <c r="EU37" s="28">
        <f>BQ37*VLOOKUP(EU$7,'PONDERADORES-GBD'!$A$3:$I$43,5,FALSE)*VLOOKUP(EU$7,'PONDERADORES-GBD'!$A$3:$I$43,7,FALSE)+BQ37*(1-VLOOKUP(EU$7,'PONDERADORES-GBD'!$A$3:$I$43,5,FALSE))*VLOOKUP(EU$7,'PONDERADORES-GBD'!$A$3:$I$43,9,FALSE)</f>
        <v>0</v>
      </c>
      <c r="EV37" s="28">
        <f>BR37*VLOOKUP(EV$7,'PONDERADORES-GBD'!$A$3:$I$43,5,FALSE)*VLOOKUP(EV$7,'PONDERADORES-GBD'!$A$3:$I$43,7,FALSE)+BR37*(1-VLOOKUP(EV$7,'PONDERADORES-GBD'!$A$3:$I$43,5,FALSE))*VLOOKUP(EV$7,'PONDERADORES-GBD'!$A$3:$I$43,9,FALSE)</f>
        <v>0</v>
      </c>
      <c r="EW37" s="28">
        <f>BS37*VLOOKUP(EW$7,'PONDERADORES-GBD'!$A$3:$I$43,5,FALSE)*VLOOKUP(EW$7,'PONDERADORES-GBD'!$A$3:$I$43,7,FALSE)+BS37*(1-VLOOKUP(EW$7,'PONDERADORES-GBD'!$A$3:$I$43,5,FALSE))*VLOOKUP(EW$7,'PONDERADORES-GBD'!$A$3:$I$43,9,FALSE)</f>
        <v>1.14894E-5</v>
      </c>
      <c r="EX37" s="28">
        <f>BT37*VLOOKUP(EX$7,'PONDERADORES-GBD'!$A$3:$I$43,5,FALSE)*VLOOKUP(EX$7,'PONDERADORES-GBD'!$A$3:$I$43,7,FALSE)+BT37*(1-VLOOKUP(EX$7,'PONDERADORES-GBD'!$A$3:$I$43,5,FALSE))*VLOOKUP(EX$7,'PONDERADORES-GBD'!$A$3:$I$43,9,FALSE)</f>
        <v>0</v>
      </c>
      <c r="EY37" s="28">
        <f>BU37*VLOOKUP(EY$7,'PONDERADORES-GBD'!$A$3:$I$43,5,FALSE)*VLOOKUP(EY$7,'PONDERADORES-GBD'!$A$3:$I$43,7,FALSE)+BU37*(1-VLOOKUP(EY$7,'PONDERADORES-GBD'!$A$3:$I$43,5,FALSE))*VLOOKUP(EY$7,'PONDERADORES-GBD'!$A$3:$I$43,9,FALSE)</f>
        <v>3.2405999999999999E-6</v>
      </c>
      <c r="EZ37" s="28">
        <f>BV37*VLOOKUP(EZ$7,'PONDERADORES-GBD'!$A$3:$I$43,5,FALSE)*VLOOKUP(EZ$7,'PONDERADORES-GBD'!$A$3:$I$43,7,FALSE)+BV37*(1-VLOOKUP(EZ$7,'PONDERADORES-GBD'!$A$3:$I$43,5,FALSE))*VLOOKUP(EZ$7,'PONDERADORES-GBD'!$A$3:$I$43,9,FALSE)</f>
        <v>2.9464999999999997E-6</v>
      </c>
      <c r="FA37" s="28">
        <f>BW37*VLOOKUP(FA$7,'PONDERADORES-GBD'!$A$3:$I$43,5,FALSE)*VLOOKUP(FA$7,'PONDERADORES-GBD'!$A$3:$I$43,7,FALSE)+BW37*(1-VLOOKUP(FA$7,'PONDERADORES-GBD'!$A$3:$I$43,5,FALSE))*VLOOKUP(FA$7,'PONDERADORES-GBD'!$A$3:$I$43,9,FALSE)</f>
        <v>2.2982699999999999E-5</v>
      </c>
      <c r="FB37" s="28">
        <f>BX37*VLOOKUP(FB$7,'PONDERADORES-GBD'!$A$3:$I$43,5,FALSE)*VLOOKUP(FB$7,'PONDERADORES-GBD'!$A$3:$I$43,7,FALSE)+BX37*(1-VLOOKUP(FB$7,'PONDERADORES-GBD'!$A$3:$I$43,5,FALSE))*VLOOKUP(FB$7,'PONDERADORES-GBD'!$A$3:$I$43,9,FALSE)</f>
        <v>0</v>
      </c>
      <c r="FC37" s="28">
        <f>BY37*VLOOKUP(FC$7,'PONDERADORES-GBD'!$A$3:$I$43,5,FALSE)*VLOOKUP(FC$7,'PONDERADORES-GBD'!$A$3:$I$43,7,FALSE)+BY37*(1-VLOOKUP(FC$7,'PONDERADORES-GBD'!$A$3:$I$43,5,FALSE))*VLOOKUP(FC$7,'PONDERADORES-GBD'!$A$3:$I$43,9,FALSE)</f>
        <v>0</v>
      </c>
      <c r="FD37" s="28">
        <f>BZ37*VLOOKUP(FD$7,'PONDERADORES-GBD'!$A$3:$I$43,5,FALSE)*VLOOKUP(FD$7,'PONDERADORES-GBD'!$A$3:$I$43,7,FALSE)+BZ37*(1-VLOOKUP(FD$7,'PONDERADORES-GBD'!$A$3:$I$43,5,FALSE))*VLOOKUP(FD$7,'PONDERADORES-GBD'!$A$3:$I$43,9,FALSE)</f>
        <v>0</v>
      </c>
      <c r="FE37" s="28">
        <f>CA37*VLOOKUP(FE$7,'PONDERADORES-GBD'!$A$3:$I$43,5,FALSE)*VLOOKUP(FE$7,'PONDERADORES-GBD'!$A$3:$I$43,7,FALSE)+CA37*(1-VLOOKUP(FE$7,'PONDERADORES-GBD'!$A$3:$I$43,5,FALSE))*VLOOKUP(FE$7,'PONDERADORES-GBD'!$A$3:$I$43,9,FALSE)</f>
        <v>0</v>
      </c>
      <c r="FF37" s="28">
        <f>CB37*VLOOKUP(FF$7,'PONDERADORES-GBD'!$A$3:$I$43,5,FALSE)*VLOOKUP(FF$7,'PONDERADORES-GBD'!$A$3:$I$43,7,FALSE)+CB37*(1-VLOOKUP(FF$7,'PONDERADORES-GBD'!$A$3:$I$43,5,FALSE))*VLOOKUP(FF$7,'PONDERADORES-GBD'!$A$3:$I$43,9,FALSE)</f>
        <v>0</v>
      </c>
      <c r="FG37" s="28">
        <f>CC37*VLOOKUP(FG$7,'PONDERADORES-GBD'!$A$3:$I$43,5,FALSE)*VLOOKUP(FG$7,'PONDERADORES-GBD'!$A$3:$I$43,7,FALSE)+CC37*(1-VLOOKUP(FG$7,'PONDERADORES-GBD'!$A$3:$I$43,5,FALSE))*VLOOKUP(FG$7,'PONDERADORES-GBD'!$A$3:$I$43,9,FALSE)</f>
        <v>0</v>
      </c>
      <c r="FH37" s="28">
        <f>CD37*VLOOKUP(FH$7,'PONDERADORES-GBD'!$A$3:$I$43,5,FALSE)*VLOOKUP(FH$7,'PONDERADORES-GBD'!$A$3:$I$43,7,FALSE)+CD37*(1-VLOOKUP(FH$7,'PONDERADORES-GBD'!$A$3:$I$43,5,FALSE))*VLOOKUP(FH$7,'PONDERADORES-GBD'!$A$3:$I$43,9,FALSE)</f>
        <v>0</v>
      </c>
      <c r="FI37" s="28">
        <f>CE37*VLOOKUP(FI$7,'PONDERADORES-GBD'!$A$3:$I$43,5,FALSE)*VLOOKUP(FI$7,'PONDERADORES-GBD'!$A$3:$I$43,7,FALSE)+CE37*(1-VLOOKUP(FI$7,'PONDERADORES-GBD'!$A$3:$I$43,5,FALSE))*VLOOKUP(FI$7,'PONDERADORES-GBD'!$A$3:$I$43,9,FALSE)</f>
        <v>0</v>
      </c>
      <c r="FJ37" s="28">
        <f>CF37*VLOOKUP(FJ$7,'PONDERADORES-GBD'!$A$3:$I$43,5,FALSE)*VLOOKUP(FJ$7,'PONDERADORES-GBD'!$A$3:$I$43,7,FALSE)+CF37*(1-VLOOKUP(FJ$7,'PONDERADORES-GBD'!$A$3:$I$43,5,FALSE))*VLOOKUP(FJ$7,'PONDERADORES-GBD'!$A$3:$I$43,9,FALSE)</f>
        <v>0</v>
      </c>
      <c r="FK37" s="28">
        <f>CG37*VLOOKUP(FK$7,'PONDERADORES-GBD'!$A$3:$I$43,5,FALSE)*VLOOKUP(FK$7,'PONDERADORES-GBD'!$A$3:$I$43,7,FALSE)+CG37*(1-VLOOKUP(FK$7,'PONDERADORES-GBD'!$A$3:$I$43,5,FALSE))*VLOOKUP(FK$7,'PONDERADORES-GBD'!$A$3:$I$43,9,FALSE)</f>
        <v>0</v>
      </c>
      <c r="FL37" s="28">
        <f>CH37*VLOOKUP(FL$7,'PONDERADORES-GBD'!$A$3:$I$43,5,FALSE)*VLOOKUP(FL$7,'PONDERADORES-GBD'!$A$3:$I$43,6,FALSE)*VLOOKUP(FL$7,'PONDERADORES-GBD'!$A$3:$I$43,3,FALSE)+CH37*(1-VLOOKUP(FL$7,'PONDERADORES-GBD'!$A$3:$I$43,5,FALSE))*VLOOKUP(FL$7,'PONDERADORES-GBD'!$A$3:$I$43,8,FALSE)*VLOOKUP(FL$7,'PONDERADORES-GBD'!$A$3:$I$43,3,FALSE)</f>
        <v>0</v>
      </c>
      <c r="FM37" s="28">
        <f>CI37*VLOOKUP(FM$7,'PONDERADORES-GBD'!$A$3:$I$43,5,FALSE)*VLOOKUP(FM$7,'PONDERADORES-GBD'!$A$3:$I$43,6,FALSE)*VLOOKUP(FM$7,'PONDERADORES-GBD'!$A$3:$I$43,3,FALSE)+CI37*(1-VLOOKUP(FM$7,'PONDERADORES-GBD'!$A$3:$I$43,5,FALSE))*VLOOKUP(FM$7,'PONDERADORES-GBD'!$A$3:$I$43,8,FALSE)*VLOOKUP(FM$7,'PONDERADORES-GBD'!$A$3:$I$43,3,FALSE)</f>
        <v>0</v>
      </c>
      <c r="FN37" s="28">
        <f>CJ37*VLOOKUP(FN$7,'PONDERADORES-GBD'!$A$3:$I$43,5,FALSE)*VLOOKUP(FN$7,'PONDERADORES-GBD'!$A$3:$I$43,6,FALSE)*VLOOKUP(FN$7,'PONDERADORES-GBD'!$A$3:$I$43,3,FALSE)+CJ37*(1-VLOOKUP(FN$7,'PONDERADORES-GBD'!$A$3:$I$43,5,FALSE))*VLOOKUP(FN$7,'PONDERADORES-GBD'!$A$3:$I$43,8,FALSE)*VLOOKUP(FN$7,'PONDERADORES-GBD'!$A$3:$I$43,3,FALSE)</f>
        <v>2.2606908792334015E-3</v>
      </c>
      <c r="FO37" s="28">
        <f>CK37*VLOOKUP(FO$7,'PONDERADORES-GBD'!$A$3:$I$43,5,FALSE)*VLOOKUP(FO$7,'PONDERADORES-GBD'!$A$3:$I$43,6,FALSE)*VLOOKUP(FO$7,'PONDERADORES-GBD'!$A$3:$I$43,3,FALSE)+CK37*(1-VLOOKUP(FO$7,'PONDERADORES-GBD'!$A$3:$I$43,5,FALSE))*VLOOKUP(FO$7,'PONDERADORES-GBD'!$A$3:$I$43,8,FALSE)*VLOOKUP(FO$7,'PONDERADORES-GBD'!$A$3:$I$43,3,FALSE)</f>
        <v>0</v>
      </c>
      <c r="FP37" s="28">
        <f>CL37*VLOOKUP(FP$7,'PONDERADORES-GBD'!$A$3:$I$43,5,FALSE)*VLOOKUP(FP$7,'PONDERADORES-GBD'!$A$3:$I$43,6,FALSE)*VLOOKUP(FP$7,'PONDERADORES-GBD'!$A$3:$I$43,3,FALSE)+CL37*(1-VLOOKUP(FP$7,'PONDERADORES-GBD'!$A$3:$I$43,5,FALSE))*VLOOKUP(FP$7,'PONDERADORES-GBD'!$A$3:$I$43,8,FALSE)*VLOOKUP(FP$7,'PONDERADORES-GBD'!$A$3:$I$43,3,FALSE)</f>
        <v>0</v>
      </c>
      <c r="FQ37" s="28">
        <f>CM37*VLOOKUP(FQ$7,'PONDERADORES-GBD'!$A$3:$I$43,5,FALSE)*VLOOKUP(FQ$7,'PONDERADORES-GBD'!$A$3:$I$43,6,FALSE)*VLOOKUP(FQ$7,'PONDERADORES-GBD'!$A$3:$I$43,3,FALSE)+CM37*(1-VLOOKUP(FQ$7,'PONDERADORES-GBD'!$A$3:$I$43,5,FALSE))*VLOOKUP(FQ$7,'PONDERADORES-GBD'!$A$3:$I$43,8,FALSE)*VLOOKUP(FQ$7,'PONDERADORES-GBD'!$A$3:$I$43,3,FALSE)</f>
        <v>0</v>
      </c>
      <c r="FR37" s="28">
        <f>CN37*VLOOKUP(FR$7,'PONDERADORES-GBD'!$A$3:$I$43,5,FALSE)*VLOOKUP(FR$7,'PONDERADORES-GBD'!$A$3:$I$43,6,FALSE)*VLOOKUP(FR$7,'PONDERADORES-GBD'!$A$3:$I$43,3,FALSE)+CN37*(1-VLOOKUP(FR$7,'PONDERADORES-GBD'!$A$3:$I$43,5,FALSE))*VLOOKUP(FR$7,'PONDERADORES-GBD'!$A$3:$I$43,8,FALSE)*VLOOKUP(FR$7,'PONDERADORES-GBD'!$A$3:$I$43,3,FALSE)</f>
        <v>1.6738600711293634E-3</v>
      </c>
      <c r="FS37" s="28">
        <f>CO37*VLOOKUP(FS$7,'PONDERADORES-GBD'!$A$3:$I$43,5,FALSE)*VLOOKUP(FS$7,'PONDERADORES-GBD'!$A$3:$I$43,6,FALSE)*VLOOKUP(FS$7,'PONDERADORES-GBD'!$A$3:$I$43,3,FALSE)+CO37*(1-VLOOKUP(FS$7,'PONDERADORES-GBD'!$A$3:$I$43,5,FALSE))*VLOOKUP(FS$7,'PONDERADORES-GBD'!$A$3:$I$43,8,FALSE)*VLOOKUP(FS$7,'PONDERADORES-GBD'!$A$3:$I$43,3,FALSE)</f>
        <v>3.8176598328542091E-4</v>
      </c>
      <c r="FT37" s="28">
        <f>CP37*VLOOKUP(FT$7,'PONDERADORES-GBD'!$A$3:$I$43,5,FALSE)*VLOOKUP(FT$7,'PONDERADORES-GBD'!$A$3:$I$43,6,FALSE)*VLOOKUP(FT$7,'PONDERADORES-GBD'!$A$3:$I$43,3,FALSE)+CP37*(1-VLOOKUP(FT$7,'PONDERADORES-GBD'!$A$3:$I$43,5,FALSE))*VLOOKUP(FT$7,'PONDERADORES-GBD'!$A$3:$I$43,8,FALSE)*VLOOKUP(FT$7,'PONDERADORES-GBD'!$A$3:$I$43,3,FALSE)</f>
        <v>1.0150299954825462E-3</v>
      </c>
      <c r="FU37" s="28">
        <f>CQ37*VLOOKUP(FU$7,'PONDERADORES-GBD'!$A$3:$I$43,5,FALSE)*VLOOKUP(FU$7,'PONDERADORES-GBD'!$A$3:$I$43,6,FALSE)*VLOOKUP(FU$7,'PONDERADORES-GBD'!$A$3:$I$43,3,FALSE)+CQ37*(1-VLOOKUP(FU$7,'PONDERADORES-GBD'!$A$3:$I$43,5,FALSE))*VLOOKUP(FU$7,'PONDERADORES-GBD'!$A$3:$I$43,8,FALSE)*VLOOKUP(FU$7,'PONDERADORES-GBD'!$A$3:$I$43,3,FALSE)</f>
        <v>3.6448834989733062E-4</v>
      </c>
      <c r="FV37" s="28">
        <f>CR37*VLOOKUP(FV$7,'PONDERADORES-GBD'!$A$3:$I$43,5,FALSE)*VLOOKUP(FV$7,'PONDERADORES-GBD'!$A$3:$I$43,6,FALSE)*VLOOKUP(FV$7,'PONDERADORES-GBD'!$A$3:$I$43,3,FALSE)+CR37*(1-VLOOKUP(FV$7,'PONDERADORES-GBD'!$A$3:$I$43,5,FALSE))*VLOOKUP(FV$7,'PONDERADORES-GBD'!$A$3:$I$43,8,FALSE)*VLOOKUP(FV$7,'PONDERADORES-GBD'!$A$3:$I$43,3,FALSE)</f>
        <v>1.4286938809034908E-3</v>
      </c>
      <c r="FW37" s="28">
        <f>CS37*VLOOKUP(FW$7,'PONDERADORES-GBD'!$A$3:$I$43,5,FALSE)*VLOOKUP(FW$7,'PONDERADORES-GBD'!$A$3:$I$43,6,FALSE)*VLOOKUP(FW$7,'PONDERADORES-GBD'!$A$3:$I$43,3,FALSE)+CS37*(1-VLOOKUP(FW$7,'PONDERADORES-GBD'!$A$3:$I$43,5,FALSE))*VLOOKUP(FW$7,'PONDERADORES-GBD'!$A$3:$I$43,8,FALSE)*VLOOKUP(FW$7,'PONDERADORES-GBD'!$A$3:$I$43,3,FALSE)</f>
        <v>0</v>
      </c>
      <c r="FX37" s="28">
        <f>CT37*VLOOKUP(FX$7,'PONDERADORES-GBD'!$A$3:$I$43,5,FALSE)*VLOOKUP(FX$7,'PONDERADORES-GBD'!$A$3:$I$43,6,FALSE)*VLOOKUP(FX$7,'PONDERADORES-GBD'!$A$3:$I$43,3,FALSE)+CT37*(1-VLOOKUP(FX$7,'PONDERADORES-GBD'!$A$3:$I$43,5,FALSE))*VLOOKUP(FX$7,'PONDERADORES-GBD'!$A$3:$I$43,8,FALSE)*VLOOKUP(FX$7,'PONDERADORES-GBD'!$A$3:$I$43,3,FALSE)</f>
        <v>4.0758058466803555E-4</v>
      </c>
      <c r="FY37" s="28">
        <f>CU37*VLOOKUP(FY$7,'PONDERADORES-GBD'!$A$3:$I$43,5,FALSE)*VLOOKUP(FY$7,'PONDERADORES-GBD'!$A$3:$I$43,6,FALSE)*VLOOKUP(FY$7,'PONDERADORES-GBD'!$A$3:$I$43,3,FALSE)+CU37*(1-VLOOKUP(FY$7,'PONDERADORES-GBD'!$A$3:$I$43,5,FALSE))*VLOOKUP(FY$7,'PONDERADORES-GBD'!$A$3:$I$43,8,FALSE)*VLOOKUP(FY$7,'PONDERADORES-GBD'!$A$3:$I$43,3,FALSE)</f>
        <v>2.1954426283367556E-6</v>
      </c>
      <c r="FZ37" s="28">
        <f>CV37*VLOOKUP(FZ$7,'PONDERADORES-GBD'!$A$3:$I$43,5,FALSE)*VLOOKUP(FZ$7,'PONDERADORES-GBD'!$A$3:$I$43,6,FALSE)*VLOOKUP(FZ$7,'PONDERADORES-GBD'!$A$3:$I$43,3,FALSE)+CV37*(1-VLOOKUP(FZ$7,'PONDERADORES-GBD'!$A$3:$I$43,5,FALSE))*VLOOKUP(FZ$7,'PONDERADORES-GBD'!$A$3:$I$43,8,FALSE)*VLOOKUP(FZ$7,'PONDERADORES-GBD'!$A$3:$I$43,3,FALSE)</f>
        <v>0</v>
      </c>
      <c r="GA37" s="28">
        <f>CW37*VLOOKUP(GA$7,'PONDERADORES-GBD'!$A$3:$I$43,5,FALSE)*VLOOKUP(GA$7,'PONDERADORES-GBD'!$A$3:$I$43,6,FALSE)*VLOOKUP(GA$7,'PONDERADORES-GBD'!$A$3:$I$43,3,FALSE)+CW37*(1-VLOOKUP(GA$7,'PONDERADORES-GBD'!$A$3:$I$43,5,FALSE))*VLOOKUP(GA$7,'PONDERADORES-GBD'!$A$3:$I$43,8,FALSE)*VLOOKUP(GA$7,'PONDERADORES-GBD'!$A$3:$I$43,3,FALSE)</f>
        <v>1.5758596956878847E-4</v>
      </c>
      <c r="GB37" s="28">
        <f>CX37*VLOOKUP(GB$7,'PONDERADORES-GBD'!$A$3:$I$43,5,FALSE)*VLOOKUP(GB$7,'PONDERADORES-GBD'!$A$3:$I$43,6,FALSE)*VLOOKUP(GB$7,'PONDERADORES-GBD'!$A$3:$I$43,3,FALSE)+CX37*(1-VLOOKUP(GB$7,'PONDERADORES-GBD'!$A$3:$I$43,5,FALSE))*VLOOKUP(GB$7,'PONDERADORES-GBD'!$A$3:$I$43,8,FALSE)*VLOOKUP(GB$7,'PONDERADORES-GBD'!$A$3:$I$43,3,FALSE)</f>
        <v>1.4873768870636551E-4</v>
      </c>
      <c r="GC37" s="28">
        <f>CY37*VLOOKUP(GC$7,'PONDERADORES-GBD'!$A$3:$I$43,5,FALSE)*VLOOKUP(GC$7,'PONDERADORES-GBD'!$A$3:$I$43,6,FALSE)*VLOOKUP(GC$7,'PONDERADORES-GBD'!$A$3:$I$43,3,FALSE)+CY37*(1-VLOOKUP(GC$7,'PONDERADORES-GBD'!$A$3:$I$43,5,FALSE))*VLOOKUP(GC$7,'PONDERADORES-GBD'!$A$3:$I$43,8,FALSE)*VLOOKUP(GC$7,'PONDERADORES-GBD'!$A$3:$I$43,3,FALSE)</f>
        <v>7.9458431457905528E-4</v>
      </c>
      <c r="GD37" s="28">
        <f>CZ37*VLOOKUP(GD$7,'PONDERADORES-GBD'!$A$3:$I$43,5,FALSE)*VLOOKUP(GD$7,'PONDERADORES-GBD'!$A$3:$I$43,6,FALSE)*VLOOKUP(GD$7,'PONDERADORES-GBD'!$A$3:$I$43,3,FALSE)+CZ37*(1-VLOOKUP(GD$7,'PONDERADORES-GBD'!$A$3:$I$43,5,FALSE))*VLOOKUP(GD$7,'PONDERADORES-GBD'!$A$3:$I$43,8,FALSE)*VLOOKUP(GD$7,'PONDERADORES-GBD'!$A$3:$I$43,3,FALSE)</f>
        <v>4.7808429240246404E-4</v>
      </c>
      <c r="GE37" s="28">
        <f>DA37*VLOOKUP(GE$7,'PONDERADORES-GBD'!$A$3:$I$43,5,FALSE)*VLOOKUP(GE$7,'PONDERADORES-GBD'!$A$3:$I$43,6,FALSE)*VLOOKUP(GE$7,'PONDERADORES-GBD'!$A$3:$I$43,3,FALSE)+DA37*(1-VLOOKUP(GE$7,'PONDERADORES-GBD'!$A$3:$I$43,5,FALSE))*VLOOKUP(GE$7,'PONDERADORES-GBD'!$A$3:$I$43,8,FALSE)*VLOOKUP(GE$7,'PONDERADORES-GBD'!$A$3:$I$43,3,FALSE)</f>
        <v>2.4193373169062289E-4</v>
      </c>
      <c r="GF37" s="28">
        <f>DB37*VLOOKUP(GF$7,'PONDERADORES-GBD'!$A$3:$I$43,5,FALSE)*VLOOKUP(GF$7,'PONDERADORES-GBD'!$A$3:$I$43,6,FALSE)*VLOOKUP(GF$7,'PONDERADORES-GBD'!$A$3:$I$43,3,FALSE)+DB37*(1-VLOOKUP(GF$7,'PONDERADORES-GBD'!$A$3:$I$43,5,FALSE))*VLOOKUP(GF$7,'PONDERADORES-GBD'!$A$3:$I$43,8,FALSE)*VLOOKUP(GF$7,'PONDERADORES-GBD'!$A$3:$I$43,3,FALSE)</f>
        <v>2.5837119014373715E-4</v>
      </c>
      <c r="GG37" s="28">
        <f>DC37*VLOOKUP(GG$7,'PONDERADORES-GBD'!$A$3:$I$43,5,FALSE)*VLOOKUP(GG$7,'PONDERADORES-GBD'!$A$3:$I$43,6,FALSE)*VLOOKUP(GG$7,'PONDERADORES-GBD'!$A$3:$I$43,3,FALSE)+DC37*(1-VLOOKUP(GG$7,'PONDERADORES-GBD'!$A$3:$I$43,5,FALSE))*VLOOKUP(GG$7,'PONDERADORES-GBD'!$A$3:$I$43,8,FALSE)*VLOOKUP(GG$7,'PONDERADORES-GBD'!$A$3:$I$43,3,FALSE)</f>
        <v>1.5427622176591375E-5</v>
      </c>
      <c r="GH37" s="28">
        <f>DD37*VLOOKUP(GH$7,'PONDERADORES-GBD'!$A$3:$I$43,5,FALSE)*VLOOKUP(GH$7,'PONDERADORES-GBD'!$A$3:$I$43,6,FALSE)*VLOOKUP(GH$7,'PONDERADORES-GBD'!$A$3:$I$43,3,FALSE)+DD37*(1-VLOOKUP(GH$7,'PONDERADORES-GBD'!$A$3:$I$43,5,FALSE))*VLOOKUP(GH$7,'PONDERADORES-GBD'!$A$3:$I$43,8,FALSE)*VLOOKUP(GH$7,'PONDERADORES-GBD'!$A$3:$I$43,3,FALSE)</f>
        <v>8.2922020533880919E-4</v>
      </c>
      <c r="GI37" s="28">
        <f>DE37*VLOOKUP(GI$7,'PONDERADORES-GBD'!$A$3:$I$43,5,FALSE)*VLOOKUP(GI$7,'PONDERADORES-GBD'!$A$3:$I$43,6,FALSE)*VLOOKUP(GI$7,'PONDERADORES-GBD'!$A$3:$I$43,3,FALSE)+DE37*(1-VLOOKUP(GI$7,'PONDERADORES-GBD'!$A$3:$I$43,5,FALSE))*VLOOKUP(GI$7,'PONDERADORES-GBD'!$A$3:$I$43,8,FALSE)*VLOOKUP(GI$7,'PONDERADORES-GBD'!$A$3:$I$43,3,FALSE)</f>
        <v>1.2783425872689938E-5</v>
      </c>
      <c r="GJ37" s="28">
        <f>DF37*VLOOKUP(GJ$7,'PONDERADORES-GBD'!$A$3:$I$43,5,FALSE)*VLOOKUP(GJ$7,'PONDERADORES-GBD'!$A$3:$I$43,6,FALSE)*VLOOKUP(GJ$7,'PONDERADORES-GBD'!$A$3:$I$43,3,FALSE)+DF37*(1-VLOOKUP(GJ$7,'PONDERADORES-GBD'!$A$3:$I$43,5,FALSE))*VLOOKUP(GJ$7,'PONDERADORES-GBD'!$A$3:$I$43,8,FALSE)*VLOOKUP(GJ$7,'PONDERADORES-GBD'!$A$3:$I$43,3,FALSE)</f>
        <v>2.9766392881587956E-6</v>
      </c>
      <c r="GK37" s="28">
        <f>DG37*VLOOKUP(GK$7,'PONDERADORES-GBD'!$A$3:$I$43,5,FALSE)*VLOOKUP(GK$7,'PONDERADORES-GBD'!$A$3:$I$43,6,FALSE)*VLOOKUP(GK$7,'PONDERADORES-GBD'!$A$3:$I$43,3,FALSE)+DG37*(1-VLOOKUP(GK$7,'PONDERADORES-GBD'!$A$3:$I$43,5,FALSE))*VLOOKUP(GK$7,'PONDERADORES-GBD'!$A$3:$I$43,8,FALSE)*VLOOKUP(GK$7,'PONDERADORES-GBD'!$A$3:$I$43,3,FALSE)</f>
        <v>0</v>
      </c>
      <c r="GL37" s="28">
        <f>DH37*VLOOKUP(GL$7,'PONDERADORES-GBD'!$A$3:$I$43,5,FALSE)*VLOOKUP(GL$7,'PONDERADORES-GBD'!$A$3:$I$43,6,FALSE)*VLOOKUP(GL$7,'PONDERADORES-GBD'!$A$3:$I$43,3,FALSE)+DH37*(1-VLOOKUP(GL$7,'PONDERADORES-GBD'!$A$3:$I$43,5,FALSE))*VLOOKUP(GL$7,'PONDERADORES-GBD'!$A$3:$I$43,8,FALSE)*VLOOKUP(GL$7,'PONDERADORES-GBD'!$A$3:$I$43,3,FALSE)</f>
        <v>0</v>
      </c>
      <c r="GM37" s="28">
        <f>DI37*VLOOKUP(GM$7,'PONDERADORES-GBD'!$A$3:$I$43,5,FALSE)*VLOOKUP(GM$7,'PONDERADORES-GBD'!$A$3:$I$43,6,FALSE)*VLOOKUP(GM$7,'PONDERADORES-GBD'!$A$3:$I$43,3,FALSE)+DI37*(1-VLOOKUP(GM$7,'PONDERADORES-GBD'!$A$3:$I$43,5,FALSE))*VLOOKUP(GM$7,'PONDERADORES-GBD'!$A$3:$I$43,8,FALSE)*VLOOKUP(GM$7,'PONDERADORES-GBD'!$A$3:$I$43,3,FALSE)</f>
        <v>0</v>
      </c>
      <c r="GN37" s="28">
        <f>DJ37*VLOOKUP(GN$7,'PONDERADORES-GBD'!$A$3:$I$43,5,FALSE)*VLOOKUP(GN$7,'PONDERADORES-GBD'!$A$3:$I$43,6,FALSE)*VLOOKUP(GN$7,'PONDERADORES-GBD'!$A$3:$I$43,3,FALSE)+DJ37*(1-VLOOKUP(GN$7,'PONDERADORES-GBD'!$A$3:$I$43,5,FALSE))*VLOOKUP(GN$7,'PONDERADORES-GBD'!$A$3:$I$43,8,FALSE)*VLOOKUP(GN$7,'PONDERADORES-GBD'!$A$3:$I$43,3,FALSE)</f>
        <v>0</v>
      </c>
      <c r="GO37" s="28">
        <f>DK37*VLOOKUP(GO$7,'PONDERADORES-GBD'!$A$3:$I$43,5,FALSE)*VLOOKUP(GO$7,'PONDERADORES-GBD'!$A$3:$I$43,6,FALSE)*VLOOKUP(GO$7,'PONDERADORES-GBD'!$A$3:$I$43,3,FALSE)+DK37*(1-VLOOKUP(GO$7,'PONDERADORES-GBD'!$A$3:$I$43,5,FALSE))*VLOOKUP(GO$7,'PONDERADORES-GBD'!$A$3:$I$43,8,FALSE)*VLOOKUP(GO$7,'PONDERADORES-GBD'!$A$3:$I$43,3,FALSE)</f>
        <v>0</v>
      </c>
      <c r="GP37" s="28">
        <f>DL37*VLOOKUP(GP$7,'PONDERADORES-GBD'!$A$3:$I$43,5,FALSE)*VLOOKUP(GP$7,'PONDERADORES-GBD'!$A$3:$I$43,6,FALSE)*VLOOKUP(GP$7,'PONDERADORES-GBD'!$A$3:$I$43,3,FALSE)+DL37*(1-VLOOKUP(GP$7,'PONDERADORES-GBD'!$A$3:$I$43,5,FALSE))*VLOOKUP(GP$7,'PONDERADORES-GBD'!$A$3:$I$43,8,FALSE)*VLOOKUP(GP$7,'PONDERADORES-GBD'!$A$3:$I$43,3,FALSE)</f>
        <v>0</v>
      </c>
      <c r="GQ37" s="28">
        <f>DM37*VLOOKUP(GQ$7,'PONDERADORES-GBD'!$A$3:$I$43,5,FALSE)*VLOOKUP(GQ$7,'PONDERADORES-GBD'!$A$3:$I$43,6,FALSE)*VLOOKUP(GQ$7,'PONDERADORES-GBD'!$A$3:$I$43,3,FALSE)+DM37*(1-VLOOKUP(GQ$7,'PONDERADORES-GBD'!$A$3:$I$43,5,FALSE))*VLOOKUP(GQ$7,'PONDERADORES-GBD'!$A$3:$I$43,8,FALSE)*VLOOKUP(GQ$7,'PONDERADORES-GBD'!$A$3:$I$43,3,FALSE)</f>
        <v>1.3010030390143735E-6</v>
      </c>
      <c r="GR37" s="28">
        <f>DN37*VLOOKUP(GR$7,'PONDERADORES-GBD'!$A$3:$I$43,5,FALSE)*VLOOKUP(GR$7,'PONDERADORES-GBD'!$A$3:$I$43,6,FALSE)*VLOOKUP(GR$7,'PONDERADORES-GBD'!$A$3:$I$43,3,FALSE)+DN37*(1-VLOOKUP(GR$7,'PONDERADORES-GBD'!$A$3:$I$43,5,FALSE))*VLOOKUP(GR$7,'PONDERADORES-GBD'!$A$3:$I$43,8,FALSE)*VLOOKUP(GR$7,'PONDERADORES-GBD'!$A$3:$I$43,3,FALSE)</f>
        <v>0</v>
      </c>
      <c r="GS37" s="28">
        <f>DO37*VLOOKUP(GS$7,'PONDERADORES-GBD'!$A$3:$I$43,5,FALSE)*VLOOKUP(GS$7,'PONDERADORES-GBD'!$A$3:$I$43,6,FALSE)*VLOOKUP(GS$7,'PONDERADORES-GBD'!$A$3:$I$43,3,FALSE)+DO37*(1-VLOOKUP(GS$7,'PONDERADORES-GBD'!$A$3:$I$43,5,FALSE))*VLOOKUP(GS$7,'PONDERADORES-GBD'!$A$3:$I$43,8,FALSE)*VLOOKUP(GS$7,'PONDERADORES-GBD'!$A$3:$I$43,3,FALSE)</f>
        <v>0</v>
      </c>
      <c r="GT37" s="28">
        <f>DP37*VLOOKUP(GT$7,'PONDERADORES-GBD'!$A$3:$I$43,5,FALSE)*VLOOKUP(GT$7,'PONDERADORES-GBD'!$A$3:$I$43,6,FALSE)*VLOOKUP(GT$7,'PONDERADORES-GBD'!$A$3:$I$43,3,FALSE)+DP37*(1-VLOOKUP(GT$7,'PONDERADORES-GBD'!$A$3:$I$43,5,FALSE))*VLOOKUP(GT$7,'PONDERADORES-GBD'!$A$3:$I$43,8,FALSE)*VLOOKUP(GT$7,'PONDERADORES-GBD'!$A$3:$I$43,3,FALSE)</f>
        <v>5.5111972621492128E-6</v>
      </c>
      <c r="GU37" s="28">
        <f>DQ37*VLOOKUP(GU$7,'PONDERADORES-GBD'!$A$3:$I$43,5,FALSE)*VLOOKUP(GU$7,'PONDERADORES-GBD'!$A$3:$I$43,6,FALSE)*VLOOKUP(GU$7,'PONDERADORES-GBD'!$A$3:$I$43,3,FALSE)+DQ37*(1-VLOOKUP(GU$7,'PONDERADORES-GBD'!$A$3:$I$43,5,FALSE))*VLOOKUP(GU$7,'PONDERADORES-GBD'!$A$3:$I$43,8,FALSE)*VLOOKUP(GU$7,'PONDERADORES-GBD'!$A$3:$I$43,3,FALSE)</f>
        <v>5.4885979466119087E-6</v>
      </c>
      <c r="GV37" s="28">
        <f>DR37*VLOOKUP(GV$7,'PONDERADORES-GBD'!$A$3:$I$43,5,FALSE)*VLOOKUP(GV$7,'PONDERADORES-GBD'!$A$3:$I$43,6,FALSE)*VLOOKUP(GV$7,'PONDERADORES-GBD'!$A$3:$I$43,3,FALSE)+DR37*(1-VLOOKUP(GV$7,'PONDERADORES-GBD'!$A$3:$I$43,5,FALSE))*VLOOKUP(GV$7,'PONDERADORES-GBD'!$A$3:$I$43,8,FALSE)*VLOOKUP(GV$7,'PONDERADORES-GBD'!$A$3:$I$43,3,FALSE)</f>
        <v>1.4055598521560577E-5</v>
      </c>
      <c r="GW37" s="28">
        <f>DS37*VLOOKUP(GW$7,'PONDERADORES-GBD'!$A$3:$I$43,5,FALSE)*VLOOKUP(GW$7,'PONDERADORES-GBD'!$A$3:$I$43,6,FALSE)*VLOOKUP(GW$7,'PONDERADORES-GBD'!$A$3:$I$43,3,FALSE)+DS37*(1-VLOOKUP(GW$7,'PONDERADORES-GBD'!$A$3:$I$43,5,FALSE))*VLOOKUP(GW$7,'PONDERADORES-GBD'!$A$3:$I$43,8,FALSE)*VLOOKUP(GW$7,'PONDERADORES-GBD'!$A$3:$I$43,3,FALSE)</f>
        <v>9.0204445448323046E-6</v>
      </c>
      <c r="GX37" s="28">
        <f>DT37*VLOOKUP(GX$7,'PONDERADORES-GBD'!$A$3:$I$43,5,FALSE)*VLOOKUP(GX$7,'PONDERADORES-GBD'!$A$3:$I$43,6,FALSE)*VLOOKUP(GX$7,'PONDERADORES-GBD'!$A$3:$I$43,3,FALSE)+DT37*(1-VLOOKUP(GX$7,'PONDERADORES-GBD'!$A$3:$I$43,5,FALSE))*VLOOKUP(GX$7,'PONDERADORES-GBD'!$A$3:$I$43,8,FALSE)*VLOOKUP(GX$7,'PONDERADORES-GBD'!$A$3:$I$43,3,FALSE)</f>
        <v>5.9766899383983579E-7</v>
      </c>
      <c r="GY37" s="28">
        <f>DU37*VLOOKUP(GY$7,'PONDERADORES-GBD'!$A$3:$I$43,5,FALSE)*VLOOKUP(GY$7,'PONDERADORES-GBD'!$A$3:$I$43,6,FALSE)*VLOOKUP(GY$7,'PONDERADORES-GBD'!$A$3:$I$43,3,FALSE)+DU37*(1-VLOOKUP(GY$7,'PONDERADORES-GBD'!$A$3:$I$43,5,FALSE))*VLOOKUP(GY$7,'PONDERADORES-GBD'!$A$3:$I$43,8,FALSE)*VLOOKUP(GY$7,'PONDERADORES-GBD'!$A$3:$I$43,3,FALSE)</f>
        <v>0</v>
      </c>
      <c r="GZ37" s="29">
        <f t="shared" si="2"/>
        <v>6.41353471E-3</v>
      </c>
      <c r="HA37" s="29">
        <f t="shared" si="3"/>
        <v>1.0509984777303213E-2</v>
      </c>
      <c r="HC37" s="39">
        <f t="shared" si="4"/>
        <v>0</v>
      </c>
      <c r="HD37" s="39" t="e">
        <f t="shared" si="5"/>
        <v>#DIV/0!</v>
      </c>
      <c r="HE37" s="39" t="e">
        <f t="shared" si="0"/>
        <v>#DIV/0!</v>
      </c>
    </row>
    <row r="38" spans="1:213" ht="15.75" x14ac:dyDescent="0.25">
      <c r="A38" s="36" t="s">
        <v>105</v>
      </c>
      <c r="B38" s="37" t="s">
        <v>53</v>
      </c>
      <c r="C38" s="31">
        <f>DATOS!B79</f>
        <v>0</v>
      </c>
      <c r="D38" s="1">
        <v>4.0282E-3</v>
      </c>
      <c r="E38" s="1">
        <v>1.3427000000000001E-3</v>
      </c>
      <c r="F38" s="1">
        <v>0.1858949</v>
      </c>
      <c r="G38" s="1">
        <v>0</v>
      </c>
      <c r="H38" s="1">
        <v>0</v>
      </c>
      <c r="I38" s="1">
        <v>0</v>
      </c>
      <c r="J38" s="1">
        <v>6.6129599999999997E-2</v>
      </c>
      <c r="K38" s="1">
        <v>2.5511900000000001E-2</v>
      </c>
      <c r="L38" s="1">
        <v>7.4521599999999993E-2</v>
      </c>
      <c r="M38" s="1">
        <v>1.7455499999999999E-2</v>
      </c>
      <c r="N38" s="1">
        <v>4.2296100000000003E-2</v>
      </c>
      <c r="O38" s="1">
        <v>3.3569999999999997E-4</v>
      </c>
      <c r="P38" s="1">
        <v>4.8076300000000002E-2</v>
      </c>
      <c r="Q38" s="1">
        <v>1.0070000000000001E-3</v>
      </c>
      <c r="R38" s="1">
        <v>3.3569999999999997E-4</v>
      </c>
      <c r="S38" s="1">
        <v>1.8462599999999999E-2</v>
      </c>
      <c r="T38" s="1">
        <v>1.9133899999999999E-2</v>
      </c>
      <c r="U38" s="1">
        <v>4.3303099999999997E-2</v>
      </c>
      <c r="V38" s="1">
        <v>3.4910999999999998E-2</v>
      </c>
      <c r="W38" s="1">
        <v>5.9751600000000002E-2</v>
      </c>
      <c r="X38" s="1">
        <v>7.5192999999999996E-2</v>
      </c>
      <c r="Y38" s="1">
        <v>1.61128E-2</v>
      </c>
      <c r="Z38" s="1">
        <v>0.19603889999999999</v>
      </c>
      <c r="AA38" s="1">
        <v>7.7206999999999996E-3</v>
      </c>
      <c r="AB38" s="1">
        <v>1.6784E-3</v>
      </c>
      <c r="AC38" s="1">
        <v>0</v>
      </c>
      <c r="AD38" s="1">
        <v>0</v>
      </c>
      <c r="AE38" s="1">
        <v>0</v>
      </c>
      <c r="AF38" s="1">
        <v>0</v>
      </c>
      <c r="AG38" s="1">
        <v>3.3569999999999997E-4</v>
      </c>
      <c r="AH38" s="1">
        <v>3.3569999999999997E-4</v>
      </c>
      <c r="AI38" s="1">
        <v>1.3427000000000001E-3</v>
      </c>
      <c r="AJ38" s="1">
        <v>7.7206999999999996E-3</v>
      </c>
      <c r="AK38" s="1">
        <v>3.6925E-3</v>
      </c>
      <c r="AL38" s="1">
        <v>1.2084599999999999E-2</v>
      </c>
      <c r="AM38" s="1">
        <v>2.61833E-2</v>
      </c>
      <c r="AN38" s="1">
        <v>8.0564E-3</v>
      </c>
      <c r="AO38" s="1">
        <v>3.3569999999999997E-4</v>
      </c>
      <c r="AP38" s="1">
        <v>6.7139999999999995E-4</v>
      </c>
      <c r="AQ38" s="1">
        <v>0</v>
      </c>
      <c r="AR38" s="1">
        <v>0.99999990000000016</v>
      </c>
      <c r="AT38" s="41">
        <f>D38*VLOOKUP(AT$7,'PONDERADORES-GBD'!$A$3:$I$43,4,FALSE)</f>
        <v>4.0282E-3</v>
      </c>
      <c r="AU38" s="41">
        <f>E38*VLOOKUP(AU$7,'PONDERADORES-GBD'!$A$3:$I$43,4,FALSE)</f>
        <v>1.3427000000000001E-3</v>
      </c>
      <c r="AV38" s="41">
        <f>F38*VLOOKUP(AV$7,'PONDERADORES-GBD'!$A$3:$I$43,4,FALSE)</f>
        <v>9.2947450000000001E-3</v>
      </c>
      <c r="AW38" s="41">
        <f>G38*VLOOKUP(AW$7,'PONDERADORES-GBD'!$A$3:$I$43,4,FALSE)</f>
        <v>0</v>
      </c>
      <c r="AX38" s="41">
        <f>H38*VLOOKUP(AX$7,'PONDERADORES-GBD'!$A$3:$I$43,4,FALSE)</f>
        <v>0</v>
      </c>
      <c r="AY38" s="41">
        <f>I38*VLOOKUP(AY$7,'PONDERADORES-GBD'!$A$3:$I$43,4,FALSE)</f>
        <v>0</v>
      </c>
      <c r="AZ38" s="41">
        <f>J38*VLOOKUP(AZ$7,'PONDERADORES-GBD'!$A$3:$I$43,4,FALSE)</f>
        <v>3.3064800000000001E-3</v>
      </c>
      <c r="BA38" s="41">
        <f>K38*VLOOKUP(BA$7,'PONDERADORES-GBD'!$A$3:$I$43,4,FALSE)</f>
        <v>1.275595E-3</v>
      </c>
      <c r="BB38" s="41">
        <f>L38*VLOOKUP(BB$7,'PONDERADORES-GBD'!$A$3:$I$43,4,FALSE)</f>
        <v>0</v>
      </c>
      <c r="BC38" s="41">
        <f>M38*VLOOKUP(BC$7,'PONDERADORES-GBD'!$A$3:$I$43,4,FALSE)</f>
        <v>0</v>
      </c>
      <c r="BD38" s="41">
        <f>N38*VLOOKUP(BD$7,'PONDERADORES-GBD'!$A$3:$I$43,4,FALSE)</f>
        <v>0</v>
      </c>
      <c r="BE38" s="41">
        <f>O38*VLOOKUP(BE$7,'PONDERADORES-GBD'!$A$3:$I$43,4,FALSE)</f>
        <v>3.3569999999999997E-4</v>
      </c>
      <c r="BF38" s="41">
        <f>P38*VLOOKUP(BF$7,'PONDERADORES-GBD'!$A$3:$I$43,4,FALSE)</f>
        <v>2.4038150000000001E-3</v>
      </c>
      <c r="BG38" s="41">
        <f>Q38*VLOOKUP(BG$7,'PONDERADORES-GBD'!$A$3:$I$43,4,FALSE)</f>
        <v>1.0070000000000001E-4</v>
      </c>
      <c r="BH38" s="41">
        <f>R38*VLOOKUP(BH$7,'PONDERADORES-GBD'!$A$3:$I$43,4,FALSE)</f>
        <v>6.7139999999999998E-5</v>
      </c>
      <c r="BI38" s="41">
        <f>S38*VLOOKUP(BI$7,'PONDERADORES-GBD'!$A$3:$I$43,4,FALSE)</f>
        <v>2.7693899999999996E-3</v>
      </c>
      <c r="BJ38" s="41">
        <f>T38*VLOOKUP(BJ$7,'PONDERADORES-GBD'!$A$3:$I$43,4,FALSE)</f>
        <v>0</v>
      </c>
      <c r="BK38" s="41">
        <f>U38*VLOOKUP(BK$7,'PONDERADORES-GBD'!$A$3:$I$43,4,FALSE)</f>
        <v>0</v>
      </c>
      <c r="BL38" s="41">
        <f>V38*VLOOKUP(BL$7,'PONDERADORES-GBD'!$A$3:$I$43,4,FALSE)</f>
        <v>0</v>
      </c>
      <c r="BM38" s="41">
        <f>W38*VLOOKUP(BM$7,'PONDERADORES-GBD'!$A$3:$I$43,4,FALSE)</f>
        <v>0</v>
      </c>
      <c r="BN38" s="41">
        <f>X38*VLOOKUP(BN$7,'PONDERADORES-GBD'!$A$3:$I$43,4,FALSE)</f>
        <v>0</v>
      </c>
      <c r="BO38" s="41">
        <f>Y38*VLOOKUP(BO$7,'PONDERADORES-GBD'!$A$3:$I$43,4,FALSE)</f>
        <v>0</v>
      </c>
      <c r="BP38" s="41">
        <f>Z38*VLOOKUP(BP$7,'PONDERADORES-GBD'!$A$3:$I$43,4,FALSE)</f>
        <v>0</v>
      </c>
      <c r="BQ38" s="41">
        <f>AA38*VLOOKUP(BQ$7,'PONDERADORES-GBD'!$A$3:$I$43,4,FALSE)</f>
        <v>0</v>
      </c>
      <c r="BR38" s="41">
        <f>AB38*VLOOKUP(BR$7,'PONDERADORES-GBD'!$A$3:$I$43,4,FALSE)</f>
        <v>0</v>
      </c>
      <c r="BS38" s="41">
        <f>AC38*VLOOKUP(BS$7,'PONDERADORES-GBD'!$A$3:$I$43,4,FALSE)</f>
        <v>0</v>
      </c>
      <c r="BT38" s="41">
        <f>AD38*VLOOKUP(BT$7,'PONDERADORES-GBD'!$A$3:$I$43,4,FALSE)</f>
        <v>0</v>
      </c>
      <c r="BU38" s="41">
        <f>AE38*VLOOKUP(BU$7,'PONDERADORES-GBD'!$A$3:$I$43,4,FALSE)</f>
        <v>0</v>
      </c>
      <c r="BV38" s="41">
        <f>AF38*VLOOKUP(BV$7,'PONDERADORES-GBD'!$A$3:$I$43,4,FALSE)</f>
        <v>0</v>
      </c>
      <c r="BW38" s="41">
        <f>AG38*VLOOKUP(BW$7,'PONDERADORES-GBD'!$A$3:$I$43,4,FALSE)</f>
        <v>3.3569999999999997E-4</v>
      </c>
      <c r="BX38" s="41">
        <f>AH38*VLOOKUP(BX$7,'PONDERADORES-GBD'!$A$3:$I$43,4,FALSE)</f>
        <v>3.3569999999999997E-4</v>
      </c>
      <c r="BY38" s="41">
        <f>AI38*VLOOKUP(BY$7,'PONDERADORES-GBD'!$A$3:$I$43,4,FALSE)</f>
        <v>0</v>
      </c>
      <c r="BZ38" s="41">
        <f>AJ38*VLOOKUP(BZ$7,'PONDERADORES-GBD'!$A$3:$I$43,4,FALSE)</f>
        <v>0</v>
      </c>
      <c r="CA38" s="41">
        <f>AK38*VLOOKUP(CA$7,'PONDERADORES-GBD'!$A$3:$I$43,4,FALSE)</f>
        <v>0</v>
      </c>
      <c r="CB38" s="41">
        <f>AL38*VLOOKUP(CB$7,'PONDERADORES-GBD'!$A$3:$I$43,4,FALSE)</f>
        <v>0</v>
      </c>
      <c r="CC38" s="41">
        <f>AM38*VLOOKUP(CC$7,'PONDERADORES-GBD'!$A$3:$I$43,4,FALSE)</f>
        <v>0</v>
      </c>
      <c r="CD38" s="41">
        <f>AN38*VLOOKUP(CD$7,'PONDERADORES-GBD'!$A$3:$I$43,4,FALSE)</f>
        <v>0</v>
      </c>
      <c r="CE38" s="41">
        <f>AO38*VLOOKUP(CE$7,'PONDERADORES-GBD'!$A$3:$I$43,4,FALSE)</f>
        <v>0</v>
      </c>
      <c r="CF38" s="41">
        <f>AP38*VLOOKUP(CF$7,'PONDERADORES-GBD'!$A$3:$I$43,4,FALSE)</f>
        <v>0</v>
      </c>
      <c r="CG38" s="41">
        <f>AQ38*VLOOKUP(CG$7,'PONDERADORES-GBD'!$A$3:$I$43,4,FALSE)</f>
        <v>0</v>
      </c>
      <c r="CH38" s="41">
        <f>D38*(1-VLOOKUP(CH$7,'PONDERADORES-GBD'!$A$3:$I$43,4,FALSE))</f>
        <v>0</v>
      </c>
      <c r="CI38" s="41">
        <f>E38*(1-VLOOKUP(CI$7,'PONDERADORES-GBD'!$A$3:$I$43,4,FALSE))</f>
        <v>0</v>
      </c>
      <c r="CJ38" s="41">
        <f>F38*(1-VLOOKUP(CJ$7,'PONDERADORES-GBD'!$A$3:$I$43,4,FALSE))</f>
        <v>0.17660015499999998</v>
      </c>
      <c r="CK38" s="41">
        <f>G38*(1-VLOOKUP(CK$7,'PONDERADORES-GBD'!$A$3:$I$43,4,FALSE))</f>
        <v>0</v>
      </c>
      <c r="CL38" s="41">
        <f>H38*(1-VLOOKUP(CL$7,'PONDERADORES-GBD'!$A$3:$I$43,4,FALSE))</f>
        <v>0</v>
      </c>
      <c r="CM38" s="41">
        <f>I38*(1-VLOOKUP(CM$7,'PONDERADORES-GBD'!$A$3:$I$43,4,FALSE))</f>
        <v>0</v>
      </c>
      <c r="CN38" s="41">
        <f>J38*(1-VLOOKUP(CN$7,'PONDERADORES-GBD'!$A$3:$I$43,4,FALSE))</f>
        <v>6.2823119999999996E-2</v>
      </c>
      <c r="CO38" s="41">
        <f>K38*(1-VLOOKUP(CO$7,'PONDERADORES-GBD'!$A$3:$I$43,4,FALSE))</f>
        <v>2.4236305E-2</v>
      </c>
      <c r="CP38" s="41">
        <f>L38*(1-VLOOKUP(CP$7,'PONDERADORES-GBD'!$A$3:$I$43,4,FALSE))</f>
        <v>7.4521599999999993E-2</v>
      </c>
      <c r="CQ38" s="41">
        <f>M38*(1-VLOOKUP(CQ$7,'PONDERADORES-GBD'!$A$3:$I$43,4,FALSE))</f>
        <v>1.7455499999999999E-2</v>
      </c>
      <c r="CR38" s="41">
        <f>N38*(1-VLOOKUP(CR$7,'PONDERADORES-GBD'!$A$3:$I$43,4,FALSE))</f>
        <v>4.2296100000000003E-2</v>
      </c>
      <c r="CS38" s="41">
        <f>O38*(1-VLOOKUP(CS$7,'PONDERADORES-GBD'!$A$3:$I$43,4,FALSE))</f>
        <v>0</v>
      </c>
      <c r="CT38" s="41">
        <f>P38*(1-VLOOKUP(CT$7,'PONDERADORES-GBD'!$A$3:$I$43,4,FALSE))</f>
        <v>4.5672484999999999E-2</v>
      </c>
      <c r="CU38" s="41">
        <f>Q38*(1-VLOOKUP(CU$7,'PONDERADORES-GBD'!$A$3:$I$43,4,FALSE))</f>
        <v>9.0630000000000007E-4</v>
      </c>
      <c r="CV38" s="41">
        <f>R38*(1-VLOOKUP(CV$7,'PONDERADORES-GBD'!$A$3:$I$43,4,FALSE))</f>
        <v>2.6855999999999999E-4</v>
      </c>
      <c r="CW38" s="41">
        <f>S38*(1-VLOOKUP(CW$7,'PONDERADORES-GBD'!$A$3:$I$43,4,FALSE))</f>
        <v>1.5693209999999999E-2</v>
      </c>
      <c r="CX38" s="41">
        <f>T38*(1-VLOOKUP(CX$7,'PONDERADORES-GBD'!$A$3:$I$43,4,FALSE))</f>
        <v>1.9133899999999999E-2</v>
      </c>
      <c r="CY38" s="41">
        <f>U38*(1-VLOOKUP(CY$7,'PONDERADORES-GBD'!$A$3:$I$43,4,FALSE))</f>
        <v>4.3303099999999997E-2</v>
      </c>
      <c r="CZ38" s="41">
        <f>V38*(1-VLOOKUP(CZ$7,'PONDERADORES-GBD'!$A$3:$I$43,4,FALSE))</f>
        <v>3.4910999999999998E-2</v>
      </c>
      <c r="DA38" s="41">
        <f>W38*(1-VLOOKUP(DA$7,'PONDERADORES-GBD'!$A$3:$I$43,4,FALSE))</f>
        <v>5.9751600000000002E-2</v>
      </c>
      <c r="DB38" s="41">
        <f>X38*(1-VLOOKUP(DB$7,'PONDERADORES-GBD'!$A$3:$I$43,4,FALSE))</f>
        <v>7.5192999999999996E-2</v>
      </c>
      <c r="DC38" s="41">
        <f>Y38*(1-VLOOKUP(DC$7,'PONDERADORES-GBD'!$A$3:$I$43,4,FALSE))</f>
        <v>1.61128E-2</v>
      </c>
      <c r="DD38" s="41">
        <f>Z38*(1-VLOOKUP(DD$7,'PONDERADORES-GBD'!$A$3:$I$43,4,FALSE))</f>
        <v>0.19603889999999999</v>
      </c>
      <c r="DE38" s="41">
        <f>AA38*(1-VLOOKUP(DE$7,'PONDERADORES-GBD'!$A$3:$I$43,4,FALSE))</f>
        <v>7.7206999999999996E-3</v>
      </c>
      <c r="DF38" s="41">
        <f>AB38*(1-VLOOKUP(DF$7,'PONDERADORES-GBD'!$A$3:$I$43,4,FALSE))</f>
        <v>1.6784E-3</v>
      </c>
      <c r="DG38" s="41">
        <f>AC38*(1-VLOOKUP(DG$7,'PONDERADORES-GBD'!$A$3:$I$43,4,FALSE))</f>
        <v>0</v>
      </c>
      <c r="DH38" s="41">
        <f>AD38*(1-VLOOKUP(DH$7,'PONDERADORES-GBD'!$A$3:$I$43,4,FALSE))</f>
        <v>0</v>
      </c>
      <c r="DI38" s="41">
        <f>AE38*(1-VLOOKUP(DI$7,'PONDERADORES-GBD'!$A$3:$I$43,4,FALSE))</f>
        <v>0</v>
      </c>
      <c r="DJ38" s="41">
        <f>AF38*(1-VLOOKUP(DJ$7,'PONDERADORES-GBD'!$A$3:$I$43,4,FALSE))</f>
        <v>0</v>
      </c>
      <c r="DK38" s="41">
        <f>AG38*(1-VLOOKUP(DK$7,'PONDERADORES-GBD'!$A$3:$I$43,4,FALSE))</f>
        <v>0</v>
      </c>
      <c r="DL38" s="41">
        <f>AH38*(1-VLOOKUP(DL$7,'PONDERADORES-GBD'!$A$3:$I$43,4,FALSE))</f>
        <v>0</v>
      </c>
      <c r="DM38" s="41">
        <f>AI38*(1-VLOOKUP(DM$7,'PONDERADORES-GBD'!$A$3:$I$43,4,FALSE))</f>
        <v>1.3427000000000001E-3</v>
      </c>
      <c r="DN38" s="41">
        <f>AJ38*(1-VLOOKUP(DN$7,'PONDERADORES-GBD'!$A$3:$I$43,4,FALSE))</f>
        <v>7.7206999999999996E-3</v>
      </c>
      <c r="DO38" s="41">
        <f>AK38*(1-VLOOKUP(DO$7,'PONDERADORES-GBD'!$A$3:$I$43,4,FALSE))</f>
        <v>3.6925E-3</v>
      </c>
      <c r="DP38" s="41">
        <f>AL38*(1-VLOOKUP(DP$7,'PONDERADORES-GBD'!$A$3:$I$43,4,FALSE))</f>
        <v>1.2084599999999999E-2</v>
      </c>
      <c r="DQ38" s="41">
        <f>AM38*(1-VLOOKUP(DQ$7,'PONDERADORES-GBD'!$A$3:$I$43,4,FALSE))</f>
        <v>2.61833E-2</v>
      </c>
      <c r="DR38" s="41">
        <f>AN38*(1-VLOOKUP(DR$7,'PONDERADORES-GBD'!$A$3:$I$43,4,FALSE))</f>
        <v>8.0564E-3</v>
      </c>
      <c r="DS38" s="41">
        <f>AO38*(1-VLOOKUP(DS$7,'PONDERADORES-GBD'!$A$3:$I$43,4,FALSE))</f>
        <v>3.3569999999999997E-4</v>
      </c>
      <c r="DT38" s="41">
        <f>AP38*(1-VLOOKUP(DT$7,'PONDERADORES-GBD'!$A$3:$I$43,4,FALSE))</f>
        <v>6.7139999999999995E-4</v>
      </c>
      <c r="DU38" s="41">
        <f>AQ38*(1-VLOOKUP(DU$7,'PONDERADORES-GBD'!$A$3:$I$43,4,FALSE))</f>
        <v>0</v>
      </c>
      <c r="DV38" s="31">
        <f t="shared" si="1"/>
        <v>0.99999990000000016</v>
      </c>
      <c r="DW38" s="45"/>
      <c r="DX38" s="28">
        <f>AT38*VLOOKUP(DX$7,'PONDERADORES-GBD'!$A$3:$I$43,5,FALSE)*VLOOKUP(DX$7,'PONDERADORES-GBD'!$A$3:$I$43,7,FALSE)+AT38*(1-VLOOKUP(DX$7,'PONDERADORES-GBD'!$A$3:$I$43,5,FALSE))*VLOOKUP(DX$7,'PONDERADORES-GBD'!$A$3:$I$43,9,FALSE)</f>
        <v>2.3726097999999998E-3</v>
      </c>
      <c r="DY38" s="28">
        <f>AU38*VLOOKUP(DY$7,'PONDERADORES-GBD'!$A$3:$I$43,5,FALSE)*VLOOKUP(DY$7,'PONDERADORES-GBD'!$A$3:$I$43,7,FALSE)+AU38*(1-VLOOKUP(DY$7,'PONDERADORES-GBD'!$A$3:$I$43,5,FALSE))*VLOOKUP(DY$7,'PONDERADORES-GBD'!$A$3:$I$43,9,FALSE)</f>
        <v>3.9743919999999999E-4</v>
      </c>
      <c r="DZ38" s="28">
        <f>AV38*VLOOKUP(DZ$7,'PONDERADORES-GBD'!$A$3:$I$43,5,FALSE)*VLOOKUP(DZ$7,'PONDERADORES-GBD'!$A$3:$I$43,7,FALSE)+AV38*(1-VLOOKUP(DZ$7,'PONDERADORES-GBD'!$A$3:$I$43,5,FALSE))*VLOOKUP(DZ$7,'PONDERADORES-GBD'!$A$3:$I$43,9,FALSE)</f>
        <v>2.1470860949999999E-3</v>
      </c>
      <c r="EA38" s="28">
        <f>AW38*VLOOKUP(EA$7,'PONDERADORES-GBD'!$A$3:$I$43,5,FALSE)*VLOOKUP(EA$7,'PONDERADORES-GBD'!$A$3:$I$43,7,FALSE)+AW38*(1-VLOOKUP(EA$7,'PONDERADORES-GBD'!$A$3:$I$43,5,FALSE))*VLOOKUP(EA$7,'PONDERADORES-GBD'!$A$3:$I$43,9,FALSE)</f>
        <v>0</v>
      </c>
      <c r="EB38" s="28">
        <f>AX38*VLOOKUP(EB$7,'PONDERADORES-GBD'!$A$3:$I$43,5,FALSE)*VLOOKUP(EB$7,'PONDERADORES-GBD'!$A$3:$I$43,7,FALSE)+AX38*(1-VLOOKUP(EB$7,'PONDERADORES-GBD'!$A$3:$I$43,5,FALSE))*VLOOKUP(EB$7,'PONDERADORES-GBD'!$A$3:$I$43,9,FALSE)</f>
        <v>0</v>
      </c>
      <c r="EC38" s="28">
        <f>AY38*VLOOKUP(EC$7,'PONDERADORES-GBD'!$A$3:$I$43,5,FALSE)*VLOOKUP(EC$7,'PONDERADORES-GBD'!$A$3:$I$43,7,FALSE)+AY38*(1-VLOOKUP(EC$7,'PONDERADORES-GBD'!$A$3:$I$43,5,FALSE))*VLOOKUP(EC$7,'PONDERADORES-GBD'!$A$3:$I$43,9,FALSE)</f>
        <v>0</v>
      </c>
      <c r="ED38" s="28">
        <f>AZ38*VLOOKUP(ED$7,'PONDERADORES-GBD'!$A$3:$I$43,5,FALSE)*VLOOKUP(ED$7,'PONDERADORES-GBD'!$A$3:$I$43,7,FALSE)+AZ38*(1-VLOOKUP(ED$7,'PONDERADORES-GBD'!$A$3:$I$43,5,FALSE))*VLOOKUP(ED$7,'PONDERADORES-GBD'!$A$3:$I$43,9,FALSE)</f>
        <v>1.9177584000000002E-4</v>
      </c>
      <c r="EE38" s="28">
        <f>BA38*VLOOKUP(EE$7,'PONDERADORES-GBD'!$A$3:$I$43,5,FALSE)*VLOOKUP(EE$7,'PONDERADORES-GBD'!$A$3:$I$43,7,FALSE)+BA38*(1-VLOOKUP(EE$7,'PONDERADORES-GBD'!$A$3:$I$43,5,FALSE))*VLOOKUP(EE$7,'PONDERADORES-GBD'!$A$3:$I$43,9,FALSE)</f>
        <v>6.3779750000000005E-6</v>
      </c>
      <c r="EF38" s="28">
        <f>BB38*VLOOKUP(EF$7,'PONDERADORES-GBD'!$A$3:$I$43,5,FALSE)*VLOOKUP(EF$7,'PONDERADORES-GBD'!$A$3:$I$43,7,FALSE)+BB38*(1-VLOOKUP(EF$7,'PONDERADORES-GBD'!$A$3:$I$43,5,FALSE))*VLOOKUP(EF$7,'PONDERADORES-GBD'!$A$3:$I$43,9,FALSE)</f>
        <v>0</v>
      </c>
      <c r="EG38" s="28">
        <f>BC38*VLOOKUP(EG$7,'PONDERADORES-GBD'!$A$3:$I$43,5,FALSE)*VLOOKUP(EG$7,'PONDERADORES-GBD'!$A$3:$I$43,7,FALSE)+BC38*(1-VLOOKUP(EG$7,'PONDERADORES-GBD'!$A$3:$I$43,5,FALSE))*VLOOKUP(EG$7,'PONDERADORES-GBD'!$A$3:$I$43,9,FALSE)</f>
        <v>0</v>
      </c>
      <c r="EH38" s="28">
        <f>BD38*VLOOKUP(EH$7,'PONDERADORES-GBD'!$A$3:$I$43,5,FALSE)*VLOOKUP(EH$7,'PONDERADORES-GBD'!$A$3:$I$43,7,FALSE)+BD38*(1-VLOOKUP(EH$7,'PONDERADORES-GBD'!$A$3:$I$43,5,FALSE))*VLOOKUP(EH$7,'PONDERADORES-GBD'!$A$3:$I$43,9,FALSE)</f>
        <v>0</v>
      </c>
      <c r="EI38" s="28">
        <f>BE38*VLOOKUP(EI$7,'PONDERADORES-GBD'!$A$3:$I$43,5,FALSE)*VLOOKUP(EI$7,'PONDERADORES-GBD'!$A$3:$I$43,7,FALSE)+BE38*(1-VLOOKUP(EI$7,'PONDERADORES-GBD'!$A$3:$I$43,5,FALSE))*VLOOKUP(EI$7,'PONDERADORES-GBD'!$A$3:$I$43,9,FALSE)</f>
        <v>5.3711999999999995E-6</v>
      </c>
      <c r="EJ38" s="28">
        <f>BF38*VLOOKUP(EJ$7,'PONDERADORES-GBD'!$A$3:$I$43,5,FALSE)*VLOOKUP(EJ$7,'PONDERADORES-GBD'!$A$3:$I$43,7,FALSE)+BF38*(1-VLOOKUP(EJ$7,'PONDERADORES-GBD'!$A$3:$I$43,5,FALSE))*VLOOKUP(EJ$7,'PONDERADORES-GBD'!$A$3:$I$43,9,FALSE)</f>
        <v>2.2595861000000001E-4</v>
      </c>
      <c r="EK38" s="28">
        <f>BG38*VLOOKUP(EK$7,'PONDERADORES-GBD'!$A$3:$I$43,5,FALSE)*VLOOKUP(EK$7,'PONDERADORES-GBD'!$A$3:$I$43,7,FALSE)+BG38*(1-VLOOKUP(EK$7,'PONDERADORES-GBD'!$A$3:$I$43,5,FALSE))*VLOOKUP(EK$7,'PONDERADORES-GBD'!$A$3:$I$43,9,FALSE)</f>
        <v>3.021E-5</v>
      </c>
      <c r="EL38" s="28">
        <f>BH38*VLOOKUP(EL$7,'PONDERADORES-GBD'!$A$3:$I$43,5,FALSE)*VLOOKUP(EL$7,'PONDERADORES-GBD'!$A$3:$I$43,7,FALSE)+BH38*(1-VLOOKUP(EL$7,'PONDERADORES-GBD'!$A$3:$I$43,5,FALSE))*VLOOKUP(EL$7,'PONDERADORES-GBD'!$A$3:$I$43,9,FALSE)</f>
        <v>7.5868199999999996E-6</v>
      </c>
      <c r="EM38" s="28">
        <f>BI38*VLOOKUP(EM$7,'PONDERADORES-GBD'!$A$3:$I$43,5,FALSE)*VLOOKUP(EM$7,'PONDERADORES-GBD'!$A$3:$I$43,7,FALSE)+BI38*(1-VLOOKUP(EM$7,'PONDERADORES-GBD'!$A$3:$I$43,5,FALSE))*VLOOKUP(EM$7,'PONDERADORES-GBD'!$A$3:$I$43,9,FALSE)</f>
        <v>1.9662668999999996E-4</v>
      </c>
      <c r="EN38" s="28">
        <f>BJ38*VLOOKUP(EN$7,'PONDERADORES-GBD'!$A$3:$I$43,5,FALSE)*VLOOKUP(EN$7,'PONDERADORES-GBD'!$A$3:$I$43,7,FALSE)+BJ38*(1-VLOOKUP(EN$7,'PONDERADORES-GBD'!$A$3:$I$43,5,FALSE))*VLOOKUP(EN$7,'PONDERADORES-GBD'!$A$3:$I$43,9,FALSE)</f>
        <v>0</v>
      </c>
      <c r="EO38" s="28">
        <f>BK38*VLOOKUP(EO$7,'PONDERADORES-GBD'!$A$3:$I$43,5,FALSE)*VLOOKUP(EO$7,'PONDERADORES-GBD'!$A$3:$I$43,7,FALSE)+BK38*(1-VLOOKUP(EO$7,'PONDERADORES-GBD'!$A$3:$I$43,5,FALSE))*VLOOKUP(EO$7,'PONDERADORES-GBD'!$A$3:$I$43,9,FALSE)</f>
        <v>0</v>
      </c>
      <c r="EP38" s="28">
        <f>BL38*VLOOKUP(EP$7,'PONDERADORES-GBD'!$A$3:$I$43,5,FALSE)*VLOOKUP(EP$7,'PONDERADORES-GBD'!$A$3:$I$43,7,FALSE)+BL38*(1-VLOOKUP(EP$7,'PONDERADORES-GBD'!$A$3:$I$43,5,FALSE))*VLOOKUP(EP$7,'PONDERADORES-GBD'!$A$3:$I$43,9,FALSE)</f>
        <v>0</v>
      </c>
      <c r="EQ38" s="28">
        <f>BM38*VLOOKUP(EQ$7,'PONDERADORES-GBD'!$A$3:$I$43,5,FALSE)*VLOOKUP(EQ$7,'PONDERADORES-GBD'!$A$3:$I$43,7,FALSE)+BM38*(1-VLOOKUP(EQ$7,'PONDERADORES-GBD'!$A$3:$I$43,5,FALSE))*VLOOKUP(EQ$7,'PONDERADORES-GBD'!$A$3:$I$43,9,FALSE)</f>
        <v>0</v>
      </c>
      <c r="ER38" s="28">
        <f>BN38*VLOOKUP(ER$7,'PONDERADORES-GBD'!$A$3:$I$43,5,FALSE)*VLOOKUP(ER$7,'PONDERADORES-GBD'!$A$3:$I$43,7,FALSE)+BN38*(1-VLOOKUP(ER$7,'PONDERADORES-GBD'!$A$3:$I$43,5,FALSE))*VLOOKUP(ER$7,'PONDERADORES-GBD'!$A$3:$I$43,9,FALSE)</f>
        <v>0</v>
      </c>
      <c r="ES38" s="28">
        <f>BO38*VLOOKUP(ES$7,'PONDERADORES-GBD'!$A$3:$I$43,5,FALSE)*VLOOKUP(ES$7,'PONDERADORES-GBD'!$A$3:$I$43,7,FALSE)+BO38*(1-VLOOKUP(ES$7,'PONDERADORES-GBD'!$A$3:$I$43,5,FALSE))*VLOOKUP(ES$7,'PONDERADORES-GBD'!$A$3:$I$43,9,FALSE)</f>
        <v>0</v>
      </c>
      <c r="ET38" s="28">
        <f>BP38*VLOOKUP(ET$7,'PONDERADORES-GBD'!$A$3:$I$43,5,FALSE)*VLOOKUP(ET$7,'PONDERADORES-GBD'!$A$3:$I$43,7,FALSE)+BP38*(1-VLOOKUP(ET$7,'PONDERADORES-GBD'!$A$3:$I$43,5,FALSE))*VLOOKUP(ET$7,'PONDERADORES-GBD'!$A$3:$I$43,9,FALSE)</f>
        <v>0</v>
      </c>
      <c r="EU38" s="28">
        <f>BQ38*VLOOKUP(EU$7,'PONDERADORES-GBD'!$A$3:$I$43,5,FALSE)*VLOOKUP(EU$7,'PONDERADORES-GBD'!$A$3:$I$43,7,FALSE)+BQ38*(1-VLOOKUP(EU$7,'PONDERADORES-GBD'!$A$3:$I$43,5,FALSE))*VLOOKUP(EU$7,'PONDERADORES-GBD'!$A$3:$I$43,9,FALSE)</f>
        <v>0</v>
      </c>
      <c r="EV38" s="28">
        <f>BR38*VLOOKUP(EV$7,'PONDERADORES-GBD'!$A$3:$I$43,5,FALSE)*VLOOKUP(EV$7,'PONDERADORES-GBD'!$A$3:$I$43,7,FALSE)+BR38*(1-VLOOKUP(EV$7,'PONDERADORES-GBD'!$A$3:$I$43,5,FALSE))*VLOOKUP(EV$7,'PONDERADORES-GBD'!$A$3:$I$43,9,FALSE)</f>
        <v>0</v>
      </c>
      <c r="EW38" s="28">
        <f>BS38*VLOOKUP(EW$7,'PONDERADORES-GBD'!$A$3:$I$43,5,FALSE)*VLOOKUP(EW$7,'PONDERADORES-GBD'!$A$3:$I$43,7,FALSE)+BS38*(1-VLOOKUP(EW$7,'PONDERADORES-GBD'!$A$3:$I$43,5,FALSE))*VLOOKUP(EW$7,'PONDERADORES-GBD'!$A$3:$I$43,9,FALSE)</f>
        <v>0</v>
      </c>
      <c r="EX38" s="28">
        <f>BT38*VLOOKUP(EX$7,'PONDERADORES-GBD'!$A$3:$I$43,5,FALSE)*VLOOKUP(EX$7,'PONDERADORES-GBD'!$A$3:$I$43,7,FALSE)+BT38*(1-VLOOKUP(EX$7,'PONDERADORES-GBD'!$A$3:$I$43,5,FALSE))*VLOOKUP(EX$7,'PONDERADORES-GBD'!$A$3:$I$43,9,FALSE)</f>
        <v>0</v>
      </c>
      <c r="EY38" s="28">
        <f>BU38*VLOOKUP(EY$7,'PONDERADORES-GBD'!$A$3:$I$43,5,FALSE)*VLOOKUP(EY$7,'PONDERADORES-GBD'!$A$3:$I$43,7,FALSE)+BU38*(1-VLOOKUP(EY$7,'PONDERADORES-GBD'!$A$3:$I$43,5,FALSE))*VLOOKUP(EY$7,'PONDERADORES-GBD'!$A$3:$I$43,9,FALSE)</f>
        <v>0</v>
      </c>
      <c r="EZ38" s="28">
        <f>BV38*VLOOKUP(EZ$7,'PONDERADORES-GBD'!$A$3:$I$43,5,FALSE)*VLOOKUP(EZ$7,'PONDERADORES-GBD'!$A$3:$I$43,7,FALSE)+BV38*(1-VLOOKUP(EZ$7,'PONDERADORES-GBD'!$A$3:$I$43,5,FALSE))*VLOOKUP(EZ$7,'PONDERADORES-GBD'!$A$3:$I$43,9,FALSE)</f>
        <v>0</v>
      </c>
      <c r="FA38" s="28">
        <f>BW38*VLOOKUP(FA$7,'PONDERADORES-GBD'!$A$3:$I$43,5,FALSE)*VLOOKUP(FA$7,'PONDERADORES-GBD'!$A$3:$I$43,7,FALSE)+BW38*(1-VLOOKUP(FA$7,'PONDERADORES-GBD'!$A$3:$I$43,5,FALSE))*VLOOKUP(FA$7,'PONDERADORES-GBD'!$A$3:$I$43,9,FALSE)</f>
        <v>1.3092299999999998E-5</v>
      </c>
      <c r="FB38" s="28">
        <f>BX38*VLOOKUP(FB$7,'PONDERADORES-GBD'!$A$3:$I$43,5,FALSE)*VLOOKUP(FB$7,'PONDERADORES-GBD'!$A$3:$I$43,7,FALSE)+BX38*(1-VLOOKUP(FB$7,'PONDERADORES-GBD'!$A$3:$I$43,5,FALSE))*VLOOKUP(FB$7,'PONDERADORES-GBD'!$A$3:$I$43,9,FALSE)</f>
        <v>2.9541599999999995E-5</v>
      </c>
      <c r="FC38" s="28">
        <f>BY38*VLOOKUP(FC$7,'PONDERADORES-GBD'!$A$3:$I$43,5,FALSE)*VLOOKUP(FC$7,'PONDERADORES-GBD'!$A$3:$I$43,7,FALSE)+BY38*(1-VLOOKUP(FC$7,'PONDERADORES-GBD'!$A$3:$I$43,5,FALSE))*VLOOKUP(FC$7,'PONDERADORES-GBD'!$A$3:$I$43,9,FALSE)</f>
        <v>0</v>
      </c>
      <c r="FD38" s="28">
        <f>BZ38*VLOOKUP(FD$7,'PONDERADORES-GBD'!$A$3:$I$43,5,FALSE)*VLOOKUP(FD$7,'PONDERADORES-GBD'!$A$3:$I$43,7,FALSE)+BZ38*(1-VLOOKUP(FD$7,'PONDERADORES-GBD'!$A$3:$I$43,5,FALSE))*VLOOKUP(FD$7,'PONDERADORES-GBD'!$A$3:$I$43,9,FALSE)</f>
        <v>0</v>
      </c>
      <c r="FE38" s="28">
        <f>CA38*VLOOKUP(FE$7,'PONDERADORES-GBD'!$A$3:$I$43,5,FALSE)*VLOOKUP(FE$7,'PONDERADORES-GBD'!$A$3:$I$43,7,FALSE)+CA38*(1-VLOOKUP(FE$7,'PONDERADORES-GBD'!$A$3:$I$43,5,FALSE))*VLOOKUP(FE$7,'PONDERADORES-GBD'!$A$3:$I$43,9,FALSE)</f>
        <v>0</v>
      </c>
      <c r="FF38" s="28">
        <f>CB38*VLOOKUP(FF$7,'PONDERADORES-GBD'!$A$3:$I$43,5,FALSE)*VLOOKUP(FF$7,'PONDERADORES-GBD'!$A$3:$I$43,7,FALSE)+CB38*(1-VLOOKUP(FF$7,'PONDERADORES-GBD'!$A$3:$I$43,5,FALSE))*VLOOKUP(FF$7,'PONDERADORES-GBD'!$A$3:$I$43,9,FALSE)</f>
        <v>0</v>
      </c>
      <c r="FG38" s="28">
        <f>CC38*VLOOKUP(FG$7,'PONDERADORES-GBD'!$A$3:$I$43,5,FALSE)*VLOOKUP(FG$7,'PONDERADORES-GBD'!$A$3:$I$43,7,FALSE)+CC38*(1-VLOOKUP(FG$7,'PONDERADORES-GBD'!$A$3:$I$43,5,FALSE))*VLOOKUP(FG$7,'PONDERADORES-GBD'!$A$3:$I$43,9,FALSE)</f>
        <v>0</v>
      </c>
      <c r="FH38" s="28">
        <f>CD38*VLOOKUP(FH$7,'PONDERADORES-GBD'!$A$3:$I$43,5,FALSE)*VLOOKUP(FH$7,'PONDERADORES-GBD'!$A$3:$I$43,7,FALSE)+CD38*(1-VLOOKUP(FH$7,'PONDERADORES-GBD'!$A$3:$I$43,5,FALSE))*VLOOKUP(FH$7,'PONDERADORES-GBD'!$A$3:$I$43,9,FALSE)</f>
        <v>0</v>
      </c>
      <c r="FI38" s="28">
        <f>CE38*VLOOKUP(FI$7,'PONDERADORES-GBD'!$A$3:$I$43,5,FALSE)*VLOOKUP(FI$7,'PONDERADORES-GBD'!$A$3:$I$43,7,FALSE)+CE38*(1-VLOOKUP(FI$7,'PONDERADORES-GBD'!$A$3:$I$43,5,FALSE))*VLOOKUP(FI$7,'PONDERADORES-GBD'!$A$3:$I$43,9,FALSE)</f>
        <v>0</v>
      </c>
      <c r="FJ38" s="28">
        <f>CF38*VLOOKUP(FJ$7,'PONDERADORES-GBD'!$A$3:$I$43,5,FALSE)*VLOOKUP(FJ$7,'PONDERADORES-GBD'!$A$3:$I$43,7,FALSE)+CF38*(1-VLOOKUP(FJ$7,'PONDERADORES-GBD'!$A$3:$I$43,5,FALSE))*VLOOKUP(FJ$7,'PONDERADORES-GBD'!$A$3:$I$43,9,FALSE)</f>
        <v>0</v>
      </c>
      <c r="FK38" s="28">
        <f>CG38*VLOOKUP(FK$7,'PONDERADORES-GBD'!$A$3:$I$43,5,FALSE)*VLOOKUP(FK$7,'PONDERADORES-GBD'!$A$3:$I$43,7,FALSE)+CG38*(1-VLOOKUP(FK$7,'PONDERADORES-GBD'!$A$3:$I$43,5,FALSE))*VLOOKUP(FK$7,'PONDERADORES-GBD'!$A$3:$I$43,9,FALSE)</f>
        <v>0</v>
      </c>
      <c r="FL38" s="28">
        <f>CH38*VLOOKUP(FL$7,'PONDERADORES-GBD'!$A$3:$I$43,5,FALSE)*VLOOKUP(FL$7,'PONDERADORES-GBD'!$A$3:$I$43,6,FALSE)*VLOOKUP(FL$7,'PONDERADORES-GBD'!$A$3:$I$43,3,FALSE)+CH38*(1-VLOOKUP(FL$7,'PONDERADORES-GBD'!$A$3:$I$43,5,FALSE))*VLOOKUP(FL$7,'PONDERADORES-GBD'!$A$3:$I$43,8,FALSE)*VLOOKUP(FL$7,'PONDERADORES-GBD'!$A$3:$I$43,3,FALSE)</f>
        <v>0</v>
      </c>
      <c r="FM38" s="28">
        <f>CI38*VLOOKUP(FM$7,'PONDERADORES-GBD'!$A$3:$I$43,5,FALSE)*VLOOKUP(FM$7,'PONDERADORES-GBD'!$A$3:$I$43,6,FALSE)*VLOOKUP(FM$7,'PONDERADORES-GBD'!$A$3:$I$43,3,FALSE)+CI38*(1-VLOOKUP(FM$7,'PONDERADORES-GBD'!$A$3:$I$43,5,FALSE))*VLOOKUP(FM$7,'PONDERADORES-GBD'!$A$3:$I$43,8,FALSE)*VLOOKUP(FM$7,'PONDERADORES-GBD'!$A$3:$I$43,3,FALSE)</f>
        <v>0</v>
      </c>
      <c r="FN38" s="28">
        <f>CJ38*VLOOKUP(FN$7,'PONDERADORES-GBD'!$A$3:$I$43,5,FALSE)*VLOOKUP(FN$7,'PONDERADORES-GBD'!$A$3:$I$43,6,FALSE)*VLOOKUP(FN$7,'PONDERADORES-GBD'!$A$3:$I$43,3,FALSE)+CJ38*(1-VLOOKUP(FN$7,'PONDERADORES-GBD'!$A$3:$I$43,5,FALSE))*VLOOKUP(FN$7,'PONDERADORES-GBD'!$A$3:$I$43,8,FALSE)*VLOOKUP(FN$7,'PONDERADORES-GBD'!$A$3:$I$43,3,FALSE)</f>
        <v>2.5350160511019844E-3</v>
      </c>
      <c r="FO38" s="28">
        <f>CK38*VLOOKUP(FO$7,'PONDERADORES-GBD'!$A$3:$I$43,5,FALSE)*VLOOKUP(FO$7,'PONDERADORES-GBD'!$A$3:$I$43,6,FALSE)*VLOOKUP(FO$7,'PONDERADORES-GBD'!$A$3:$I$43,3,FALSE)+CK38*(1-VLOOKUP(FO$7,'PONDERADORES-GBD'!$A$3:$I$43,5,FALSE))*VLOOKUP(FO$7,'PONDERADORES-GBD'!$A$3:$I$43,8,FALSE)*VLOOKUP(FO$7,'PONDERADORES-GBD'!$A$3:$I$43,3,FALSE)</f>
        <v>0</v>
      </c>
      <c r="FP38" s="28">
        <f>CL38*VLOOKUP(FP$7,'PONDERADORES-GBD'!$A$3:$I$43,5,FALSE)*VLOOKUP(FP$7,'PONDERADORES-GBD'!$A$3:$I$43,6,FALSE)*VLOOKUP(FP$7,'PONDERADORES-GBD'!$A$3:$I$43,3,FALSE)+CL38*(1-VLOOKUP(FP$7,'PONDERADORES-GBD'!$A$3:$I$43,5,FALSE))*VLOOKUP(FP$7,'PONDERADORES-GBD'!$A$3:$I$43,8,FALSE)*VLOOKUP(FP$7,'PONDERADORES-GBD'!$A$3:$I$43,3,FALSE)</f>
        <v>0</v>
      </c>
      <c r="FQ38" s="28">
        <f>CM38*VLOOKUP(FQ$7,'PONDERADORES-GBD'!$A$3:$I$43,5,FALSE)*VLOOKUP(FQ$7,'PONDERADORES-GBD'!$A$3:$I$43,6,FALSE)*VLOOKUP(FQ$7,'PONDERADORES-GBD'!$A$3:$I$43,3,FALSE)+CM38*(1-VLOOKUP(FQ$7,'PONDERADORES-GBD'!$A$3:$I$43,5,FALSE))*VLOOKUP(FQ$7,'PONDERADORES-GBD'!$A$3:$I$43,8,FALSE)*VLOOKUP(FQ$7,'PONDERADORES-GBD'!$A$3:$I$43,3,FALSE)</f>
        <v>0</v>
      </c>
      <c r="FR38" s="28">
        <f>CN38*VLOOKUP(FR$7,'PONDERADORES-GBD'!$A$3:$I$43,5,FALSE)*VLOOKUP(FR$7,'PONDERADORES-GBD'!$A$3:$I$43,6,FALSE)*VLOOKUP(FR$7,'PONDERADORES-GBD'!$A$3:$I$43,3,FALSE)+CN38*(1-VLOOKUP(FR$7,'PONDERADORES-GBD'!$A$3:$I$43,5,FALSE))*VLOOKUP(FR$7,'PONDERADORES-GBD'!$A$3:$I$43,8,FALSE)*VLOOKUP(FR$7,'PONDERADORES-GBD'!$A$3:$I$43,3,FALSE)</f>
        <v>2.2631803229568783E-3</v>
      </c>
      <c r="FS38" s="28">
        <f>CO38*VLOOKUP(FS$7,'PONDERADORES-GBD'!$A$3:$I$43,5,FALSE)*VLOOKUP(FS$7,'PONDERADORES-GBD'!$A$3:$I$43,6,FALSE)*VLOOKUP(FS$7,'PONDERADORES-GBD'!$A$3:$I$43,3,FALSE)+CO38*(1-VLOOKUP(FS$7,'PONDERADORES-GBD'!$A$3:$I$43,5,FALSE))*VLOOKUP(FS$7,'PONDERADORES-GBD'!$A$3:$I$43,8,FALSE)*VLOOKUP(FS$7,'PONDERADORES-GBD'!$A$3:$I$43,3,FALSE)</f>
        <v>3.7563784422997944E-4</v>
      </c>
      <c r="FT38" s="28">
        <f>CP38*VLOOKUP(FT$7,'PONDERADORES-GBD'!$A$3:$I$43,5,FALSE)*VLOOKUP(FT$7,'PONDERADORES-GBD'!$A$3:$I$43,6,FALSE)*VLOOKUP(FT$7,'PONDERADORES-GBD'!$A$3:$I$43,3,FALSE)+CP38*(1-VLOOKUP(FT$7,'PONDERADORES-GBD'!$A$3:$I$43,5,FALSE))*VLOOKUP(FT$7,'PONDERADORES-GBD'!$A$3:$I$43,8,FALSE)*VLOOKUP(FT$7,'PONDERADORES-GBD'!$A$3:$I$43,3,FALSE)</f>
        <v>1.1669439868583161E-3</v>
      </c>
      <c r="FU38" s="28">
        <f>CQ38*VLOOKUP(FU$7,'PONDERADORES-GBD'!$A$3:$I$43,5,FALSE)*VLOOKUP(FU$7,'PONDERADORES-GBD'!$A$3:$I$43,6,FALSE)*VLOOKUP(FU$7,'PONDERADORES-GBD'!$A$3:$I$43,3,FALSE)+CQ38*(1-VLOOKUP(FU$7,'PONDERADORES-GBD'!$A$3:$I$43,5,FALSE))*VLOOKUP(FU$7,'PONDERADORES-GBD'!$A$3:$I$43,8,FALSE)*VLOOKUP(FU$7,'PONDERADORES-GBD'!$A$3:$I$43,3,FALSE)</f>
        <v>2.7333807597535934E-4</v>
      </c>
      <c r="FV38" s="28">
        <f>CR38*VLOOKUP(FV$7,'PONDERADORES-GBD'!$A$3:$I$43,5,FALSE)*VLOOKUP(FV$7,'PONDERADORES-GBD'!$A$3:$I$43,6,FALSE)*VLOOKUP(FV$7,'PONDERADORES-GBD'!$A$3:$I$43,3,FALSE)+CR38*(1-VLOOKUP(FV$7,'PONDERADORES-GBD'!$A$3:$I$43,5,FALSE))*VLOOKUP(FV$7,'PONDERADORES-GBD'!$A$3:$I$43,8,FALSE)*VLOOKUP(FV$7,'PONDERADORES-GBD'!$A$3:$I$43,3,FALSE)</f>
        <v>1.4861824706365505E-3</v>
      </c>
      <c r="FW38" s="28">
        <f>CS38*VLOOKUP(FW$7,'PONDERADORES-GBD'!$A$3:$I$43,5,FALSE)*VLOOKUP(FW$7,'PONDERADORES-GBD'!$A$3:$I$43,6,FALSE)*VLOOKUP(FW$7,'PONDERADORES-GBD'!$A$3:$I$43,3,FALSE)+CS38*(1-VLOOKUP(FW$7,'PONDERADORES-GBD'!$A$3:$I$43,5,FALSE))*VLOOKUP(FW$7,'PONDERADORES-GBD'!$A$3:$I$43,8,FALSE)*VLOOKUP(FW$7,'PONDERADORES-GBD'!$A$3:$I$43,3,FALSE)</f>
        <v>0</v>
      </c>
      <c r="FX38" s="28">
        <f>CT38*VLOOKUP(FX$7,'PONDERADORES-GBD'!$A$3:$I$43,5,FALSE)*VLOOKUP(FX$7,'PONDERADORES-GBD'!$A$3:$I$43,6,FALSE)*VLOOKUP(FX$7,'PONDERADORES-GBD'!$A$3:$I$43,3,FALSE)+CT38*(1-VLOOKUP(FX$7,'PONDERADORES-GBD'!$A$3:$I$43,5,FALSE))*VLOOKUP(FX$7,'PONDERADORES-GBD'!$A$3:$I$43,8,FALSE)*VLOOKUP(FX$7,'PONDERADORES-GBD'!$A$3:$I$43,3,FALSE)</f>
        <v>3.3699479007529085E-4</v>
      </c>
      <c r="FY38" s="28">
        <f>CU38*VLOOKUP(FY$7,'PONDERADORES-GBD'!$A$3:$I$43,5,FALSE)*VLOOKUP(FY$7,'PONDERADORES-GBD'!$A$3:$I$43,6,FALSE)*VLOOKUP(FY$7,'PONDERADORES-GBD'!$A$3:$I$43,3,FALSE)+CU38*(1-VLOOKUP(FY$7,'PONDERADORES-GBD'!$A$3:$I$43,5,FALSE))*VLOOKUP(FY$7,'PONDERADORES-GBD'!$A$3:$I$43,8,FALSE)*VLOOKUP(FY$7,'PONDERADORES-GBD'!$A$3:$I$43,3,FALSE)</f>
        <v>9.379367556468172E-7</v>
      </c>
      <c r="FZ38" s="28">
        <f>CV38*VLOOKUP(FZ$7,'PONDERADORES-GBD'!$A$3:$I$43,5,FALSE)*VLOOKUP(FZ$7,'PONDERADORES-GBD'!$A$3:$I$43,6,FALSE)*VLOOKUP(FZ$7,'PONDERADORES-GBD'!$A$3:$I$43,3,FALSE)+CV38*(1-VLOOKUP(FZ$7,'PONDERADORES-GBD'!$A$3:$I$43,5,FALSE))*VLOOKUP(FZ$7,'PONDERADORES-GBD'!$A$3:$I$43,8,FALSE)*VLOOKUP(FZ$7,'PONDERADORES-GBD'!$A$3:$I$43,3,FALSE)</f>
        <v>0</v>
      </c>
      <c r="GA38" s="28">
        <f>CW38*VLOOKUP(GA$7,'PONDERADORES-GBD'!$A$3:$I$43,5,FALSE)*VLOOKUP(GA$7,'PONDERADORES-GBD'!$A$3:$I$43,6,FALSE)*VLOOKUP(GA$7,'PONDERADORES-GBD'!$A$3:$I$43,3,FALSE)+CW38*(1-VLOOKUP(GA$7,'PONDERADORES-GBD'!$A$3:$I$43,5,FALSE))*VLOOKUP(GA$7,'PONDERADORES-GBD'!$A$3:$I$43,8,FALSE)*VLOOKUP(GA$7,'PONDERADORES-GBD'!$A$3:$I$43,3,FALSE)</f>
        <v>1.1897193289527719E-4</v>
      </c>
      <c r="GB38" s="28">
        <f>CX38*VLOOKUP(GB$7,'PONDERADORES-GBD'!$A$3:$I$43,5,FALSE)*VLOOKUP(GB$7,'PONDERADORES-GBD'!$A$3:$I$43,6,FALSE)*VLOOKUP(GB$7,'PONDERADORES-GBD'!$A$3:$I$43,3,FALSE)+CX38*(1-VLOOKUP(GB$7,'PONDERADORES-GBD'!$A$3:$I$43,5,FALSE))*VLOOKUP(GB$7,'PONDERADORES-GBD'!$A$3:$I$43,8,FALSE)*VLOOKUP(GB$7,'PONDERADORES-GBD'!$A$3:$I$43,3,FALSE)</f>
        <v>1.5092338370978781E-4</v>
      </c>
      <c r="GC38" s="28">
        <f>CY38*VLOOKUP(GC$7,'PONDERADORES-GBD'!$A$3:$I$43,5,FALSE)*VLOOKUP(GC$7,'PONDERADORES-GBD'!$A$3:$I$43,6,FALSE)*VLOOKUP(GC$7,'PONDERADORES-GBD'!$A$3:$I$43,3,FALSE)+CY38*(1-VLOOKUP(GC$7,'PONDERADORES-GBD'!$A$3:$I$43,5,FALSE))*VLOOKUP(GC$7,'PONDERADORES-GBD'!$A$3:$I$43,8,FALSE)*VLOOKUP(GC$7,'PONDERADORES-GBD'!$A$3:$I$43,3,FALSE)</f>
        <v>6.7115359096509236E-4</v>
      </c>
      <c r="GD38" s="28">
        <f>CZ38*VLOOKUP(GD$7,'PONDERADORES-GBD'!$A$3:$I$43,5,FALSE)*VLOOKUP(GD$7,'PONDERADORES-GBD'!$A$3:$I$43,6,FALSE)*VLOOKUP(GD$7,'PONDERADORES-GBD'!$A$3:$I$43,3,FALSE)+CZ38*(1-VLOOKUP(GD$7,'PONDERADORES-GBD'!$A$3:$I$43,5,FALSE))*VLOOKUP(GD$7,'PONDERADORES-GBD'!$A$3:$I$43,8,FALSE)*VLOOKUP(GD$7,'PONDERADORES-GBD'!$A$3:$I$43,3,FALSE)</f>
        <v>4.1348387679671452E-4</v>
      </c>
      <c r="GE38" s="28">
        <f>DA38*VLOOKUP(GE$7,'PONDERADORES-GBD'!$A$3:$I$43,5,FALSE)*VLOOKUP(GE$7,'PONDERADORES-GBD'!$A$3:$I$43,6,FALSE)*VLOOKUP(GE$7,'PONDERADORES-GBD'!$A$3:$I$43,3,FALSE)+DA38*(1-VLOOKUP(GE$7,'PONDERADORES-GBD'!$A$3:$I$43,5,FALSE))*VLOOKUP(GE$7,'PONDERADORES-GBD'!$A$3:$I$43,8,FALSE)*VLOOKUP(GE$7,'PONDERADORES-GBD'!$A$3:$I$43,3,FALSE)</f>
        <v>2.3475303490759757E-4</v>
      </c>
      <c r="GF38" s="28">
        <f>DB38*VLOOKUP(GF$7,'PONDERADORES-GBD'!$A$3:$I$43,5,FALSE)*VLOOKUP(GF$7,'PONDERADORES-GBD'!$A$3:$I$43,6,FALSE)*VLOOKUP(GF$7,'PONDERADORES-GBD'!$A$3:$I$43,3,FALSE)+DB38*(1-VLOOKUP(GF$7,'PONDERADORES-GBD'!$A$3:$I$43,5,FALSE))*VLOOKUP(GF$7,'PONDERADORES-GBD'!$A$3:$I$43,8,FALSE)*VLOOKUP(GF$7,'PONDERADORES-GBD'!$A$3:$I$43,3,FALSE)</f>
        <v>2.3633556194387406E-4</v>
      </c>
      <c r="GG38" s="28">
        <f>DC38*VLOOKUP(GG$7,'PONDERADORES-GBD'!$A$3:$I$43,5,FALSE)*VLOOKUP(GG$7,'PONDERADORES-GBD'!$A$3:$I$43,6,FALSE)*VLOOKUP(GG$7,'PONDERADORES-GBD'!$A$3:$I$43,3,FALSE)+DC38*(1-VLOOKUP(GG$7,'PONDERADORES-GBD'!$A$3:$I$43,5,FALSE))*VLOOKUP(GG$7,'PONDERADORES-GBD'!$A$3:$I$43,8,FALSE)*VLOOKUP(GG$7,'PONDERADORES-GBD'!$A$3:$I$43,3,FALSE)</f>
        <v>1.124918275154004E-5</v>
      </c>
      <c r="GH38" s="28">
        <f>DD38*VLOOKUP(GH$7,'PONDERADORES-GBD'!$A$3:$I$43,5,FALSE)*VLOOKUP(GH$7,'PONDERADORES-GBD'!$A$3:$I$43,6,FALSE)*VLOOKUP(GH$7,'PONDERADORES-GBD'!$A$3:$I$43,3,FALSE)+DD38*(1-VLOOKUP(GH$7,'PONDERADORES-GBD'!$A$3:$I$43,5,FALSE))*VLOOKUP(GH$7,'PONDERADORES-GBD'!$A$3:$I$43,8,FALSE)*VLOOKUP(GH$7,'PONDERADORES-GBD'!$A$3:$I$43,3,FALSE)</f>
        <v>8.8559667351129361E-4</v>
      </c>
      <c r="GI38" s="28">
        <f>DE38*VLOOKUP(GI$7,'PONDERADORES-GBD'!$A$3:$I$43,5,FALSE)*VLOOKUP(GI$7,'PONDERADORES-GBD'!$A$3:$I$43,6,FALSE)*VLOOKUP(GI$7,'PONDERADORES-GBD'!$A$3:$I$43,3,FALSE)+DE38*(1-VLOOKUP(GI$7,'PONDERADORES-GBD'!$A$3:$I$43,5,FALSE))*VLOOKUP(GI$7,'PONDERADORES-GBD'!$A$3:$I$43,8,FALSE)*VLOOKUP(GI$7,'PONDERADORES-GBD'!$A$3:$I$43,3,FALSE)</f>
        <v>1.456416783025325E-5</v>
      </c>
      <c r="GJ38" s="28">
        <f>DF38*VLOOKUP(GJ$7,'PONDERADORES-GBD'!$A$3:$I$43,5,FALSE)*VLOOKUP(GJ$7,'PONDERADORES-GBD'!$A$3:$I$43,6,FALSE)*VLOOKUP(GJ$7,'PONDERADORES-GBD'!$A$3:$I$43,3,FALSE)+DF38*(1-VLOOKUP(GJ$7,'PONDERADORES-GBD'!$A$3:$I$43,5,FALSE))*VLOOKUP(GJ$7,'PONDERADORES-GBD'!$A$3:$I$43,8,FALSE)*VLOOKUP(GJ$7,'PONDERADORES-GBD'!$A$3:$I$43,3,FALSE)</f>
        <v>9.4201779603011638E-7</v>
      </c>
      <c r="GK38" s="28">
        <f>DG38*VLOOKUP(GK$7,'PONDERADORES-GBD'!$A$3:$I$43,5,FALSE)*VLOOKUP(GK$7,'PONDERADORES-GBD'!$A$3:$I$43,6,FALSE)*VLOOKUP(GK$7,'PONDERADORES-GBD'!$A$3:$I$43,3,FALSE)+DG38*(1-VLOOKUP(GK$7,'PONDERADORES-GBD'!$A$3:$I$43,5,FALSE))*VLOOKUP(GK$7,'PONDERADORES-GBD'!$A$3:$I$43,8,FALSE)*VLOOKUP(GK$7,'PONDERADORES-GBD'!$A$3:$I$43,3,FALSE)</f>
        <v>0</v>
      </c>
      <c r="GL38" s="28">
        <f>DH38*VLOOKUP(GL$7,'PONDERADORES-GBD'!$A$3:$I$43,5,FALSE)*VLOOKUP(GL$7,'PONDERADORES-GBD'!$A$3:$I$43,6,FALSE)*VLOOKUP(GL$7,'PONDERADORES-GBD'!$A$3:$I$43,3,FALSE)+DH38*(1-VLOOKUP(GL$7,'PONDERADORES-GBD'!$A$3:$I$43,5,FALSE))*VLOOKUP(GL$7,'PONDERADORES-GBD'!$A$3:$I$43,8,FALSE)*VLOOKUP(GL$7,'PONDERADORES-GBD'!$A$3:$I$43,3,FALSE)</f>
        <v>0</v>
      </c>
      <c r="GM38" s="28">
        <f>DI38*VLOOKUP(GM$7,'PONDERADORES-GBD'!$A$3:$I$43,5,FALSE)*VLOOKUP(GM$7,'PONDERADORES-GBD'!$A$3:$I$43,6,FALSE)*VLOOKUP(GM$7,'PONDERADORES-GBD'!$A$3:$I$43,3,FALSE)+DI38*(1-VLOOKUP(GM$7,'PONDERADORES-GBD'!$A$3:$I$43,5,FALSE))*VLOOKUP(GM$7,'PONDERADORES-GBD'!$A$3:$I$43,8,FALSE)*VLOOKUP(GM$7,'PONDERADORES-GBD'!$A$3:$I$43,3,FALSE)</f>
        <v>0</v>
      </c>
      <c r="GN38" s="28">
        <f>DJ38*VLOOKUP(GN$7,'PONDERADORES-GBD'!$A$3:$I$43,5,FALSE)*VLOOKUP(GN$7,'PONDERADORES-GBD'!$A$3:$I$43,6,FALSE)*VLOOKUP(GN$7,'PONDERADORES-GBD'!$A$3:$I$43,3,FALSE)+DJ38*(1-VLOOKUP(GN$7,'PONDERADORES-GBD'!$A$3:$I$43,5,FALSE))*VLOOKUP(GN$7,'PONDERADORES-GBD'!$A$3:$I$43,8,FALSE)*VLOOKUP(GN$7,'PONDERADORES-GBD'!$A$3:$I$43,3,FALSE)</f>
        <v>0</v>
      </c>
      <c r="GO38" s="28">
        <f>DK38*VLOOKUP(GO$7,'PONDERADORES-GBD'!$A$3:$I$43,5,FALSE)*VLOOKUP(GO$7,'PONDERADORES-GBD'!$A$3:$I$43,6,FALSE)*VLOOKUP(GO$7,'PONDERADORES-GBD'!$A$3:$I$43,3,FALSE)+DK38*(1-VLOOKUP(GO$7,'PONDERADORES-GBD'!$A$3:$I$43,5,FALSE))*VLOOKUP(GO$7,'PONDERADORES-GBD'!$A$3:$I$43,8,FALSE)*VLOOKUP(GO$7,'PONDERADORES-GBD'!$A$3:$I$43,3,FALSE)</f>
        <v>0</v>
      </c>
      <c r="GP38" s="28">
        <f>DL38*VLOOKUP(GP$7,'PONDERADORES-GBD'!$A$3:$I$43,5,FALSE)*VLOOKUP(GP$7,'PONDERADORES-GBD'!$A$3:$I$43,6,FALSE)*VLOOKUP(GP$7,'PONDERADORES-GBD'!$A$3:$I$43,3,FALSE)+DL38*(1-VLOOKUP(GP$7,'PONDERADORES-GBD'!$A$3:$I$43,5,FALSE))*VLOOKUP(GP$7,'PONDERADORES-GBD'!$A$3:$I$43,8,FALSE)*VLOOKUP(GP$7,'PONDERADORES-GBD'!$A$3:$I$43,3,FALSE)</f>
        <v>0</v>
      </c>
      <c r="GQ38" s="28">
        <f>DM38*VLOOKUP(GQ$7,'PONDERADORES-GBD'!$A$3:$I$43,5,FALSE)*VLOOKUP(GQ$7,'PONDERADORES-GBD'!$A$3:$I$43,6,FALSE)*VLOOKUP(GQ$7,'PONDERADORES-GBD'!$A$3:$I$43,3,FALSE)+DM38*(1-VLOOKUP(GQ$7,'PONDERADORES-GBD'!$A$3:$I$43,5,FALSE))*VLOOKUP(GQ$7,'PONDERADORES-GBD'!$A$3:$I$43,8,FALSE)*VLOOKUP(GQ$7,'PONDERADORES-GBD'!$A$3:$I$43,3,FALSE)</f>
        <v>7.411042299794661E-7</v>
      </c>
      <c r="GR38" s="28">
        <f>DN38*VLOOKUP(GR$7,'PONDERADORES-GBD'!$A$3:$I$43,5,FALSE)*VLOOKUP(GR$7,'PONDERADORES-GBD'!$A$3:$I$43,6,FALSE)*VLOOKUP(GR$7,'PONDERADORES-GBD'!$A$3:$I$43,3,FALSE)+DN38*(1-VLOOKUP(GR$7,'PONDERADORES-GBD'!$A$3:$I$43,5,FALSE))*VLOOKUP(GR$7,'PONDERADORES-GBD'!$A$3:$I$43,8,FALSE)*VLOOKUP(GR$7,'PONDERADORES-GBD'!$A$3:$I$43,3,FALSE)</f>
        <v>0</v>
      </c>
      <c r="GS38" s="28">
        <f>DO38*VLOOKUP(GS$7,'PONDERADORES-GBD'!$A$3:$I$43,5,FALSE)*VLOOKUP(GS$7,'PONDERADORES-GBD'!$A$3:$I$43,6,FALSE)*VLOOKUP(GS$7,'PONDERADORES-GBD'!$A$3:$I$43,3,FALSE)+DO38*(1-VLOOKUP(GS$7,'PONDERADORES-GBD'!$A$3:$I$43,5,FALSE))*VLOOKUP(GS$7,'PONDERADORES-GBD'!$A$3:$I$43,8,FALSE)*VLOOKUP(GS$7,'PONDERADORES-GBD'!$A$3:$I$43,3,FALSE)</f>
        <v>0</v>
      </c>
      <c r="GT38" s="28">
        <f>DP38*VLOOKUP(GT$7,'PONDERADORES-GBD'!$A$3:$I$43,5,FALSE)*VLOOKUP(GT$7,'PONDERADORES-GBD'!$A$3:$I$43,6,FALSE)*VLOOKUP(GT$7,'PONDERADORES-GBD'!$A$3:$I$43,3,FALSE)+DP38*(1-VLOOKUP(GT$7,'PONDERADORES-GBD'!$A$3:$I$43,5,FALSE))*VLOOKUP(GT$7,'PONDERADORES-GBD'!$A$3:$I$43,8,FALSE)*VLOOKUP(GT$7,'PONDERADORES-GBD'!$A$3:$I$43,3,FALSE)</f>
        <v>3.7056131416837778E-6</v>
      </c>
      <c r="GU38" s="28">
        <f>DQ38*VLOOKUP(GU$7,'PONDERADORES-GBD'!$A$3:$I$43,5,FALSE)*VLOOKUP(GU$7,'PONDERADORES-GBD'!$A$3:$I$43,6,FALSE)*VLOOKUP(GU$7,'PONDERADORES-GBD'!$A$3:$I$43,3,FALSE)+DQ38*(1-VLOOKUP(GU$7,'PONDERADORES-GBD'!$A$3:$I$43,5,FALSE))*VLOOKUP(GU$7,'PONDERADORES-GBD'!$A$3:$I$43,8,FALSE)*VLOOKUP(GU$7,'PONDERADORES-GBD'!$A$3:$I$43,3,FALSE)</f>
        <v>6.0216213552361398E-6</v>
      </c>
      <c r="GV38" s="28">
        <f>DR38*VLOOKUP(GV$7,'PONDERADORES-GBD'!$A$3:$I$43,5,FALSE)*VLOOKUP(GV$7,'PONDERADORES-GBD'!$A$3:$I$43,6,FALSE)*VLOOKUP(GV$7,'PONDERADORES-GBD'!$A$3:$I$43,3,FALSE)+DR38*(1-VLOOKUP(GV$7,'PONDERADORES-GBD'!$A$3:$I$43,5,FALSE))*VLOOKUP(GV$7,'PONDERADORES-GBD'!$A$3:$I$43,8,FALSE)*VLOOKUP(GV$7,'PONDERADORES-GBD'!$A$3:$I$43,3,FALSE)</f>
        <v>2.5621668008213555E-5</v>
      </c>
      <c r="GW38" s="28">
        <f>DS38*VLOOKUP(GW$7,'PONDERADORES-GBD'!$A$3:$I$43,5,FALSE)*VLOOKUP(GW$7,'PONDERADORES-GBD'!$A$3:$I$43,6,FALSE)*VLOOKUP(GW$7,'PONDERADORES-GBD'!$A$3:$I$43,3,FALSE)+DS38*(1-VLOOKUP(GW$7,'PONDERADORES-GBD'!$A$3:$I$43,5,FALSE))*VLOOKUP(GW$7,'PONDERADORES-GBD'!$A$3:$I$43,8,FALSE)*VLOOKUP(GW$7,'PONDERADORES-GBD'!$A$3:$I$43,3,FALSE)</f>
        <v>5.1385766735112926E-6</v>
      </c>
      <c r="GX38" s="28">
        <f>DT38*VLOOKUP(GX$7,'PONDERADORES-GBD'!$A$3:$I$43,5,FALSE)*VLOOKUP(GX$7,'PONDERADORES-GBD'!$A$3:$I$43,6,FALSE)*VLOOKUP(GX$7,'PONDERADORES-GBD'!$A$3:$I$43,3,FALSE)+DT38*(1-VLOOKUP(GX$7,'PONDERADORES-GBD'!$A$3:$I$43,5,FALSE))*VLOOKUP(GX$7,'PONDERADORES-GBD'!$A$3:$I$43,8,FALSE)*VLOOKUP(GX$7,'PONDERADORES-GBD'!$A$3:$I$43,3,FALSE)</f>
        <v>1.362101026694045E-6</v>
      </c>
      <c r="GY38" s="28">
        <f>DU38*VLOOKUP(GY$7,'PONDERADORES-GBD'!$A$3:$I$43,5,FALSE)*VLOOKUP(GY$7,'PONDERADORES-GBD'!$A$3:$I$43,6,FALSE)*VLOOKUP(GY$7,'PONDERADORES-GBD'!$A$3:$I$43,3,FALSE)+DU38*(1-VLOOKUP(GY$7,'PONDERADORES-GBD'!$A$3:$I$43,5,FALSE))*VLOOKUP(GY$7,'PONDERADORES-GBD'!$A$3:$I$43,8,FALSE)*VLOOKUP(GY$7,'PONDERADORES-GBD'!$A$3:$I$43,3,FALSE)</f>
        <v>0</v>
      </c>
      <c r="GZ38" s="29">
        <f t="shared" si="2"/>
        <v>5.6236761299999997E-3</v>
      </c>
      <c r="HA38" s="29">
        <f t="shared" si="3"/>
        <v>1.1218795586132781E-2</v>
      </c>
      <c r="HC38" s="39">
        <f t="shared" si="4"/>
        <v>0</v>
      </c>
      <c r="HD38" s="39" t="e">
        <f t="shared" si="5"/>
        <v>#DIV/0!</v>
      </c>
      <c r="HE38" s="39" t="e">
        <f t="shared" si="0"/>
        <v>#DIV/0!</v>
      </c>
    </row>
    <row r="39" spans="1:213" ht="15.75" x14ac:dyDescent="0.25">
      <c r="A39" s="36" t="s">
        <v>105</v>
      </c>
      <c r="B39" s="37" t="s">
        <v>54</v>
      </c>
      <c r="C39" s="31">
        <f>DATOS!B80</f>
        <v>0</v>
      </c>
      <c r="D39" s="1">
        <v>2.7855000000000002E-3</v>
      </c>
      <c r="E39" s="1">
        <v>2.0891E-3</v>
      </c>
      <c r="F39" s="1">
        <v>0.1692256</v>
      </c>
      <c r="G39" s="1">
        <v>0</v>
      </c>
      <c r="H39" s="1">
        <v>0</v>
      </c>
      <c r="I39" s="1">
        <v>0</v>
      </c>
      <c r="J39" s="1">
        <v>0.1051532</v>
      </c>
      <c r="K39" s="1">
        <v>2.5069600000000001E-2</v>
      </c>
      <c r="L39" s="1">
        <v>6.6504199999999999E-2</v>
      </c>
      <c r="M39" s="1">
        <v>1.2883E-2</v>
      </c>
      <c r="N39" s="1">
        <v>4.6309200000000002E-2</v>
      </c>
      <c r="O39" s="1">
        <v>3.4820000000000001E-4</v>
      </c>
      <c r="P39" s="1">
        <v>4.4562699999999997E-2</v>
      </c>
      <c r="Q39" s="1">
        <v>2.0891E-3</v>
      </c>
      <c r="R39" s="1">
        <v>1.3928E-3</v>
      </c>
      <c r="S39" s="1">
        <v>1.53203E-2</v>
      </c>
      <c r="T39" s="1">
        <v>1.8105799999999998E-2</v>
      </c>
      <c r="U39" s="1">
        <v>4.0041800000000002E-2</v>
      </c>
      <c r="V39" s="1">
        <v>2.92479E-2</v>
      </c>
      <c r="W39" s="1">
        <v>7.2075200000000006E-2</v>
      </c>
      <c r="X39" s="1">
        <v>8.4610000000000005E-2</v>
      </c>
      <c r="Y39" s="1">
        <v>1.42758E-2</v>
      </c>
      <c r="Z39" s="1">
        <v>0.1800139</v>
      </c>
      <c r="AA39" s="1">
        <v>6.6156000000000001E-3</v>
      </c>
      <c r="AB39" s="1">
        <v>2.0891E-3</v>
      </c>
      <c r="AC39" s="1">
        <v>0</v>
      </c>
      <c r="AD39" s="1">
        <v>0</v>
      </c>
      <c r="AE39" s="1">
        <v>0</v>
      </c>
      <c r="AF39" s="1">
        <v>3.4820000000000001E-4</v>
      </c>
      <c r="AG39" s="1">
        <v>1.7409000000000001E-3</v>
      </c>
      <c r="AH39" s="1">
        <v>0</v>
      </c>
      <c r="AI39" s="1">
        <v>1.3928E-3</v>
      </c>
      <c r="AJ39" s="1">
        <v>9.0528999999999991E-3</v>
      </c>
      <c r="AK39" s="1">
        <v>2.0891E-3</v>
      </c>
      <c r="AL39" s="1">
        <v>9.0528999999999991E-3</v>
      </c>
      <c r="AM39" s="1">
        <v>2.92479E-2</v>
      </c>
      <c r="AN39" s="1">
        <v>5.9192000000000003E-3</v>
      </c>
      <c r="AO39" s="1">
        <v>3.4820000000000001E-4</v>
      </c>
      <c r="AP39" s="1">
        <v>0</v>
      </c>
      <c r="AQ39" s="1">
        <v>0</v>
      </c>
      <c r="AR39" s="1">
        <v>0.99999970000000016</v>
      </c>
      <c r="AT39" s="41">
        <f>D39*VLOOKUP(AT$7,'PONDERADORES-GBD'!$A$3:$I$43,4,FALSE)</f>
        <v>2.7855000000000002E-3</v>
      </c>
      <c r="AU39" s="41">
        <f>E39*VLOOKUP(AU$7,'PONDERADORES-GBD'!$A$3:$I$43,4,FALSE)</f>
        <v>2.0891E-3</v>
      </c>
      <c r="AV39" s="41">
        <f>F39*VLOOKUP(AV$7,'PONDERADORES-GBD'!$A$3:$I$43,4,FALSE)</f>
        <v>8.4612799999999998E-3</v>
      </c>
      <c r="AW39" s="41">
        <f>G39*VLOOKUP(AW$7,'PONDERADORES-GBD'!$A$3:$I$43,4,FALSE)</f>
        <v>0</v>
      </c>
      <c r="AX39" s="41">
        <f>H39*VLOOKUP(AX$7,'PONDERADORES-GBD'!$A$3:$I$43,4,FALSE)</f>
        <v>0</v>
      </c>
      <c r="AY39" s="41">
        <f>I39*VLOOKUP(AY$7,'PONDERADORES-GBD'!$A$3:$I$43,4,FALSE)</f>
        <v>0</v>
      </c>
      <c r="AZ39" s="41">
        <f>J39*VLOOKUP(AZ$7,'PONDERADORES-GBD'!$A$3:$I$43,4,FALSE)</f>
        <v>5.2576600000000008E-3</v>
      </c>
      <c r="BA39" s="41">
        <f>K39*VLOOKUP(BA$7,'PONDERADORES-GBD'!$A$3:$I$43,4,FALSE)</f>
        <v>1.2534800000000002E-3</v>
      </c>
      <c r="BB39" s="41">
        <f>L39*VLOOKUP(BB$7,'PONDERADORES-GBD'!$A$3:$I$43,4,FALSE)</f>
        <v>0</v>
      </c>
      <c r="BC39" s="41">
        <f>M39*VLOOKUP(BC$7,'PONDERADORES-GBD'!$A$3:$I$43,4,FALSE)</f>
        <v>0</v>
      </c>
      <c r="BD39" s="41">
        <f>N39*VLOOKUP(BD$7,'PONDERADORES-GBD'!$A$3:$I$43,4,FALSE)</f>
        <v>0</v>
      </c>
      <c r="BE39" s="41">
        <f>O39*VLOOKUP(BE$7,'PONDERADORES-GBD'!$A$3:$I$43,4,FALSE)</f>
        <v>3.4820000000000001E-4</v>
      </c>
      <c r="BF39" s="41">
        <f>P39*VLOOKUP(BF$7,'PONDERADORES-GBD'!$A$3:$I$43,4,FALSE)</f>
        <v>2.228135E-3</v>
      </c>
      <c r="BG39" s="41">
        <f>Q39*VLOOKUP(BG$7,'PONDERADORES-GBD'!$A$3:$I$43,4,FALSE)</f>
        <v>2.0891E-4</v>
      </c>
      <c r="BH39" s="41">
        <f>R39*VLOOKUP(BH$7,'PONDERADORES-GBD'!$A$3:$I$43,4,FALSE)</f>
        <v>2.7856000000000002E-4</v>
      </c>
      <c r="BI39" s="41">
        <f>S39*VLOOKUP(BI$7,'PONDERADORES-GBD'!$A$3:$I$43,4,FALSE)</f>
        <v>2.2980449999999999E-3</v>
      </c>
      <c r="BJ39" s="41">
        <f>T39*VLOOKUP(BJ$7,'PONDERADORES-GBD'!$A$3:$I$43,4,FALSE)</f>
        <v>0</v>
      </c>
      <c r="BK39" s="41">
        <f>U39*VLOOKUP(BK$7,'PONDERADORES-GBD'!$A$3:$I$43,4,FALSE)</f>
        <v>0</v>
      </c>
      <c r="BL39" s="41">
        <f>V39*VLOOKUP(BL$7,'PONDERADORES-GBD'!$A$3:$I$43,4,FALSE)</f>
        <v>0</v>
      </c>
      <c r="BM39" s="41">
        <f>W39*VLOOKUP(BM$7,'PONDERADORES-GBD'!$A$3:$I$43,4,FALSE)</f>
        <v>0</v>
      </c>
      <c r="BN39" s="41">
        <f>X39*VLOOKUP(BN$7,'PONDERADORES-GBD'!$A$3:$I$43,4,FALSE)</f>
        <v>0</v>
      </c>
      <c r="BO39" s="41">
        <f>Y39*VLOOKUP(BO$7,'PONDERADORES-GBD'!$A$3:$I$43,4,FALSE)</f>
        <v>0</v>
      </c>
      <c r="BP39" s="41">
        <f>Z39*VLOOKUP(BP$7,'PONDERADORES-GBD'!$A$3:$I$43,4,FALSE)</f>
        <v>0</v>
      </c>
      <c r="BQ39" s="41">
        <f>AA39*VLOOKUP(BQ$7,'PONDERADORES-GBD'!$A$3:$I$43,4,FALSE)</f>
        <v>0</v>
      </c>
      <c r="BR39" s="41">
        <f>AB39*VLOOKUP(BR$7,'PONDERADORES-GBD'!$A$3:$I$43,4,FALSE)</f>
        <v>0</v>
      </c>
      <c r="BS39" s="41">
        <f>AC39*VLOOKUP(BS$7,'PONDERADORES-GBD'!$A$3:$I$43,4,FALSE)</f>
        <v>0</v>
      </c>
      <c r="BT39" s="41">
        <f>AD39*VLOOKUP(BT$7,'PONDERADORES-GBD'!$A$3:$I$43,4,FALSE)</f>
        <v>0</v>
      </c>
      <c r="BU39" s="41">
        <f>AE39*VLOOKUP(BU$7,'PONDERADORES-GBD'!$A$3:$I$43,4,FALSE)</f>
        <v>0</v>
      </c>
      <c r="BV39" s="41">
        <f>AF39*VLOOKUP(BV$7,'PONDERADORES-GBD'!$A$3:$I$43,4,FALSE)</f>
        <v>3.4820000000000001E-4</v>
      </c>
      <c r="BW39" s="41">
        <f>AG39*VLOOKUP(BW$7,'PONDERADORES-GBD'!$A$3:$I$43,4,FALSE)</f>
        <v>1.7409000000000001E-3</v>
      </c>
      <c r="BX39" s="41">
        <f>AH39*VLOOKUP(BX$7,'PONDERADORES-GBD'!$A$3:$I$43,4,FALSE)</f>
        <v>0</v>
      </c>
      <c r="BY39" s="41">
        <f>AI39*VLOOKUP(BY$7,'PONDERADORES-GBD'!$A$3:$I$43,4,FALSE)</f>
        <v>0</v>
      </c>
      <c r="BZ39" s="41">
        <f>AJ39*VLOOKUP(BZ$7,'PONDERADORES-GBD'!$A$3:$I$43,4,FALSE)</f>
        <v>0</v>
      </c>
      <c r="CA39" s="41">
        <f>AK39*VLOOKUP(CA$7,'PONDERADORES-GBD'!$A$3:$I$43,4,FALSE)</f>
        <v>0</v>
      </c>
      <c r="CB39" s="41">
        <f>AL39*VLOOKUP(CB$7,'PONDERADORES-GBD'!$A$3:$I$43,4,FALSE)</f>
        <v>0</v>
      </c>
      <c r="CC39" s="41">
        <f>AM39*VLOOKUP(CC$7,'PONDERADORES-GBD'!$A$3:$I$43,4,FALSE)</f>
        <v>0</v>
      </c>
      <c r="CD39" s="41">
        <f>AN39*VLOOKUP(CD$7,'PONDERADORES-GBD'!$A$3:$I$43,4,FALSE)</f>
        <v>0</v>
      </c>
      <c r="CE39" s="41">
        <f>AO39*VLOOKUP(CE$7,'PONDERADORES-GBD'!$A$3:$I$43,4,FALSE)</f>
        <v>0</v>
      </c>
      <c r="CF39" s="41">
        <f>AP39*VLOOKUP(CF$7,'PONDERADORES-GBD'!$A$3:$I$43,4,FALSE)</f>
        <v>0</v>
      </c>
      <c r="CG39" s="41">
        <f>AQ39*VLOOKUP(CG$7,'PONDERADORES-GBD'!$A$3:$I$43,4,FALSE)</f>
        <v>0</v>
      </c>
      <c r="CH39" s="41">
        <f>D39*(1-VLOOKUP(CH$7,'PONDERADORES-GBD'!$A$3:$I$43,4,FALSE))</f>
        <v>0</v>
      </c>
      <c r="CI39" s="41">
        <f>E39*(1-VLOOKUP(CI$7,'PONDERADORES-GBD'!$A$3:$I$43,4,FALSE))</f>
        <v>0</v>
      </c>
      <c r="CJ39" s="41">
        <f>F39*(1-VLOOKUP(CJ$7,'PONDERADORES-GBD'!$A$3:$I$43,4,FALSE))</f>
        <v>0.16076431999999999</v>
      </c>
      <c r="CK39" s="41">
        <f>G39*(1-VLOOKUP(CK$7,'PONDERADORES-GBD'!$A$3:$I$43,4,FALSE))</f>
        <v>0</v>
      </c>
      <c r="CL39" s="41">
        <f>H39*(1-VLOOKUP(CL$7,'PONDERADORES-GBD'!$A$3:$I$43,4,FALSE))</f>
        <v>0</v>
      </c>
      <c r="CM39" s="41">
        <f>I39*(1-VLOOKUP(CM$7,'PONDERADORES-GBD'!$A$3:$I$43,4,FALSE))</f>
        <v>0</v>
      </c>
      <c r="CN39" s="41">
        <f>J39*(1-VLOOKUP(CN$7,'PONDERADORES-GBD'!$A$3:$I$43,4,FALSE))</f>
        <v>9.9895539999999991E-2</v>
      </c>
      <c r="CO39" s="41">
        <f>K39*(1-VLOOKUP(CO$7,'PONDERADORES-GBD'!$A$3:$I$43,4,FALSE))</f>
        <v>2.381612E-2</v>
      </c>
      <c r="CP39" s="41">
        <f>L39*(1-VLOOKUP(CP$7,'PONDERADORES-GBD'!$A$3:$I$43,4,FALSE))</f>
        <v>6.6504199999999999E-2</v>
      </c>
      <c r="CQ39" s="41">
        <f>M39*(1-VLOOKUP(CQ$7,'PONDERADORES-GBD'!$A$3:$I$43,4,FALSE))</f>
        <v>1.2883E-2</v>
      </c>
      <c r="CR39" s="41">
        <f>N39*(1-VLOOKUP(CR$7,'PONDERADORES-GBD'!$A$3:$I$43,4,FALSE))</f>
        <v>4.6309200000000002E-2</v>
      </c>
      <c r="CS39" s="41">
        <f>O39*(1-VLOOKUP(CS$7,'PONDERADORES-GBD'!$A$3:$I$43,4,FALSE))</f>
        <v>0</v>
      </c>
      <c r="CT39" s="41">
        <f>P39*(1-VLOOKUP(CT$7,'PONDERADORES-GBD'!$A$3:$I$43,4,FALSE))</f>
        <v>4.2334564999999998E-2</v>
      </c>
      <c r="CU39" s="41">
        <f>Q39*(1-VLOOKUP(CU$7,'PONDERADORES-GBD'!$A$3:$I$43,4,FALSE))</f>
        <v>1.8801900000000001E-3</v>
      </c>
      <c r="CV39" s="41">
        <f>R39*(1-VLOOKUP(CV$7,'PONDERADORES-GBD'!$A$3:$I$43,4,FALSE))</f>
        <v>1.1142400000000001E-3</v>
      </c>
      <c r="CW39" s="41">
        <f>S39*(1-VLOOKUP(CW$7,'PONDERADORES-GBD'!$A$3:$I$43,4,FALSE))</f>
        <v>1.3022255E-2</v>
      </c>
      <c r="CX39" s="41">
        <f>T39*(1-VLOOKUP(CX$7,'PONDERADORES-GBD'!$A$3:$I$43,4,FALSE))</f>
        <v>1.8105799999999998E-2</v>
      </c>
      <c r="CY39" s="41">
        <f>U39*(1-VLOOKUP(CY$7,'PONDERADORES-GBD'!$A$3:$I$43,4,FALSE))</f>
        <v>4.0041800000000002E-2</v>
      </c>
      <c r="CZ39" s="41">
        <f>V39*(1-VLOOKUP(CZ$7,'PONDERADORES-GBD'!$A$3:$I$43,4,FALSE))</f>
        <v>2.92479E-2</v>
      </c>
      <c r="DA39" s="41">
        <f>W39*(1-VLOOKUP(DA$7,'PONDERADORES-GBD'!$A$3:$I$43,4,FALSE))</f>
        <v>7.2075200000000006E-2</v>
      </c>
      <c r="DB39" s="41">
        <f>X39*(1-VLOOKUP(DB$7,'PONDERADORES-GBD'!$A$3:$I$43,4,FALSE))</f>
        <v>8.4610000000000005E-2</v>
      </c>
      <c r="DC39" s="41">
        <f>Y39*(1-VLOOKUP(DC$7,'PONDERADORES-GBD'!$A$3:$I$43,4,FALSE))</f>
        <v>1.42758E-2</v>
      </c>
      <c r="DD39" s="41">
        <f>Z39*(1-VLOOKUP(DD$7,'PONDERADORES-GBD'!$A$3:$I$43,4,FALSE))</f>
        <v>0.1800139</v>
      </c>
      <c r="DE39" s="41">
        <f>AA39*(1-VLOOKUP(DE$7,'PONDERADORES-GBD'!$A$3:$I$43,4,FALSE))</f>
        <v>6.6156000000000001E-3</v>
      </c>
      <c r="DF39" s="41">
        <f>AB39*(1-VLOOKUP(DF$7,'PONDERADORES-GBD'!$A$3:$I$43,4,FALSE))</f>
        <v>2.0891E-3</v>
      </c>
      <c r="DG39" s="41">
        <f>AC39*(1-VLOOKUP(DG$7,'PONDERADORES-GBD'!$A$3:$I$43,4,FALSE))</f>
        <v>0</v>
      </c>
      <c r="DH39" s="41">
        <f>AD39*(1-VLOOKUP(DH$7,'PONDERADORES-GBD'!$A$3:$I$43,4,FALSE))</f>
        <v>0</v>
      </c>
      <c r="DI39" s="41">
        <f>AE39*(1-VLOOKUP(DI$7,'PONDERADORES-GBD'!$A$3:$I$43,4,FALSE))</f>
        <v>0</v>
      </c>
      <c r="DJ39" s="41">
        <f>AF39*(1-VLOOKUP(DJ$7,'PONDERADORES-GBD'!$A$3:$I$43,4,FALSE))</f>
        <v>0</v>
      </c>
      <c r="DK39" s="41">
        <f>AG39*(1-VLOOKUP(DK$7,'PONDERADORES-GBD'!$A$3:$I$43,4,FALSE))</f>
        <v>0</v>
      </c>
      <c r="DL39" s="41">
        <f>AH39*(1-VLOOKUP(DL$7,'PONDERADORES-GBD'!$A$3:$I$43,4,FALSE))</f>
        <v>0</v>
      </c>
      <c r="DM39" s="41">
        <f>AI39*(1-VLOOKUP(DM$7,'PONDERADORES-GBD'!$A$3:$I$43,4,FALSE))</f>
        <v>1.3928E-3</v>
      </c>
      <c r="DN39" s="41">
        <f>AJ39*(1-VLOOKUP(DN$7,'PONDERADORES-GBD'!$A$3:$I$43,4,FALSE))</f>
        <v>9.0528999999999991E-3</v>
      </c>
      <c r="DO39" s="41">
        <f>AK39*(1-VLOOKUP(DO$7,'PONDERADORES-GBD'!$A$3:$I$43,4,FALSE))</f>
        <v>2.0891E-3</v>
      </c>
      <c r="DP39" s="41">
        <f>AL39*(1-VLOOKUP(DP$7,'PONDERADORES-GBD'!$A$3:$I$43,4,FALSE))</f>
        <v>9.0528999999999991E-3</v>
      </c>
      <c r="DQ39" s="41">
        <f>AM39*(1-VLOOKUP(DQ$7,'PONDERADORES-GBD'!$A$3:$I$43,4,FALSE))</f>
        <v>2.92479E-2</v>
      </c>
      <c r="DR39" s="41">
        <f>AN39*(1-VLOOKUP(DR$7,'PONDERADORES-GBD'!$A$3:$I$43,4,FALSE))</f>
        <v>5.9192000000000003E-3</v>
      </c>
      <c r="DS39" s="41">
        <f>AO39*(1-VLOOKUP(DS$7,'PONDERADORES-GBD'!$A$3:$I$43,4,FALSE))</f>
        <v>3.4820000000000001E-4</v>
      </c>
      <c r="DT39" s="41">
        <f>AP39*(1-VLOOKUP(DT$7,'PONDERADORES-GBD'!$A$3:$I$43,4,FALSE))</f>
        <v>0</v>
      </c>
      <c r="DU39" s="41">
        <f>AQ39*(1-VLOOKUP(DU$7,'PONDERADORES-GBD'!$A$3:$I$43,4,FALSE))</f>
        <v>0</v>
      </c>
      <c r="DV39" s="31">
        <f t="shared" si="1"/>
        <v>0.99999969999999994</v>
      </c>
      <c r="DW39" s="45"/>
      <c r="DX39" s="28">
        <f>AT39*VLOOKUP(DX$7,'PONDERADORES-GBD'!$A$3:$I$43,5,FALSE)*VLOOKUP(DX$7,'PONDERADORES-GBD'!$A$3:$I$43,7,FALSE)+AT39*(1-VLOOKUP(DX$7,'PONDERADORES-GBD'!$A$3:$I$43,5,FALSE))*VLOOKUP(DX$7,'PONDERADORES-GBD'!$A$3:$I$43,9,FALSE)</f>
        <v>1.6406595E-3</v>
      </c>
      <c r="DY39" s="28">
        <f>AU39*VLOOKUP(DY$7,'PONDERADORES-GBD'!$A$3:$I$43,5,FALSE)*VLOOKUP(DY$7,'PONDERADORES-GBD'!$A$3:$I$43,7,FALSE)+AU39*(1-VLOOKUP(DY$7,'PONDERADORES-GBD'!$A$3:$I$43,5,FALSE))*VLOOKUP(DY$7,'PONDERADORES-GBD'!$A$3:$I$43,9,FALSE)</f>
        <v>6.1837359999999996E-4</v>
      </c>
      <c r="DZ39" s="28">
        <f>AV39*VLOOKUP(DZ$7,'PONDERADORES-GBD'!$A$3:$I$43,5,FALSE)*VLOOKUP(DZ$7,'PONDERADORES-GBD'!$A$3:$I$43,7,FALSE)+AV39*(1-VLOOKUP(DZ$7,'PONDERADORES-GBD'!$A$3:$I$43,5,FALSE))*VLOOKUP(DZ$7,'PONDERADORES-GBD'!$A$3:$I$43,9,FALSE)</f>
        <v>1.9545556800000001E-3</v>
      </c>
      <c r="EA39" s="28">
        <f>AW39*VLOOKUP(EA$7,'PONDERADORES-GBD'!$A$3:$I$43,5,FALSE)*VLOOKUP(EA$7,'PONDERADORES-GBD'!$A$3:$I$43,7,FALSE)+AW39*(1-VLOOKUP(EA$7,'PONDERADORES-GBD'!$A$3:$I$43,5,FALSE))*VLOOKUP(EA$7,'PONDERADORES-GBD'!$A$3:$I$43,9,FALSE)</f>
        <v>0</v>
      </c>
      <c r="EB39" s="28">
        <f>AX39*VLOOKUP(EB$7,'PONDERADORES-GBD'!$A$3:$I$43,5,FALSE)*VLOOKUP(EB$7,'PONDERADORES-GBD'!$A$3:$I$43,7,FALSE)+AX39*(1-VLOOKUP(EB$7,'PONDERADORES-GBD'!$A$3:$I$43,5,FALSE))*VLOOKUP(EB$7,'PONDERADORES-GBD'!$A$3:$I$43,9,FALSE)</f>
        <v>0</v>
      </c>
      <c r="EC39" s="28">
        <f>AY39*VLOOKUP(EC$7,'PONDERADORES-GBD'!$A$3:$I$43,5,FALSE)*VLOOKUP(EC$7,'PONDERADORES-GBD'!$A$3:$I$43,7,FALSE)+AY39*(1-VLOOKUP(EC$7,'PONDERADORES-GBD'!$A$3:$I$43,5,FALSE))*VLOOKUP(EC$7,'PONDERADORES-GBD'!$A$3:$I$43,9,FALSE)</f>
        <v>0</v>
      </c>
      <c r="ED39" s="28">
        <f>AZ39*VLOOKUP(ED$7,'PONDERADORES-GBD'!$A$3:$I$43,5,FALSE)*VLOOKUP(ED$7,'PONDERADORES-GBD'!$A$3:$I$43,7,FALSE)+AZ39*(1-VLOOKUP(ED$7,'PONDERADORES-GBD'!$A$3:$I$43,5,FALSE))*VLOOKUP(ED$7,'PONDERADORES-GBD'!$A$3:$I$43,9,FALSE)</f>
        <v>3.0494428000000005E-4</v>
      </c>
      <c r="EE39" s="28">
        <f>BA39*VLOOKUP(EE$7,'PONDERADORES-GBD'!$A$3:$I$43,5,FALSE)*VLOOKUP(EE$7,'PONDERADORES-GBD'!$A$3:$I$43,7,FALSE)+BA39*(1-VLOOKUP(EE$7,'PONDERADORES-GBD'!$A$3:$I$43,5,FALSE))*VLOOKUP(EE$7,'PONDERADORES-GBD'!$A$3:$I$43,9,FALSE)</f>
        <v>6.2674000000000012E-6</v>
      </c>
      <c r="EF39" s="28">
        <f>BB39*VLOOKUP(EF$7,'PONDERADORES-GBD'!$A$3:$I$43,5,FALSE)*VLOOKUP(EF$7,'PONDERADORES-GBD'!$A$3:$I$43,7,FALSE)+BB39*(1-VLOOKUP(EF$7,'PONDERADORES-GBD'!$A$3:$I$43,5,FALSE))*VLOOKUP(EF$7,'PONDERADORES-GBD'!$A$3:$I$43,9,FALSE)</f>
        <v>0</v>
      </c>
      <c r="EG39" s="28">
        <f>BC39*VLOOKUP(EG$7,'PONDERADORES-GBD'!$A$3:$I$43,5,FALSE)*VLOOKUP(EG$7,'PONDERADORES-GBD'!$A$3:$I$43,7,FALSE)+BC39*(1-VLOOKUP(EG$7,'PONDERADORES-GBD'!$A$3:$I$43,5,FALSE))*VLOOKUP(EG$7,'PONDERADORES-GBD'!$A$3:$I$43,9,FALSE)</f>
        <v>0</v>
      </c>
      <c r="EH39" s="28">
        <f>BD39*VLOOKUP(EH$7,'PONDERADORES-GBD'!$A$3:$I$43,5,FALSE)*VLOOKUP(EH$7,'PONDERADORES-GBD'!$A$3:$I$43,7,FALSE)+BD39*(1-VLOOKUP(EH$7,'PONDERADORES-GBD'!$A$3:$I$43,5,FALSE))*VLOOKUP(EH$7,'PONDERADORES-GBD'!$A$3:$I$43,9,FALSE)</f>
        <v>0</v>
      </c>
      <c r="EI39" s="28">
        <f>BE39*VLOOKUP(EI$7,'PONDERADORES-GBD'!$A$3:$I$43,5,FALSE)*VLOOKUP(EI$7,'PONDERADORES-GBD'!$A$3:$I$43,7,FALSE)+BE39*(1-VLOOKUP(EI$7,'PONDERADORES-GBD'!$A$3:$I$43,5,FALSE))*VLOOKUP(EI$7,'PONDERADORES-GBD'!$A$3:$I$43,9,FALSE)</f>
        <v>5.5712000000000001E-6</v>
      </c>
      <c r="EJ39" s="28">
        <f>BF39*VLOOKUP(EJ$7,'PONDERADORES-GBD'!$A$3:$I$43,5,FALSE)*VLOOKUP(EJ$7,'PONDERADORES-GBD'!$A$3:$I$43,7,FALSE)+BF39*(1-VLOOKUP(EJ$7,'PONDERADORES-GBD'!$A$3:$I$43,5,FALSE))*VLOOKUP(EJ$7,'PONDERADORES-GBD'!$A$3:$I$43,9,FALSE)</f>
        <v>2.0944468999999999E-4</v>
      </c>
      <c r="EK39" s="28">
        <f>BG39*VLOOKUP(EK$7,'PONDERADORES-GBD'!$A$3:$I$43,5,FALSE)*VLOOKUP(EK$7,'PONDERADORES-GBD'!$A$3:$I$43,7,FALSE)+BG39*(1-VLOOKUP(EK$7,'PONDERADORES-GBD'!$A$3:$I$43,5,FALSE))*VLOOKUP(EK$7,'PONDERADORES-GBD'!$A$3:$I$43,9,FALSE)</f>
        <v>6.2673000000000001E-5</v>
      </c>
      <c r="EL39" s="28">
        <f>BH39*VLOOKUP(EL$7,'PONDERADORES-GBD'!$A$3:$I$43,5,FALSE)*VLOOKUP(EL$7,'PONDERADORES-GBD'!$A$3:$I$43,7,FALSE)+BH39*(1-VLOOKUP(EL$7,'PONDERADORES-GBD'!$A$3:$I$43,5,FALSE))*VLOOKUP(EL$7,'PONDERADORES-GBD'!$A$3:$I$43,9,FALSE)</f>
        <v>3.1477280000000003E-5</v>
      </c>
      <c r="EM39" s="28">
        <f>BI39*VLOOKUP(EM$7,'PONDERADORES-GBD'!$A$3:$I$43,5,FALSE)*VLOOKUP(EM$7,'PONDERADORES-GBD'!$A$3:$I$43,7,FALSE)+BI39*(1-VLOOKUP(EM$7,'PONDERADORES-GBD'!$A$3:$I$43,5,FALSE))*VLOOKUP(EM$7,'PONDERADORES-GBD'!$A$3:$I$43,9,FALSE)</f>
        <v>1.6316119499999997E-4</v>
      </c>
      <c r="EN39" s="28">
        <f>BJ39*VLOOKUP(EN$7,'PONDERADORES-GBD'!$A$3:$I$43,5,FALSE)*VLOOKUP(EN$7,'PONDERADORES-GBD'!$A$3:$I$43,7,FALSE)+BJ39*(1-VLOOKUP(EN$7,'PONDERADORES-GBD'!$A$3:$I$43,5,FALSE))*VLOOKUP(EN$7,'PONDERADORES-GBD'!$A$3:$I$43,9,FALSE)</f>
        <v>0</v>
      </c>
      <c r="EO39" s="28">
        <f>BK39*VLOOKUP(EO$7,'PONDERADORES-GBD'!$A$3:$I$43,5,FALSE)*VLOOKUP(EO$7,'PONDERADORES-GBD'!$A$3:$I$43,7,FALSE)+BK39*(1-VLOOKUP(EO$7,'PONDERADORES-GBD'!$A$3:$I$43,5,FALSE))*VLOOKUP(EO$7,'PONDERADORES-GBD'!$A$3:$I$43,9,FALSE)</f>
        <v>0</v>
      </c>
      <c r="EP39" s="28">
        <f>BL39*VLOOKUP(EP$7,'PONDERADORES-GBD'!$A$3:$I$43,5,FALSE)*VLOOKUP(EP$7,'PONDERADORES-GBD'!$A$3:$I$43,7,FALSE)+BL39*(1-VLOOKUP(EP$7,'PONDERADORES-GBD'!$A$3:$I$43,5,FALSE))*VLOOKUP(EP$7,'PONDERADORES-GBD'!$A$3:$I$43,9,FALSE)</f>
        <v>0</v>
      </c>
      <c r="EQ39" s="28">
        <f>BM39*VLOOKUP(EQ$7,'PONDERADORES-GBD'!$A$3:$I$43,5,FALSE)*VLOOKUP(EQ$7,'PONDERADORES-GBD'!$A$3:$I$43,7,FALSE)+BM39*(1-VLOOKUP(EQ$7,'PONDERADORES-GBD'!$A$3:$I$43,5,FALSE))*VLOOKUP(EQ$7,'PONDERADORES-GBD'!$A$3:$I$43,9,FALSE)</f>
        <v>0</v>
      </c>
      <c r="ER39" s="28">
        <f>BN39*VLOOKUP(ER$7,'PONDERADORES-GBD'!$A$3:$I$43,5,FALSE)*VLOOKUP(ER$7,'PONDERADORES-GBD'!$A$3:$I$43,7,FALSE)+BN39*(1-VLOOKUP(ER$7,'PONDERADORES-GBD'!$A$3:$I$43,5,FALSE))*VLOOKUP(ER$7,'PONDERADORES-GBD'!$A$3:$I$43,9,FALSE)</f>
        <v>0</v>
      </c>
      <c r="ES39" s="28">
        <f>BO39*VLOOKUP(ES$7,'PONDERADORES-GBD'!$A$3:$I$43,5,FALSE)*VLOOKUP(ES$7,'PONDERADORES-GBD'!$A$3:$I$43,7,FALSE)+BO39*(1-VLOOKUP(ES$7,'PONDERADORES-GBD'!$A$3:$I$43,5,FALSE))*VLOOKUP(ES$7,'PONDERADORES-GBD'!$A$3:$I$43,9,FALSE)</f>
        <v>0</v>
      </c>
      <c r="ET39" s="28">
        <f>BP39*VLOOKUP(ET$7,'PONDERADORES-GBD'!$A$3:$I$43,5,FALSE)*VLOOKUP(ET$7,'PONDERADORES-GBD'!$A$3:$I$43,7,FALSE)+BP39*(1-VLOOKUP(ET$7,'PONDERADORES-GBD'!$A$3:$I$43,5,FALSE))*VLOOKUP(ET$7,'PONDERADORES-GBD'!$A$3:$I$43,9,FALSE)</f>
        <v>0</v>
      </c>
      <c r="EU39" s="28">
        <f>BQ39*VLOOKUP(EU$7,'PONDERADORES-GBD'!$A$3:$I$43,5,FALSE)*VLOOKUP(EU$7,'PONDERADORES-GBD'!$A$3:$I$43,7,FALSE)+BQ39*(1-VLOOKUP(EU$7,'PONDERADORES-GBD'!$A$3:$I$43,5,FALSE))*VLOOKUP(EU$7,'PONDERADORES-GBD'!$A$3:$I$43,9,FALSE)</f>
        <v>0</v>
      </c>
      <c r="EV39" s="28">
        <f>BR39*VLOOKUP(EV$7,'PONDERADORES-GBD'!$A$3:$I$43,5,FALSE)*VLOOKUP(EV$7,'PONDERADORES-GBD'!$A$3:$I$43,7,FALSE)+BR39*(1-VLOOKUP(EV$7,'PONDERADORES-GBD'!$A$3:$I$43,5,FALSE))*VLOOKUP(EV$7,'PONDERADORES-GBD'!$A$3:$I$43,9,FALSE)</f>
        <v>0</v>
      </c>
      <c r="EW39" s="28">
        <f>BS39*VLOOKUP(EW$7,'PONDERADORES-GBD'!$A$3:$I$43,5,FALSE)*VLOOKUP(EW$7,'PONDERADORES-GBD'!$A$3:$I$43,7,FALSE)+BS39*(1-VLOOKUP(EW$7,'PONDERADORES-GBD'!$A$3:$I$43,5,FALSE))*VLOOKUP(EW$7,'PONDERADORES-GBD'!$A$3:$I$43,9,FALSE)</f>
        <v>0</v>
      </c>
      <c r="EX39" s="28">
        <f>BT39*VLOOKUP(EX$7,'PONDERADORES-GBD'!$A$3:$I$43,5,FALSE)*VLOOKUP(EX$7,'PONDERADORES-GBD'!$A$3:$I$43,7,FALSE)+BT39*(1-VLOOKUP(EX$7,'PONDERADORES-GBD'!$A$3:$I$43,5,FALSE))*VLOOKUP(EX$7,'PONDERADORES-GBD'!$A$3:$I$43,9,FALSE)</f>
        <v>0</v>
      </c>
      <c r="EY39" s="28">
        <f>BU39*VLOOKUP(EY$7,'PONDERADORES-GBD'!$A$3:$I$43,5,FALSE)*VLOOKUP(EY$7,'PONDERADORES-GBD'!$A$3:$I$43,7,FALSE)+BU39*(1-VLOOKUP(EY$7,'PONDERADORES-GBD'!$A$3:$I$43,5,FALSE))*VLOOKUP(EY$7,'PONDERADORES-GBD'!$A$3:$I$43,9,FALSE)</f>
        <v>0</v>
      </c>
      <c r="EZ39" s="28">
        <f>BV39*VLOOKUP(EZ$7,'PONDERADORES-GBD'!$A$3:$I$43,5,FALSE)*VLOOKUP(EZ$7,'PONDERADORES-GBD'!$A$3:$I$43,7,FALSE)+BV39*(1-VLOOKUP(EZ$7,'PONDERADORES-GBD'!$A$3:$I$43,5,FALSE))*VLOOKUP(EZ$7,'PONDERADORES-GBD'!$A$3:$I$43,9,FALSE)</f>
        <v>1.7410000000000001E-6</v>
      </c>
      <c r="FA39" s="28">
        <f>BW39*VLOOKUP(FA$7,'PONDERADORES-GBD'!$A$3:$I$43,5,FALSE)*VLOOKUP(FA$7,'PONDERADORES-GBD'!$A$3:$I$43,7,FALSE)+BW39*(1-VLOOKUP(FA$7,'PONDERADORES-GBD'!$A$3:$I$43,5,FALSE))*VLOOKUP(FA$7,'PONDERADORES-GBD'!$A$3:$I$43,9,FALSE)</f>
        <v>6.7895100000000007E-5</v>
      </c>
      <c r="FB39" s="28">
        <f>BX39*VLOOKUP(FB$7,'PONDERADORES-GBD'!$A$3:$I$43,5,FALSE)*VLOOKUP(FB$7,'PONDERADORES-GBD'!$A$3:$I$43,7,FALSE)+BX39*(1-VLOOKUP(FB$7,'PONDERADORES-GBD'!$A$3:$I$43,5,FALSE))*VLOOKUP(FB$7,'PONDERADORES-GBD'!$A$3:$I$43,9,FALSE)</f>
        <v>0</v>
      </c>
      <c r="FC39" s="28">
        <f>BY39*VLOOKUP(FC$7,'PONDERADORES-GBD'!$A$3:$I$43,5,FALSE)*VLOOKUP(FC$7,'PONDERADORES-GBD'!$A$3:$I$43,7,FALSE)+BY39*(1-VLOOKUP(FC$7,'PONDERADORES-GBD'!$A$3:$I$43,5,FALSE))*VLOOKUP(FC$7,'PONDERADORES-GBD'!$A$3:$I$43,9,FALSE)</f>
        <v>0</v>
      </c>
      <c r="FD39" s="28">
        <f>BZ39*VLOOKUP(FD$7,'PONDERADORES-GBD'!$A$3:$I$43,5,FALSE)*VLOOKUP(FD$7,'PONDERADORES-GBD'!$A$3:$I$43,7,FALSE)+BZ39*(1-VLOOKUP(FD$7,'PONDERADORES-GBD'!$A$3:$I$43,5,FALSE))*VLOOKUP(FD$7,'PONDERADORES-GBD'!$A$3:$I$43,9,FALSE)</f>
        <v>0</v>
      </c>
      <c r="FE39" s="28">
        <f>CA39*VLOOKUP(FE$7,'PONDERADORES-GBD'!$A$3:$I$43,5,FALSE)*VLOOKUP(FE$7,'PONDERADORES-GBD'!$A$3:$I$43,7,FALSE)+CA39*(1-VLOOKUP(FE$7,'PONDERADORES-GBD'!$A$3:$I$43,5,FALSE))*VLOOKUP(FE$7,'PONDERADORES-GBD'!$A$3:$I$43,9,FALSE)</f>
        <v>0</v>
      </c>
      <c r="FF39" s="28">
        <f>CB39*VLOOKUP(FF$7,'PONDERADORES-GBD'!$A$3:$I$43,5,FALSE)*VLOOKUP(FF$7,'PONDERADORES-GBD'!$A$3:$I$43,7,FALSE)+CB39*(1-VLOOKUP(FF$7,'PONDERADORES-GBD'!$A$3:$I$43,5,FALSE))*VLOOKUP(FF$7,'PONDERADORES-GBD'!$A$3:$I$43,9,FALSE)</f>
        <v>0</v>
      </c>
      <c r="FG39" s="28">
        <f>CC39*VLOOKUP(FG$7,'PONDERADORES-GBD'!$A$3:$I$43,5,FALSE)*VLOOKUP(FG$7,'PONDERADORES-GBD'!$A$3:$I$43,7,FALSE)+CC39*(1-VLOOKUP(FG$7,'PONDERADORES-GBD'!$A$3:$I$43,5,FALSE))*VLOOKUP(FG$7,'PONDERADORES-GBD'!$A$3:$I$43,9,FALSE)</f>
        <v>0</v>
      </c>
      <c r="FH39" s="28">
        <f>CD39*VLOOKUP(FH$7,'PONDERADORES-GBD'!$A$3:$I$43,5,FALSE)*VLOOKUP(FH$7,'PONDERADORES-GBD'!$A$3:$I$43,7,FALSE)+CD39*(1-VLOOKUP(FH$7,'PONDERADORES-GBD'!$A$3:$I$43,5,FALSE))*VLOOKUP(FH$7,'PONDERADORES-GBD'!$A$3:$I$43,9,FALSE)</f>
        <v>0</v>
      </c>
      <c r="FI39" s="28">
        <f>CE39*VLOOKUP(FI$7,'PONDERADORES-GBD'!$A$3:$I$43,5,FALSE)*VLOOKUP(FI$7,'PONDERADORES-GBD'!$A$3:$I$43,7,FALSE)+CE39*(1-VLOOKUP(FI$7,'PONDERADORES-GBD'!$A$3:$I$43,5,FALSE))*VLOOKUP(FI$7,'PONDERADORES-GBD'!$A$3:$I$43,9,FALSE)</f>
        <v>0</v>
      </c>
      <c r="FJ39" s="28">
        <f>CF39*VLOOKUP(FJ$7,'PONDERADORES-GBD'!$A$3:$I$43,5,FALSE)*VLOOKUP(FJ$7,'PONDERADORES-GBD'!$A$3:$I$43,7,FALSE)+CF39*(1-VLOOKUP(FJ$7,'PONDERADORES-GBD'!$A$3:$I$43,5,FALSE))*VLOOKUP(FJ$7,'PONDERADORES-GBD'!$A$3:$I$43,9,FALSE)</f>
        <v>0</v>
      </c>
      <c r="FK39" s="28">
        <f>CG39*VLOOKUP(FK$7,'PONDERADORES-GBD'!$A$3:$I$43,5,FALSE)*VLOOKUP(FK$7,'PONDERADORES-GBD'!$A$3:$I$43,7,FALSE)+CG39*(1-VLOOKUP(FK$7,'PONDERADORES-GBD'!$A$3:$I$43,5,FALSE))*VLOOKUP(FK$7,'PONDERADORES-GBD'!$A$3:$I$43,9,FALSE)</f>
        <v>0</v>
      </c>
      <c r="FL39" s="28">
        <f>CH39*VLOOKUP(FL$7,'PONDERADORES-GBD'!$A$3:$I$43,5,FALSE)*VLOOKUP(FL$7,'PONDERADORES-GBD'!$A$3:$I$43,6,FALSE)*VLOOKUP(FL$7,'PONDERADORES-GBD'!$A$3:$I$43,3,FALSE)+CH39*(1-VLOOKUP(FL$7,'PONDERADORES-GBD'!$A$3:$I$43,5,FALSE))*VLOOKUP(FL$7,'PONDERADORES-GBD'!$A$3:$I$43,8,FALSE)*VLOOKUP(FL$7,'PONDERADORES-GBD'!$A$3:$I$43,3,FALSE)</f>
        <v>0</v>
      </c>
      <c r="FM39" s="28">
        <f>CI39*VLOOKUP(FM$7,'PONDERADORES-GBD'!$A$3:$I$43,5,FALSE)*VLOOKUP(FM$7,'PONDERADORES-GBD'!$A$3:$I$43,6,FALSE)*VLOOKUP(FM$7,'PONDERADORES-GBD'!$A$3:$I$43,3,FALSE)+CI39*(1-VLOOKUP(FM$7,'PONDERADORES-GBD'!$A$3:$I$43,5,FALSE))*VLOOKUP(FM$7,'PONDERADORES-GBD'!$A$3:$I$43,8,FALSE)*VLOOKUP(FM$7,'PONDERADORES-GBD'!$A$3:$I$43,3,FALSE)</f>
        <v>0</v>
      </c>
      <c r="FN39" s="28">
        <f>CJ39*VLOOKUP(FN$7,'PONDERADORES-GBD'!$A$3:$I$43,5,FALSE)*VLOOKUP(FN$7,'PONDERADORES-GBD'!$A$3:$I$43,6,FALSE)*VLOOKUP(FN$7,'PONDERADORES-GBD'!$A$3:$I$43,3,FALSE)+CJ39*(1-VLOOKUP(FN$7,'PONDERADORES-GBD'!$A$3:$I$43,5,FALSE))*VLOOKUP(FN$7,'PONDERADORES-GBD'!$A$3:$I$43,8,FALSE)*VLOOKUP(FN$7,'PONDERADORES-GBD'!$A$3:$I$43,3,FALSE)</f>
        <v>2.3076997392470909E-3</v>
      </c>
      <c r="FO39" s="28">
        <f>CK39*VLOOKUP(FO$7,'PONDERADORES-GBD'!$A$3:$I$43,5,FALSE)*VLOOKUP(FO$7,'PONDERADORES-GBD'!$A$3:$I$43,6,FALSE)*VLOOKUP(FO$7,'PONDERADORES-GBD'!$A$3:$I$43,3,FALSE)+CK39*(1-VLOOKUP(FO$7,'PONDERADORES-GBD'!$A$3:$I$43,5,FALSE))*VLOOKUP(FO$7,'PONDERADORES-GBD'!$A$3:$I$43,8,FALSE)*VLOOKUP(FO$7,'PONDERADORES-GBD'!$A$3:$I$43,3,FALSE)</f>
        <v>0</v>
      </c>
      <c r="FP39" s="28">
        <f>CL39*VLOOKUP(FP$7,'PONDERADORES-GBD'!$A$3:$I$43,5,FALSE)*VLOOKUP(FP$7,'PONDERADORES-GBD'!$A$3:$I$43,6,FALSE)*VLOOKUP(FP$7,'PONDERADORES-GBD'!$A$3:$I$43,3,FALSE)+CL39*(1-VLOOKUP(FP$7,'PONDERADORES-GBD'!$A$3:$I$43,5,FALSE))*VLOOKUP(FP$7,'PONDERADORES-GBD'!$A$3:$I$43,8,FALSE)*VLOOKUP(FP$7,'PONDERADORES-GBD'!$A$3:$I$43,3,FALSE)</f>
        <v>0</v>
      </c>
      <c r="FQ39" s="28">
        <f>CM39*VLOOKUP(FQ$7,'PONDERADORES-GBD'!$A$3:$I$43,5,FALSE)*VLOOKUP(FQ$7,'PONDERADORES-GBD'!$A$3:$I$43,6,FALSE)*VLOOKUP(FQ$7,'PONDERADORES-GBD'!$A$3:$I$43,3,FALSE)+CM39*(1-VLOOKUP(FQ$7,'PONDERADORES-GBD'!$A$3:$I$43,5,FALSE))*VLOOKUP(FQ$7,'PONDERADORES-GBD'!$A$3:$I$43,8,FALSE)*VLOOKUP(FQ$7,'PONDERADORES-GBD'!$A$3:$I$43,3,FALSE)</f>
        <v>0</v>
      </c>
      <c r="FR39" s="28">
        <f>CN39*VLOOKUP(FR$7,'PONDERADORES-GBD'!$A$3:$I$43,5,FALSE)*VLOOKUP(FR$7,'PONDERADORES-GBD'!$A$3:$I$43,6,FALSE)*VLOOKUP(FR$7,'PONDERADORES-GBD'!$A$3:$I$43,3,FALSE)+CN39*(1-VLOOKUP(FR$7,'PONDERADORES-GBD'!$A$3:$I$43,5,FALSE))*VLOOKUP(FR$7,'PONDERADORES-GBD'!$A$3:$I$43,8,FALSE)*VLOOKUP(FR$7,'PONDERADORES-GBD'!$A$3:$I$43,3,FALSE)</f>
        <v>3.5987009317453795E-3</v>
      </c>
      <c r="FS39" s="28">
        <f>CO39*VLOOKUP(FS$7,'PONDERADORES-GBD'!$A$3:$I$43,5,FALSE)*VLOOKUP(FS$7,'PONDERADORES-GBD'!$A$3:$I$43,6,FALSE)*VLOOKUP(FS$7,'PONDERADORES-GBD'!$A$3:$I$43,3,FALSE)+CO39*(1-VLOOKUP(FS$7,'PONDERADORES-GBD'!$A$3:$I$43,5,FALSE))*VLOOKUP(FS$7,'PONDERADORES-GBD'!$A$3:$I$43,8,FALSE)*VLOOKUP(FS$7,'PONDERADORES-GBD'!$A$3:$I$43,3,FALSE)</f>
        <v>3.6912540813141683E-4</v>
      </c>
      <c r="FT39" s="28">
        <f>CP39*VLOOKUP(FT$7,'PONDERADORES-GBD'!$A$3:$I$43,5,FALSE)*VLOOKUP(FT$7,'PONDERADORES-GBD'!$A$3:$I$43,6,FALSE)*VLOOKUP(FT$7,'PONDERADORES-GBD'!$A$3:$I$43,3,FALSE)+CP39*(1-VLOOKUP(FT$7,'PONDERADORES-GBD'!$A$3:$I$43,5,FALSE))*VLOOKUP(FT$7,'PONDERADORES-GBD'!$A$3:$I$43,8,FALSE)*VLOOKUP(FT$7,'PONDERADORES-GBD'!$A$3:$I$43,3,FALSE)</f>
        <v>1.04139841724846E-3</v>
      </c>
      <c r="FU39" s="28">
        <f>CQ39*VLOOKUP(FU$7,'PONDERADORES-GBD'!$A$3:$I$43,5,FALSE)*VLOOKUP(FU$7,'PONDERADORES-GBD'!$A$3:$I$43,6,FALSE)*VLOOKUP(FU$7,'PONDERADORES-GBD'!$A$3:$I$43,3,FALSE)+CQ39*(1-VLOOKUP(FU$7,'PONDERADORES-GBD'!$A$3:$I$43,5,FALSE))*VLOOKUP(FU$7,'PONDERADORES-GBD'!$A$3:$I$43,8,FALSE)*VLOOKUP(FU$7,'PONDERADORES-GBD'!$A$3:$I$43,3,FALSE)</f>
        <v>2.0173666940451749E-4</v>
      </c>
      <c r="FV39" s="28">
        <f>CR39*VLOOKUP(FV$7,'PONDERADORES-GBD'!$A$3:$I$43,5,FALSE)*VLOOKUP(FV$7,'PONDERADORES-GBD'!$A$3:$I$43,6,FALSE)*VLOOKUP(FV$7,'PONDERADORES-GBD'!$A$3:$I$43,3,FALSE)+CR39*(1-VLOOKUP(FV$7,'PONDERADORES-GBD'!$A$3:$I$43,5,FALSE))*VLOOKUP(FV$7,'PONDERADORES-GBD'!$A$3:$I$43,8,FALSE)*VLOOKUP(FV$7,'PONDERADORES-GBD'!$A$3:$I$43,3,FALSE)</f>
        <v>1.6271930809034908E-3</v>
      </c>
      <c r="FW39" s="28">
        <f>CS39*VLOOKUP(FW$7,'PONDERADORES-GBD'!$A$3:$I$43,5,FALSE)*VLOOKUP(FW$7,'PONDERADORES-GBD'!$A$3:$I$43,6,FALSE)*VLOOKUP(FW$7,'PONDERADORES-GBD'!$A$3:$I$43,3,FALSE)+CS39*(1-VLOOKUP(FW$7,'PONDERADORES-GBD'!$A$3:$I$43,5,FALSE))*VLOOKUP(FW$7,'PONDERADORES-GBD'!$A$3:$I$43,8,FALSE)*VLOOKUP(FW$7,'PONDERADORES-GBD'!$A$3:$I$43,3,FALSE)</f>
        <v>0</v>
      </c>
      <c r="FX39" s="28">
        <f>CT39*VLOOKUP(FX$7,'PONDERADORES-GBD'!$A$3:$I$43,5,FALSE)*VLOOKUP(FX$7,'PONDERADORES-GBD'!$A$3:$I$43,6,FALSE)*VLOOKUP(FX$7,'PONDERADORES-GBD'!$A$3:$I$43,3,FALSE)+CT39*(1-VLOOKUP(FX$7,'PONDERADORES-GBD'!$A$3:$I$43,5,FALSE))*VLOOKUP(FX$7,'PONDERADORES-GBD'!$A$3:$I$43,8,FALSE)*VLOOKUP(FX$7,'PONDERADORES-GBD'!$A$3:$I$43,3,FALSE)</f>
        <v>3.1236592108145107E-4</v>
      </c>
      <c r="FY39" s="28">
        <f>CU39*VLOOKUP(FY$7,'PONDERADORES-GBD'!$A$3:$I$43,5,FALSE)*VLOOKUP(FY$7,'PONDERADORES-GBD'!$A$3:$I$43,6,FALSE)*VLOOKUP(FY$7,'PONDERADORES-GBD'!$A$3:$I$43,3,FALSE)+CU39*(1-VLOOKUP(FY$7,'PONDERADORES-GBD'!$A$3:$I$43,5,FALSE))*VLOOKUP(FY$7,'PONDERADORES-GBD'!$A$3:$I$43,8,FALSE)*VLOOKUP(FY$7,'PONDERADORES-GBD'!$A$3:$I$43,3,FALSE)</f>
        <v>1.9458229158110881E-6</v>
      </c>
      <c r="FZ39" s="28">
        <f>CV39*VLOOKUP(FZ$7,'PONDERADORES-GBD'!$A$3:$I$43,5,FALSE)*VLOOKUP(FZ$7,'PONDERADORES-GBD'!$A$3:$I$43,6,FALSE)*VLOOKUP(FZ$7,'PONDERADORES-GBD'!$A$3:$I$43,3,FALSE)+CV39*(1-VLOOKUP(FZ$7,'PONDERADORES-GBD'!$A$3:$I$43,5,FALSE))*VLOOKUP(FZ$7,'PONDERADORES-GBD'!$A$3:$I$43,8,FALSE)*VLOOKUP(FZ$7,'PONDERADORES-GBD'!$A$3:$I$43,3,FALSE)</f>
        <v>0</v>
      </c>
      <c r="GA39" s="28">
        <f>CW39*VLOOKUP(GA$7,'PONDERADORES-GBD'!$A$3:$I$43,5,FALSE)*VLOOKUP(GA$7,'PONDERADORES-GBD'!$A$3:$I$43,6,FALSE)*VLOOKUP(GA$7,'PONDERADORES-GBD'!$A$3:$I$43,3,FALSE)+CW39*(1-VLOOKUP(GA$7,'PONDERADORES-GBD'!$A$3:$I$43,5,FALSE))*VLOOKUP(GA$7,'PONDERADORES-GBD'!$A$3:$I$43,8,FALSE)*VLOOKUP(GA$7,'PONDERADORES-GBD'!$A$3:$I$43,3,FALSE)</f>
        <v>9.8723132361396295E-5</v>
      </c>
      <c r="GB39" s="28">
        <f>CX39*VLOOKUP(GB$7,'PONDERADORES-GBD'!$A$3:$I$43,5,FALSE)*VLOOKUP(GB$7,'PONDERADORES-GBD'!$A$3:$I$43,6,FALSE)*VLOOKUP(GB$7,'PONDERADORES-GBD'!$A$3:$I$43,3,FALSE)+CX39*(1-VLOOKUP(GB$7,'PONDERADORES-GBD'!$A$3:$I$43,5,FALSE))*VLOOKUP(GB$7,'PONDERADORES-GBD'!$A$3:$I$43,8,FALSE)*VLOOKUP(GB$7,'PONDERADORES-GBD'!$A$3:$I$43,3,FALSE)</f>
        <v>1.4281398986995208E-4</v>
      </c>
      <c r="GC39" s="28">
        <f>CY39*VLOOKUP(GC$7,'PONDERADORES-GBD'!$A$3:$I$43,5,FALSE)*VLOOKUP(GC$7,'PONDERADORES-GBD'!$A$3:$I$43,6,FALSE)*VLOOKUP(GC$7,'PONDERADORES-GBD'!$A$3:$I$43,3,FALSE)+CY39*(1-VLOOKUP(GC$7,'PONDERADORES-GBD'!$A$3:$I$43,5,FALSE))*VLOOKUP(GC$7,'PONDERADORES-GBD'!$A$3:$I$43,8,FALSE)*VLOOKUP(GC$7,'PONDERADORES-GBD'!$A$3:$I$43,3,FALSE)</f>
        <v>6.2060678932238198E-4</v>
      </c>
      <c r="GD39" s="28">
        <f>CZ39*VLOOKUP(GD$7,'PONDERADORES-GBD'!$A$3:$I$43,5,FALSE)*VLOOKUP(GD$7,'PONDERADORES-GBD'!$A$3:$I$43,6,FALSE)*VLOOKUP(GD$7,'PONDERADORES-GBD'!$A$3:$I$43,3,FALSE)+CZ39*(1-VLOOKUP(GD$7,'PONDERADORES-GBD'!$A$3:$I$43,5,FALSE))*VLOOKUP(GD$7,'PONDERADORES-GBD'!$A$3:$I$43,8,FALSE)*VLOOKUP(GD$7,'PONDERADORES-GBD'!$A$3:$I$43,3,FALSE)</f>
        <v>3.4641044599589317E-4</v>
      </c>
      <c r="GE39" s="28">
        <f>DA39*VLOOKUP(GE$7,'PONDERADORES-GBD'!$A$3:$I$43,5,FALSE)*VLOOKUP(GE$7,'PONDERADORES-GBD'!$A$3:$I$43,6,FALSE)*VLOOKUP(GE$7,'PONDERADORES-GBD'!$A$3:$I$43,3,FALSE)+DA39*(1-VLOOKUP(GE$7,'PONDERADORES-GBD'!$A$3:$I$43,5,FALSE))*VLOOKUP(GE$7,'PONDERADORES-GBD'!$A$3:$I$43,8,FALSE)*VLOOKUP(GE$7,'PONDERADORES-GBD'!$A$3:$I$43,3,FALSE)</f>
        <v>2.8317019028062975E-4</v>
      </c>
      <c r="GF39" s="28">
        <f>DB39*VLOOKUP(GF$7,'PONDERADORES-GBD'!$A$3:$I$43,5,FALSE)*VLOOKUP(GF$7,'PONDERADORES-GBD'!$A$3:$I$43,6,FALSE)*VLOOKUP(GF$7,'PONDERADORES-GBD'!$A$3:$I$43,3,FALSE)+DB39*(1-VLOOKUP(GF$7,'PONDERADORES-GBD'!$A$3:$I$43,5,FALSE))*VLOOKUP(GF$7,'PONDERADORES-GBD'!$A$3:$I$43,8,FALSE)*VLOOKUP(GF$7,'PONDERADORES-GBD'!$A$3:$I$43,3,FALSE)</f>
        <v>2.6593368925393565E-4</v>
      </c>
      <c r="GG39" s="28">
        <f>DC39*VLOOKUP(GG$7,'PONDERADORES-GBD'!$A$3:$I$43,5,FALSE)*VLOOKUP(GG$7,'PONDERADORES-GBD'!$A$3:$I$43,6,FALSE)*VLOOKUP(GG$7,'PONDERADORES-GBD'!$A$3:$I$43,3,FALSE)+DC39*(1-VLOOKUP(GG$7,'PONDERADORES-GBD'!$A$3:$I$43,5,FALSE))*VLOOKUP(GG$7,'PONDERADORES-GBD'!$A$3:$I$43,8,FALSE)*VLOOKUP(GG$7,'PONDERADORES-GBD'!$A$3:$I$43,3,FALSE)</f>
        <v>9.9666776180698139E-6</v>
      </c>
      <c r="GH39" s="28">
        <f>DD39*VLOOKUP(GH$7,'PONDERADORES-GBD'!$A$3:$I$43,5,FALSE)*VLOOKUP(GH$7,'PONDERADORES-GBD'!$A$3:$I$43,6,FALSE)*VLOOKUP(GH$7,'PONDERADORES-GBD'!$A$3:$I$43,3,FALSE)+DD39*(1-VLOOKUP(GH$7,'PONDERADORES-GBD'!$A$3:$I$43,5,FALSE))*VLOOKUP(GH$7,'PONDERADORES-GBD'!$A$3:$I$43,8,FALSE)*VLOOKUP(GH$7,'PONDERADORES-GBD'!$A$3:$I$43,3,FALSE)</f>
        <v>8.1320447638603716E-4</v>
      </c>
      <c r="GI39" s="28">
        <f>DE39*VLOOKUP(GI$7,'PONDERADORES-GBD'!$A$3:$I$43,5,FALSE)*VLOOKUP(GI$7,'PONDERADORES-GBD'!$A$3:$I$43,6,FALSE)*VLOOKUP(GI$7,'PONDERADORES-GBD'!$A$3:$I$43,3,FALSE)+DE39*(1-VLOOKUP(GI$7,'PONDERADORES-GBD'!$A$3:$I$43,5,FALSE))*VLOOKUP(GI$7,'PONDERADORES-GBD'!$A$3:$I$43,8,FALSE)*VLOOKUP(GI$7,'PONDERADORES-GBD'!$A$3:$I$43,3,FALSE)</f>
        <v>1.2479530184804929E-5</v>
      </c>
      <c r="GJ39" s="28">
        <f>DF39*VLOOKUP(GJ$7,'PONDERADORES-GBD'!$A$3:$I$43,5,FALSE)*VLOOKUP(GJ$7,'PONDERADORES-GBD'!$A$3:$I$43,6,FALSE)*VLOOKUP(GJ$7,'PONDERADORES-GBD'!$A$3:$I$43,3,FALSE)+DF39*(1-VLOOKUP(GJ$7,'PONDERADORES-GBD'!$A$3:$I$43,5,FALSE))*VLOOKUP(GJ$7,'PONDERADORES-GBD'!$A$3:$I$43,8,FALSE)*VLOOKUP(GJ$7,'PONDERADORES-GBD'!$A$3:$I$43,3,FALSE)</f>
        <v>1.172527036276523E-6</v>
      </c>
      <c r="GK39" s="28">
        <f>DG39*VLOOKUP(GK$7,'PONDERADORES-GBD'!$A$3:$I$43,5,FALSE)*VLOOKUP(GK$7,'PONDERADORES-GBD'!$A$3:$I$43,6,FALSE)*VLOOKUP(GK$7,'PONDERADORES-GBD'!$A$3:$I$43,3,FALSE)+DG39*(1-VLOOKUP(GK$7,'PONDERADORES-GBD'!$A$3:$I$43,5,FALSE))*VLOOKUP(GK$7,'PONDERADORES-GBD'!$A$3:$I$43,8,FALSE)*VLOOKUP(GK$7,'PONDERADORES-GBD'!$A$3:$I$43,3,FALSE)</f>
        <v>0</v>
      </c>
      <c r="GL39" s="28">
        <f>DH39*VLOOKUP(GL$7,'PONDERADORES-GBD'!$A$3:$I$43,5,FALSE)*VLOOKUP(GL$7,'PONDERADORES-GBD'!$A$3:$I$43,6,FALSE)*VLOOKUP(GL$7,'PONDERADORES-GBD'!$A$3:$I$43,3,FALSE)+DH39*(1-VLOOKUP(GL$7,'PONDERADORES-GBD'!$A$3:$I$43,5,FALSE))*VLOOKUP(GL$7,'PONDERADORES-GBD'!$A$3:$I$43,8,FALSE)*VLOOKUP(GL$7,'PONDERADORES-GBD'!$A$3:$I$43,3,FALSE)</f>
        <v>0</v>
      </c>
      <c r="GM39" s="28">
        <f>DI39*VLOOKUP(GM$7,'PONDERADORES-GBD'!$A$3:$I$43,5,FALSE)*VLOOKUP(GM$7,'PONDERADORES-GBD'!$A$3:$I$43,6,FALSE)*VLOOKUP(GM$7,'PONDERADORES-GBD'!$A$3:$I$43,3,FALSE)+DI39*(1-VLOOKUP(GM$7,'PONDERADORES-GBD'!$A$3:$I$43,5,FALSE))*VLOOKUP(GM$7,'PONDERADORES-GBD'!$A$3:$I$43,8,FALSE)*VLOOKUP(GM$7,'PONDERADORES-GBD'!$A$3:$I$43,3,FALSE)</f>
        <v>0</v>
      </c>
      <c r="GN39" s="28">
        <f>DJ39*VLOOKUP(GN$7,'PONDERADORES-GBD'!$A$3:$I$43,5,FALSE)*VLOOKUP(GN$7,'PONDERADORES-GBD'!$A$3:$I$43,6,FALSE)*VLOOKUP(GN$7,'PONDERADORES-GBD'!$A$3:$I$43,3,FALSE)+DJ39*(1-VLOOKUP(GN$7,'PONDERADORES-GBD'!$A$3:$I$43,5,FALSE))*VLOOKUP(GN$7,'PONDERADORES-GBD'!$A$3:$I$43,8,FALSE)*VLOOKUP(GN$7,'PONDERADORES-GBD'!$A$3:$I$43,3,FALSE)</f>
        <v>0</v>
      </c>
      <c r="GO39" s="28">
        <f>DK39*VLOOKUP(GO$7,'PONDERADORES-GBD'!$A$3:$I$43,5,FALSE)*VLOOKUP(GO$7,'PONDERADORES-GBD'!$A$3:$I$43,6,FALSE)*VLOOKUP(GO$7,'PONDERADORES-GBD'!$A$3:$I$43,3,FALSE)+DK39*(1-VLOOKUP(GO$7,'PONDERADORES-GBD'!$A$3:$I$43,5,FALSE))*VLOOKUP(GO$7,'PONDERADORES-GBD'!$A$3:$I$43,8,FALSE)*VLOOKUP(GO$7,'PONDERADORES-GBD'!$A$3:$I$43,3,FALSE)</f>
        <v>0</v>
      </c>
      <c r="GP39" s="28">
        <f>DL39*VLOOKUP(GP$7,'PONDERADORES-GBD'!$A$3:$I$43,5,FALSE)*VLOOKUP(GP$7,'PONDERADORES-GBD'!$A$3:$I$43,6,FALSE)*VLOOKUP(GP$7,'PONDERADORES-GBD'!$A$3:$I$43,3,FALSE)+DL39*(1-VLOOKUP(GP$7,'PONDERADORES-GBD'!$A$3:$I$43,5,FALSE))*VLOOKUP(GP$7,'PONDERADORES-GBD'!$A$3:$I$43,8,FALSE)*VLOOKUP(GP$7,'PONDERADORES-GBD'!$A$3:$I$43,3,FALSE)</f>
        <v>0</v>
      </c>
      <c r="GQ39" s="28">
        <f>DM39*VLOOKUP(GQ$7,'PONDERADORES-GBD'!$A$3:$I$43,5,FALSE)*VLOOKUP(GQ$7,'PONDERADORES-GBD'!$A$3:$I$43,6,FALSE)*VLOOKUP(GQ$7,'PONDERADORES-GBD'!$A$3:$I$43,3,FALSE)+DM39*(1-VLOOKUP(GQ$7,'PONDERADORES-GBD'!$A$3:$I$43,5,FALSE))*VLOOKUP(GQ$7,'PONDERADORES-GBD'!$A$3:$I$43,8,FALSE)*VLOOKUP(GQ$7,'PONDERADORES-GBD'!$A$3:$I$43,3,FALSE)</f>
        <v>7.6875696098562627E-7</v>
      </c>
      <c r="GR39" s="28">
        <f>DN39*VLOOKUP(GR$7,'PONDERADORES-GBD'!$A$3:$I$43,5,FALSE)*VLOOKUP(GR$7,'PONDERADORES-GBD'!$A$3:$I$43,6,FALSE)*VLOOKUP(GR$7,'PONDERADORES-GBD'!$A$3:$I$43,3,FALSE)+DN39*(1-VLOOKUP(GR$7,'PONDERADORES-GBD'!$A$3:$I$43,5,FALSE))*VLOOKUP(GR$7,'PONDERADORES-GBD'!$A$3:$I$43,8,FALSE)*VLOOKUP(GR$7,'PONDERADORES-GBD'!$A$3:$I$43,3,FALSE)</f>
        <v>0</v>
      </c>
      <c r="GS39" s="28">
        <f>DO39*VLOOKUP(GS$7,'PONDERADORES-GBD'!$A$3:$I$43,5,FALSE)*VLOOKUP(GS$7,'PONDERADORES-GBD'!$A$3:$I$43,6,FALSE)*VLOOKUP(GS$7,'PONDERADORES-GBD'!$A$3:$I$43,3,FALSE)+DO39*(1-VLOOKUP(GS$7,'PONDERADORES-GBD'!$A$3:$I$43,5,FALSE))*VLOOKUP(GS$7,'PONDERADORES-GBD'!$A$3:$I$43,8,FALSE)*VLOOKUP(GS$7,'PONDERADORES-GBD'!$A$3:$I$43,3,FALSE)</f>
        <v>0</v>
      </c>
      <c r="GT39" s="28">
        <f>DP39*VLOOKUP(GT$7,'PONDERADORES-GBD'!$A$3:$I$43,5,FALSE)*VLOOKUP(GT$7,'PONDERADORES-GBD'!$A$3:$I$43,6,FALSE)*VLOOKUP(GT$7,'PONDERADORES-GBD'!$A$3:$I$43,3,FALSE)+DP39*(1-VLOOKUP(GT$7,'PONDERADORES-GBD'!$A$3:$I$43,5,FALSE))*VLOOKUP(GT$7,'PONDERADORES-GBD'!$A$3:$I$43,8,FALSE)*VLOOKUP(GT$7,'PONDERADORES-GBD'!$A$3:$I$43,3,FALSE)</f>
        <v>2.7759748117727579E-6</v>
      </c>
      <c r="GU39" s="28">
        <f>DQ39*VLOOKUP(GU$7,'PONDERADORES-GBD'!$A$3:$I$43,5,FALSE)*VLOOKUP(GU$7,'PONDERADORES-GBD'!$A$3:$I$43,6,FALSE)*VLOOKUP(GU$7,'PONDERADORES-GBD'!$A$3:$I$43,3,FALSE)+DQ39*(1-VLOOKUP(GU$7,'PONDERADORES-GBD'!$A$3:$I$43,5,FALSE))*VLOOKUP(GU$7,'PONDERADORES-GBD'!$A$3:$I$43,8,FALSE)*VLOOKUP(GU$7,'PONDERADORES-GBD'!$A$3:$I$43,3,FALSE)</f>
        <v>6.7264164271047221E-6</v>
      </c>
      <c r="GV39" s="28">
        <f>DR39*VLOOKUP(GV$7,'PONDERADORES-GBD'!$A$3:$I$43,5,FALSE)*VLOOKUP(GV$7,'PONDERADORES-GBD'!$A$3:$I$43,6,FALSE)*VLOOKUP(GV$7,'PONDERADORES-GBD'!$A$3:$I$43,3,FALSE)+DR39*(1-VLOOKUP(GV$7,'PONDERADORES-GBD'!$A$3:$I$43,5,FALSE))*VLOOKUP(GV$7,'PONDERADORES-GBD'!$A$3:$I$43,8,FALSE)*VLOOKUP(GV$7,'PONDERADORES-GBD'!$A$3:$I$43,3,FALSE)</f>
        <v>1.882475761806982E-5</v>
      </c>
      <c r="GW39" s="28">
        <f>DS39*VLOOKUP(GW$7,'PONDERADORES-GBD'!$A$3:$I$43,5,FALSE)*VLOOKUP(GW$7,'PONDERADORES-GBD'!$A$3:$I$43,6,FALSE)*VLOOKUP(GW$7,'PONDERADORES-GBD'!$A$3:$I$43,3,FALSE)+DS39*(1-VLOOKUP(GW$7,'PONDERADORES-GBD'!$A$3:$I$43,5,FALSE))*VLOOKUP(GW$7,'PONDERADORES-GBD'!$A$3:$I$43,8,FALSE)*VLOOKUP(GW$7,'PONDERADORES-GBD'!$A$3:$I$43,3,FALSE)</f>
        <v>5.329914798083504E-6</v>
      </c>
      <c r="GX39" s="28">
        <f>DT39*VLOOKUP(GX$7,'PONDERADORES-GBD'!$A$3:$I$43,5,FALSE)*VLOOKUP(GX$7,'PONDERADORES-GBD'!$A$3:$I$43,6,FALSE)*VLOOKUP(GX$7,'PONDERADORES-GBD'!$A$3:$I$43,3,FALSE)+DT39*(1-VLOOKUP(GX$7,'PONDERADORES-GBD'!$A$3:$I$43,5,FALSE))*VLOOKUP(GX$7,'PONDERADORES-GBD'!$A$3:$I$43,8,FALSE)*VLOOKUP(GX$7,'PONDERADORES-GBD'!$A$3:$I$43,3,FALSE)</f>
        <v>0</v>
      </c>
      <c r="GY39" s="28">
        <f>DU39*VLOOKUP(GY$7,'PONDERADORES-GBD'!$A$3:$I$43,5,FALSE)*VLOOKUP(GY$7,'PONDERADORES-GBD'!$A$3:$I$43,6,FALSE)*VLOOKUP(GY$7,'PONDERADORES-GBD'!$A$3:$I$43,3,FALSE)+DU39*(1-VLOOKUP(GY$7,'PONDERADORES-GBD'!$A$3:$I$43,5,FALSE))*VLOOKUP(GY$7,'PONDERADORES-GBD'!$A$3:$I$43,8,FALSE)*VLOOKUP(GY$7,'PONDERADORES-GBD'!$A$3:$I$43,3,FALSE)</f>
        <v>0</v>
      </c>
      <c r="GZ39" s="29">
        <f t="shared" si="2"/>
        <v>5.0667639250000012E-3</v>
      </c>
      <c r="HA39" s="29">
        <f t="shared" si="3"/>
        <v>1.2089073259603013E-2</v>
      </c>
      <c r="HC39" s="39">
        <f t="shared" si="4"/>
        <v>0</v>
      </c>
      <c r="HD39" s="39" t="e">
        <f t="shared" si="5"/>
        <v>#DIV/0!</v>
      </c>
      <c r="HE39" s="39" t="e">
        <f t="shared" si="0"/>
        <v>#DIV/0!</v>
      </c>
    </row>
    <row r="40" spans="1:213" ht="15.75" x14ac:dyDescent="0.25">
      <c r="A40" s="36" t="s">
        <v>105</v>
      </c>
      <c r="B40" s="37" t="s">
        <v>55</v>
      </c>
      <c r="C40" s="31">
        <f>DATOS!B81</f>
        <v>0</v>
      </c>
      <c r="D40" s="1">
        <v>2.4147000000000001E-3</v>
      </c>
      <c r="E40" s="1">
        <v>9.0549999999999995E-4</v>
      </c>
      <c r="F40" s="1">
        <v>0.15600710000000001</v>
      </c>
      <c r="G40" s="1">
        <v>0</v>
      </c>
      <c r="H40" s="1">
        <v>0</v>
      </c>
      <c r="I40" s="1">
        <v>0</v>
      </c>
      <c r="J40" s="1">
        <v>0.15182609999999999</v>
      </c>
      <c r="K40" s="1">
        <v>3.44099E-2</v>
      </c>
      <c r="L40" s="1">
        <v>7.7875E-2</v>
      </c>
      <c r="M40" s="1">
        <v>1.47902E-2</v>
      </c>
      <c r="N40" s="1">
        <v>5.9160900000000002E-2</v>
      </c>
      <c r="O40" s="1">
        <v>0</v>
      </c>
      <c r="P40" s="1">
        <v>4.5019200000000002E-2</v>
      </c>
      <c r="Q40" s="1">
        <v>1.2074E-3</v>
      </c>
      <c r="R40" s="1">
        <v>9.0549999999999995E-4</v>
      </c>
      <c r="S40" s="1">
        <v>2.05252E-2</v>
      </c>
      <c r="T40" s="1">
        <v>1.6299399999999999E-2</v>
      </c>
      <c r="U40" s="1">
        <v>3.3202500000000003E-2</v>
      </c>
      <c r="V40" s="1">
        <v>3.0184099999999998E-2</v>
      </c>
      <c r="W40" s="1">
        <v>6.1877500000000002E-2</v>
      </c>
      <c r="X40" s="1">
        <v>5.7349799999999999E-2</v>
      </c>
      <c r="Y40" s="1">
        <v>8.1496999999999993E-3</v>
      </c>
      <c r="Z40" s="1">
        <v>0.1666164</v>
      </c>
      <c r="AA40" s="1">
        <v>9.6588999999999998E-3</v>
      </c>
      <c r="AB40" s="1">
        <v>3.3203E-3</v>
      </c>
      <c r="AC40" s="1">
        <v>0</v>
      </c>
      <c r="AD40" s="1">
        <v>0</v>
      </c>
      <c r="AE40" s="1">
        <v>0</v>
      </c>
      <c r="AF40" s="1">
        <v>3.0180000000000002E-4</v>
      </c>
      <c r="AG40" s="1">
        <v>6.0369999999999998E-4</v>
      </c>
      <c r="AH40" s="1">
        <v>0</v>
      </c>
      <c r="AI40" s="1">
        <v>6.0369999999999998E-4</v>
      </c>
      <c r="AJ40" s="1">
        <v>6.0368000000000002E-3</v>
      </c>
      <c r="AK40" s="1">
        <v>1.8109999999999999E-3</v>
      </c>
      <c r="AL40" s="1">
        <v>8.7533999999999997E-3</v>
      </c>
      <c r="AM40" s="1">
        <v>2.5354700000000001E-2</v>
      </c>
      <c r="AN40" s="1">
        <v>3.6221000000000001E-3</v>
      </c>
      <c r="AO40" s="1">
        <v>1.2074E-3</v>
      </c>
      <c r="AP40" s="1">
        <v>0</v>
      </c>
      <c r="AQ40" s="1">
        <v>0</v>
      </c>
      <c r="AR40" s="1">
        <v>0.99999990000000005</v>
      </c>
      <c r="AT40" s="41">
        <f>D40*VLOOKUP(AT$7,'PONDERADORES-GBD'!$A$3:$I$43,4,FALSE)</f>
        <v>2.4147000000000001E-3</v>
      </c>
      <c r="AU40" s="41">
        <f>E40*VLOOKUP(AU$7,'PONDERADORES-GBD'!$A$3:$I$43,4,FALSE)</f>
        <v>9.0549999999999995E-4</v>
      </c>
      <c r="AV40" s="41">
        <f>F40*VLOOKUP(AV$7,'PONDERADORES-GBD'!$A$3:$I$43,4,FALSE)</f>
        <v>7.800355000000001E-3</v>
      </c>
      <c r="AW40" s="41">
        <f>G40*VLOOKUP(AW$7,'PONDERADORES-GBD'!$A$3:$I$43,4,FALSE)</f>
        <v>0</v>
      </c>
      <c r="AX40" s="41">
        <f>H40*VLOOKUP(AX$7,'PONDERADORES-GBD'!$A$3:$I$43,4,FALSE)</f>
        <v>0</v>
      </c>
      <c r="AY40" s="41">
        <f>I40*VLOOKUP(AY$7,'PONDERADORES-GBD'!$A$3:$I$43,4,FALSE)</f>
        <v>0</v>
      </c>
      <c r="AZ40" s="41">
        <f>J40*VLOOKUP(AZ$7,'PONDERADORES-GBD'!$A$3:$I$43,4,FALSE)</f>
        <v>7.5913049999999996E-3</v>
      </c>
      <c r="BA40" s="41">
        <f>K40*VLOOKUP(BA$7,'PONDERADORES-GBD'!$A$3:$I$43,4,FALSE)</f>
        <v>1.7204950000000001E-3</v>
      </c>
      <c r="BB40" s="41">
        <f>L40*VLOOKUP(BB$7,'PONDERADORES-GBD'!$A$3:$I$43,4,FALSE)</f>
        <v>0</v>
      </c>
      <c r="BC40" s="41">
        <f>M40*VLOOKUP(BC$7,'PONDERADORES-GBD'!$A$3:$I$43,4,FALSE)</f>
        <v>0</v>
      </c>
      <c r="BD40" s="41">
        <f>N40*VLOOKUP(BD$7,'PONDERADORES-GBD'!$A$3:$I$43,4,FALSE)</f>
        <v>0</v>
      </c>
      <c r="BE40" s="41">
        <f>O40*VLOOKUP(BE$7,'PONDERADORES-GBD'!$A$3:$I$43,4,FALSE)</f>
        <v>0</v>
      </c>
      <c r="BF40" s="41">
        <f>P40*VLOOKUP(BF$7,'PONDERADORES-GBD'!$A$3:$I$43,4,FALSE)</f>
        <v>2.2509600000000002E-3</v>
      </c>
      <c r="BG40" s="41">
        <f>Q40*VLOOKUP(BG$7,'PONDERADORES-GBD'!$A$3:$I$43,4,FALSE)</f>
        <v>1.2074E-4</v>
      </c>
      <c r="BH40" s="41">
        <f>R40*VLOOKUP(BH$7,'PONDERADORES-GBD'!$A$3:$I$43,4,FALSE)</f>
        <v>1.8110000000000001E-4</v>
      </c>
      <c r="BI40" s="41">
        <f>S40*VLOOKUP(BI$7,'PONDERADORES-GBD'!$A$3:$I$43,4,FALSE)</f>
        <v>3.0787800000000001E-3</v>
      </c>
      <c r="BJ40" s="41">
        <f>T40*VLOOKUP(BJ$7,'PONDERADORES-GBD'!$A$3:$I$43,4,FALSE)</f>
        <v>0</v>
      </c>
      <c r="BK40" s="41">
        <f>U40*VLOOKUP(BK$7,'PONDERADORES-GBD'!$A$3:$I$43,4,FALSE)</f>
        <v>0</v>
      </c>
      <c r="BL40" s="41">
        <f>V40*VLOOKUP(BL$7,'PONDERADORES-GBD'!$A$3:$I$43,4,FALSE)</f>
        <v>0</v>
      </c>
      <c r="BM40" s="41">
        <f>W40*VLOOKUP(BM$7,'PONDERADORES-GBD'!$A$3:$I$43,4,FALSE)</f>
        <v>0</v>
      </c>
      <c r="BN40" s="41">
        <f>X40*VLOOKUP(BN$7,'PONDERADORES-GBD'!$A$3:$I$43,4,FALSE)</f>
        <v>0</v>
      </c>
      <c r="BO40" s="41">
        <f>Y40*VLOOKUP(BO$7,'PONDERADORES-GBD'!$A$3:$I$43,4,FALSE)</f>
        <v>0</v>
      </c>
      <c r="BP40" s="41">
        <f>Z40*VLOOKUP(BP$7,'PONDERADORES-GBD'!$A$3:$I$43,4,FALSE)</f>
        <v>0</v>
      </c>
      <c r="BQ40" s="41">
        <f>AA40*VLOOKUP(BQ$7,'PONDERADORES-GBD'!$A$3:$I$43,4,FALSE)</f>
        <v>0</v>
      </c>
      <c r="BR40" s="41">
        <f>AB40*VLOOKUP(BR$7,'PONDERADORES-GBD'!$A$3:$I$43,4,FALSE)</f>
        <v>0</v>
      </c>
      <c r="BS40" s="41">
        <f>AC40*VLOOKUP(BS$7,'PONDERADORES-GBD'!$A$3:$I$43,4,FALSE)</f>
        <v>0</v>
      </c>
      <c r="BT40" s="41">
        <f>AD40*VLOOKUP(BT$7,'PONDERADORES-GBD'!$A$3:$I$43,4,FALSE)</f>
        <v>0</v>
      </c>
      <c r="BU40" s="41">
        <f>AE40*VLOOKUP(BU$7,'PONDERADORES-GBD'!$A$3:$I$43,4,FALSE)</f>
        <v>0</v>
      </c>
      <c r="BV40" s="41">
        <f>AF40*VLOOKUP(BV$7,'PONDERADORES-GBD'!$A$3:$I$43,4,FALSE)</f>
        <v>3.0180000000000002E-4</v>
      </c>
      <c r="BW40" s="41">
        <f>AG40*VLOOKUP(BW$7,'PONDERADORES-GBD'!$A$3:$I$43,4,FALSE)</f>
        <v>6.0369999999999998E-4</v>
      </c>
      <c r="BX40" s="41">
        <f>AH40*VLOOKUP(BX$7,'PONDERADORES-GBD'!$A$3:$I$43,4,FALSE)</f>
        <v>0</v>
      </c>
      <c r="BY40" s="41">
        <f>AI40*VLOOKUP(BY$7,'PONDERADORES-GBD'!$A$3:$I$43,4,FALSE)</f>
        <v>0</v>
      </c>
      <c r="BZ40" s="41">
        <f>AJ40*VLOOKUP(BZ$7,'PONDERADORES-GBD'!$A$3:$I$43,4,FALSE)</f>
        <v>0</v>
      </c>
      <c r="CA40" s="41">
        <f>AK40*VLOOKUP(CA$7,'PONDERADORES-GBD'!$A$3:$I$43,4,FALSE)</f>
        <v>0</v>
      </c>
      <c r="CB40" s="41">
        <f>AL40*VLOOKUP(CB$7,'PONDERADORES-GBD'!$A$3:$I$43,4,FALSE)</f>
        <v>0</v>
      </c>
      <c r="CC40" s="41">
        <f>AM40*VLOOKUP(CC$7,'PONDERADORES-GBD'!$A$3:$I$43,4,FALSE)</f>
        <v>0</v>
      </c>
      <c r="CD40" s="41">
        <f>AN40*VLOOKUP(CD$7,'PONDERADORES-GBD'!$A$3:$I$43,4,FALSE)</f>
        <v>0</v>
      </c>
      <c r="CE40" s="41">
        <f>AO40*VLOOKUP(CE$7,'PONDERADORES-GBD'!$A$3:$I$43,4,FALSE)</f>
        <v>0</v>
      </c>
      <c r="CF40" s="41">
        <f>AP40*VLOOKUP(CF$7,'PONDERADORES-GBD'!$A$3:$I$43,4,FALSE)</f>
        <v>0</v>
      </c>
      <c r="CG40" s="41">
        <f>AQ40*VLOOKUP(CG$7,'PONDERADORES-GBD'!$A$3:$I$43,4,FALSE)</f>
        <v>0</v>
      </c>
      <c r="CH40" s="41">
        <f>D40*(1-VLOOKUP(CH$7,'PONDERADORES-GBD'!$A$3:$I$43,4,FALSE))</f>
        <v>0</v>
      </c>
      <c r="CI40" s="41">
        <f>E40*(1-VLOOKUP(CI$7,'PONDERADORES-GBD'!$A$3:$I$43,4,FALSE))</f>
        <v>0</v>
      </c>
      <c r="CJ40" s="41">
        <f>F40*(1-VLOOKUP(CJ$7,'PONDERADORES-GBD'!$A$3:$I$43,4,FALSE))</f>
        <v>0.148206745</v>
      </c>
      <c r="CK40" s="41">
        <f>G40*(1-VLOOKUP(CK$7,'PONDERADORES-GBD'!$A$3:$I$43,4,FALSE))</f>
        <v>0</v>
      </c>
      <c r="CL40" s="41">
        <f>H40*(1-VLOOKUP(CL$7,'PONDERADORES-GBD'!$A$3:$I$43,4,FALSE))</f>
        <v>0</v>
      </c>
      <c r="CM40" s="41">
        <f>I40*(1-VLOOKUP(CM$7,'PONDERADORES-GBD'!$A$3:$I$43,4,FALSE))</f>
        <v>0</v>
      </c>
      <c r="CN40" s="41">
        <f>J40*(1-VLOOKUP(CN$7,'PONDERADORES-GBD'!$A$3:$I$43,4,FALSE))</f>
        <v>0.144234795</v>
      </c>
      <c r="CO40" s="41">
        <f>K40*(1-VLOOKUP(CO$7,'PONDERADORES-GBD'!$A$3:$I$43,4,FALSE))</f>
        <v>3.2689404999999998E-2</v>
      </c>
      <c r="CP40" s="41">
        <f>L40*(1-VLOOKUP(CP$7,'PONDERADORES-GBD'!$A$3:$I$43,4,FALSE))</f>
        <v>7.7875E-2</v>
      </c>
      <c r="CQ40" s="41">
        <f>M40*(1-VLOOKUP(CQ$7,'PONDERADORES-GBD'!$A$3:$I$43,4,FALSE))</f>
        <v>1.47902E-2</v>
      </c>
      <c r="CR40" s="41">
        <f>N40*(1-VLOOKUP(CR$7,'PONDERADORES-GBD'!$A$3:$I$43,4,FALSE))</f>
        <v>5.9160900000000002E-2</v>
      </c>
      <c r="CS40" s="41">
        <f>O40*(1-VLOOKUP(CS$7,'PONDERADORES-GBD'!$A$3:$I$43,4,FALSE))</f>
        <v>0</v>
      </c>
      <c r="CT40" s="41">
        <f>P40*(1-VLOOKUP(CT$7,'PONDERADORES-GBD'!$A$3:$I$43,4,FALSE))</f>
        <v>4.2768239999999999E-2</v>
      </c>
      <c r="CU40" s="41">
        <f>Q40*(1-VLOOKUP(CU$7,'PONDERADORES-GBD'!$A$3:$I$43,4,FALSE))</f>
        <v>1.0866599999999999E-3</v>
      </c>
      <c r="CV40" s="41">
        <f>R40*(1-VLOOKUP(CV$7,'PONDERADORES-GBD'!$A$3:$I$43,4,FALSE))</f>
        <v>7.2440000000000004E-4</v>
      </c>
      <c r="CW40" s="41">
        <f>S40*(1-VLOOKUP(CW$7,'PONDERADORES-GBD'!$A$3:$I$43,4,FALSE))</f>
        <v>1.7446420000000001E-2</v>
      </c>
      <c r="CX40" s="41">
        <f>T40*(1-VLOOKUP(CX$7,'PONDERADORES-GBD'!$A$3:$I$43,4,FALSE))</f>
        <v>1.6299399999999999E-2</v>
      </c>
      <c r="CY40" s="41">
        <f>U40*(1-VLOOKUP(CY$7,'PONDERADORES-GBD'!$A$3:$I$43,4,FALSE))</f>
        <v>3.3202500000000003E-2</v>
      </c>
      <c r="CZ40" s="41">
        <f>V40*(1-VLOOKUP(CZ$7,'PONDERADORES-GBD'!$A$3:$I$43,4,FALSE))</f>
        <v>3.0184099999999998E-2</v>
      </c>
      <c r="DA40" s="41">
        <f>W40*(1-VLOOKUP(DA$7,'PONDERADORES-GBD'!$A$3:$I$43,4,FALSE))</f>
        <v>6.1877500000000002E-2</v>
      </c>
      <c r="DB40" s="41">
        <f>X40*(1-VLOOKUP(DB$7,'PONDERADORES-GBD'!$A$3:$I$43,4,FALSE))</f>
        <v>5.7349799999999999E-2</v>
      </c>
      <c r="DC40" s="41">
        <f>Y40*(1-VLOOKUP(DC$7,'PONDERADORES-GBD'!$A$3:$I$43,4,FALSE))</f>
        <v>8.1496999999999993E-3</v>
      </c>
      <c r="DD40" s="41">
        <f>Z40*(1-VLOOKUP(DD$7,'PONDERADORES-GBD'!$A$3:$I$43,4,FALSE))</f>
        <v>0.1666164</v>
      </c>
      <c r="DE40" s="41">
        <f>AA40*(1-VLOOKUP(DE$7,'PONDERADORES-GBD'!$A$3:$I$43,4,FALSE))</f>
        <v>9.6588999999999998E-3</v>
      </c>
      <c r="DF40" s="41">
        <f>AB40*(1-VLOOKUP(DF$7,'PONDERADORES-GBD'!$A$3:$I$43,4,FALSE))</f>
        <v>3.3203E-3</v>
      </c>
      <c r="DG40" s="41">
        <f>AC40*(1-VLOOKUP(DG$7,'PONDERADORES-GBD'!$A$3:$I$43,4,FALSE))</f>
        <v>0</v>
      </c>
      <c r="DH40" s="41">
        <f>AD40*(1-VLOOKUP(DH$7,'PONDERADORES-GBD'!$A$3:$I$43,4,FALSE))</f>
        <v>0</v>
      </c>
      <c r="DI40" s="41">
        <f>AE40*(1-VLOOKUP(DI$7,'PONDERADORES-GBD'!$A$3:$I$43,4,FALSE))</f>
        <v>0</v>
      </c>
      <c r="DJ40" s="41">
        <f>AF40*(1-VLOOKUP(DJ$7,'PONDERADORES-GBD'!$A$3:$I$43,4,FALSE))</f>
        <v>0</v>
      </c>
      <c r="DK40" s="41">
        <f>AG40*(1-VLOOKUP(DK$7,'PONDERADORES-GBD'!$A$3:$I$43,4,FALSE))</f>
        <v>0</v>
      </c>
      <c r="DL40" s="41">
        <f>AH40*(1-VLOOKUP(DL$7,'PONDERADORES-GBD'!$A$3:$I$43,4,FALSE))</f>
        <v>0</v>
      </c>
      <c r="DM40" s="41">
        <f>AI40*(1-VLOOKUP(DM$7,'PONDERADORES-GBD'!$A$3:$I$43,4,FALSE))</f>
        <v>6.0369999999999998E-4</v>
      </c>
      <c r="DN40" s="41">
        <f>AJ40*(1-VLOOKUP(DN$7,'PONDERADORES-GBD'!$A$3:$I$43,4,FALSE))</f>
        <v>6.0368000000000002E-3</v>
      </c>
      <c r="DO40" s="41">
        <f>AK40*(1-VLOOKUP(DO$7,'PONDERADORES-GBD'!$A$3:$I$43,4,FALSE))</f>
        <v>1.8109999999999999E-3</v>
      </c>
      <c r="DP40" s="41">
        <f>AL40*(1-VLOOKUP(DP$7,'PONDERADORES-GBD'!$A$3:$I$43,4,FALSE))</f>
        <v>8.7533999999999997E-3</v>
      </c>
      <c r="DQ40" s="41">
        <f>AM40*(1-VLOOKUP(DQ$7,'PONDERADORES-GBD'!$A$3:$I$43,4,FALSE))</f>
        <v>2.5354700000000001E-2</v>
      </c>
      <c r="DR40" s="41">
        <f>AN40*(1-VLOOKUP(DR$7,'PONDERADORES-GBD'!$A$3:$I$43,4,FALSE))</f>
        <v>3.6221000000000001E-3</v>
      </c>
      <c r="DS40" s="41">
        <f>AO40*(1-VLOOKUP(DS$7,'PONDERADORES-GBD'!$A$3:$I$43,4,FALSE))</f>
        <v>1.2074E-3</v>
      </c>
      <c r="DT40" s="41">
        <f>AP40*(1-VLOOKUP(DT$7,'PONDERADORES-GBD'!$A$3:$I$43,4,FALSE))</f>
        <v>0</v>
      </c>
      <c r="DU40" s="41">
        <f>AQ40*(1-VLOOKUP(DU$7,'PONDERADORES-GBD'!$A$3:$I$43,4,FALSE))</f>
        <v>0</v>
      </c>
      <c r="DV40" s="31">
        <f t="shared" si="1"/>
        <v>0.99999989999999994</v>
      </c>
      <c r="DW40" s="45"/>
      <c r="DX40" s="28">
        <f>AT40*VLOOKUP(DX$7,'PONDERADORES-GBD'!$A$3:$I$43,5,FALSE)*VLOOKUP(DX$7,'PONDERADORES-GBD'!$A$3:$I$43,7,FALSE)+AT40*(1-VLOOKUP(DX$7,'PONDERADORES-GBD'!$A$3:$I$43,5,FALSE))*VLOOKUP(DX$7,'PONDERADORES-GBD'!$A$3:$I$43,9,FALSE)</f>
        <v>1.4222582999999999E-3</v>
      </c>
      <c r="DY40" s="28">
        <f>AU40*VLOOKUP(DY$7,'PONDERADORES-GBD'!$A$3:$I$43,5,FALSE)*VLOOKUP(DY$7,'PONDERADORES-GBD'!$A$3:$I$43,7,FALSE)+AU40*(1-VLOOKUP(DY$7,'PONDERADORES-GBD'!$A$3:$I$43,5,FALSE))*VLOOKUP(DY$7,'PONDERADORES-GBD'!$A$3:$I$43,9,FALSE)</f>
        <v>2.6802799999999996E-4</v>
      </c>
      <c r="DZ40" s="28">
        <f>AV40*VLOOKUP(DZ$7,'PONDERADORES-GBD'!$A$3:$I$43,5,FALSE)*VLOOKUP(DZ$7,'PONDERADORES-GBD'!$A$3:$I$43,7,FALSE)+AV40*(1-VLOOKUP(DZ$7,'PONDERADORES-GBD'!$A$3:$I$43,5,FALSE))*VLOOKUP(DZ$7,'PONDERADORES-GBD'!$A$3:$I$43,9,FALSE)</f>
        <v>1.8018820050000003E-3</v>
      </c>
      <c r="EA40" s="28">
        <f>AW40*VLOOKUP(EA$7,'PONDERADORES-GBD'!$A$3:$I$43,5,FALSE)*VLOOKUP(EA$7,'PONDERADORES-GBD'!$A$3:$I$43,7,FALSE)+AW40*(1-VLOOKUP(EA$7,'PONDERADORES-GBD'!$A$3:$I$43,5,FALSE))*VLOOKUP(EA$7,'PONDERADORES-GBD'!$A$3:$I$43,9,FALSE)</f>
        <v>0</v>
      </c>
      <c r="EB40" s="28">
        <f>AX40*VLOOKUP(EB$7,'PONDERADORES-GBD'!$A$3:$I$43,5,FALSE)*VLOOKUP(EB$7,'PONDERADORES-GBD'!$A$3:$I$43,7,FALSE)+AX40*(1-VLOOKUP(EB$7,'PONDERADORES-GBD'!$A$3:$I$43,5,FALSE))*VLOOKUP(EB$7,'PONDERADORES-GBD'!$A$3:$I$43,9,FALSE)</f>
        <v>0</v>
      </c>
      <c r="EC40" s="28">
        <f>AY40*VLOOKUP(EC$7,'PONDERADORES-GBD'!$A$3:$I$43,5,FALSE)*VLOOKUP(EC$7,'PONDERADORES-GBD'!$A$3:$I$43,7,FALSE)+AY40*(1-VLOOKUP(EC$7,'PONDERADORES-GBD'!$A$3:$I$43,5,FALSE))*VLOOKUP(EC$7,'PONDERADORES-GBD'!$A$3:$I$43,9,FALSE)</f>
        <v>0</v>
      </c>
      <c r="ED40" s="28">
        <f>AZ40*VLOOKUP(ED$7,'PONDERADORES-GBD'!$A$3:$I$43,5,FALSE)*VLOOKUP(ED$7,'PONDERADORES-GBD'!$A$3:$I$43,7,FALSE)+AZ40*(1-VLOOKUP(ED$7,'PONDERADORES-GBD'!$A$3:$I$43,5,FALSE))*VLOOKUP(ED$7,'PONDERADORES-GBD'!$A$3:$I$43,9,FALSE)</f>
        <v>4.4029569000000001E-4</v>
      </c>
      <c r="EE40" s="28">
        <f>BA40*VLOOKUP(EE$7,'PONDERADORES-GBD'!$A$3:$I$43,5,FALSE)*VLOOKUP(EE$7,'PONDERADORES-GBD'!$A$3:$I$43,7,FALSE)+BA40*(1-VLOOKUP(EE$7,'PONDERADORES-GBD'!$A$3:$I$43,5,FALSE))*VLOOKUP(EE$7,'PONDERADORES-GBD'!$A$3:$I$43,9,FALSE)</f>
        <v>8.602475000000001E-6</v>
      </c>
      <c r="EF40" s="28">
        <f>BB40*VLOOKUP(EF$7,'PONDERADORES-GBD'!$A$3:$I$43,5,FALSE)*VLOOKUP(EF$7,'PONDERADORES-GBD'!$A$3:$I$43,7,FALSE)+BB40*(1-VLOOKUP(EF$7,'PONDERADORES-GBD'!$A$3:$I$43,5,FALSE))*VLOOKUP(EF$7,'PONDERADORES-GBD'!$A$3:$I$43,9,FALSE)</f>
        <v>0</v>
      </c>
      <c r="EG40" s="28">
        <f>BC40*VLOOKUP(EG$7,'PONDERADORES-GBD'!$A$3:$I$43,5,FALSE)*VLOOKUP(EG$7,'PONDERADORES-GBD'!$A$3:$I$43,7,FALSE)+BC40*(1-VLOOKUP(EG$7,'PONDERADORES-GBD'!$A$3:$I$43,5,FALSE))*VLOOKUP(EG$7,'PONDERADORES-GBD'!$A$3:$I$43,9,FALSE)</f>
        <v>0</v>
      </c>
      <c r="EH40" s="28">
        <f>BD40*VLOOKUP(EH$7,'PONDERADORES-GBD'!$A$3:$I$43,5,FALSE)*VLOOKUP(EH$7,'PONDERADORES-GBD'!$A$3:$I$43,7,FALSE)+BD40*(1-VLOOKUP(EH$7,'PONDERADORES-GBD'!$A$3:$I$43,5,FALSE))*VLOOKUP(EH$7,'PONDERADORES-GBD'!$A$3:$I$43,9,FALSE)</f>
        <v>0</v>
      </c>
      <c r="EI40" s="28">
        <f>BE40*VLOOKUP(EI$7,'PONDERADORES-GBD'!$A$3:$I$43,5,FALSE)*VLOOKUP(EI$7,'PONDERADORES-GBD'!$A$3:$I$43,7,FALSE)+BE40*(1-VLOOKUP(EI$7,'PONDERADORES-GBD'!$A$3:$I$43,5,FALSE))*VLOOKUP(EI$7,'PONDERADORES-GBD'!$A$3:$I$43,9,FALSE)</f>
        <v>0</v>
      </c>
      <c r="EJ40" s="28">
        <f>BF40*VLOOKUP(EJ$7,'PONDERADORES-GBD'!$A$3:$I$43,5,FALSE)*VLOOKUP(EJ$7,'PONDERADORES-GBD'!$A$3:$I$43,7,FALSE)+BF40*(1-VLOOKUP(EJ$7,'PONDERADORES-GBD'!$A$3:$I$43,5,FALSE))*VLOOKUP(EJ$7,'PONDERADORES-GBD'!$A$3:$I$43,9,FALSE)</f>
        <v>2.1159024000000002E-4</v>
      </c>
      <c r="EK40" s="28">
        <f>BG40*VLOOKUP(EK$7,'PONDERADORES-GBD'!$A$3:$I$43,5,FALSE)*VLOOKUP(EK$7,'PONDERADORES-GBD'!$A$3:$I$43,7,FALSE)+BG40*(1-VLOOKUP(EK$7,'PONDERADORES-GBD'!$A$3:$I$43,5,FALSE))*VLOOKUP(EK$7,'PONDERADORES-GBD'!$A$3:$I$43,9,FALSE)</f>
        <v>3.6222E-5</v>
      </c>
      <c r="EL40" s="28">
        <f>BH40*VLOOKUP(EL$7,'PONDERADORES-GBD'!$A$3:$I$43,5,FALSE)*VLOOKUP(EL$7,'PONDERADORES-GBD'!$A$3:$I$43,7,FALSE)+BH40*(1-VLOOKUP(EL$7,'PONDERADORES-GBD'!$A$3:$I$43,5,FALSE))*VLOOKUP(EL$7,'PONDERADORES-GBD'!$A$3:$I$43,9,FALSE)</f>
        <v>2.0464300000000003E-5</v>
      </c>
      <c r="EM40" s="28">
        <f>BI40*VLOOKUP(EM$7,'PONDERADORES-GBD'!$A$3:$I$43,5,FALSE)*VLOOKUP(EM$7,'PONDERADORES-GBD'!$A$3:$I$43,7,FALSE)+BI40*(1-VLOOKUP(EM$7,'PONDERADORES-GBD'!$A$3:$I$43,5,FALSE))*VLOOKUP(EM$7,'PONDERADORES-GBD'!$A$3:$I$43,9,FALSE)</f>
        <v>2.1859338E-4</v>
      </c>
      <c r="EN40" s="28">
        <f>BJ40*VLOOKUP(EN$7,'PONDERADORES-GBD'!$A$3:$I$43,5,FALSE)*VLOOKUP(EN$7,'PONDERADORES-GBD'!$A$3:$I$43,7,FALSE)+BJ40*(1-VLOOKUP(EN$7,'PONDERADORES-GBD'!$A$3:$I$43,5,FALSE))*VLOOKUP(EN$7,'PONDERADORES-GBD'!$A$3:$I$43,9,FALSE)</f>
        <v>0</v>
      </c>
      <c r="EO40" s="28">
        <f>BK40*VLOOKUP(EO$7,'PONDERADORES-GBD'!$A$3:$I$43,5,FALSE)*VLOOKUP(EO$7,'PONDERADORES-GBD'!$A$3:$I$43,7,FALSE)+BK40*(1-VLOOKUP(EO$7,'PONDERADORES-GBD'!$A$3:$I$43,5,FALSE))*VLOOKUP(EO$7,'PONDERADORES-GBD'!$A$3:$I$43,9,FALSE)</f>
        <v>0</v>
      </c>
      <c r="EP40" s="28">
        <f>BL40*VLOOKUP(EP$7,'PONDERADORES-GBD'!$A$3:$I$43,5,FALSE)*VLOOKUP(EP$7,'PONDERADORES-GBD'!$A$3:$I$43,7,FALSE)+BL40*(1-VLOOKUP(EP$7,'PONDERADORES-GBD'!$A$3:$I$43,5,FALSE))*VLOOKUP(EP$7,'PONDERADORES-GBD'!$A$3:$I$43,9,FALSE)</f>
        <v>0</v>
      </c>
      <c r="EQ40" s="28">
        <f>BM40*VLOOKUP(EQ$7,'PONDERADORES-GBD'!$A$3:$I$43,5,FALSE)*VLOOKUP(EQ$7,'PONDERADORES-GBD'!$A$3:$I$43,7,FALSE)+BM40*(1-VLOOKUP(EQ$7,'PONDERADORES-GBD'!$A$3:$I$43,5,FALSE))*VLOOKUP(EQ$7,'PONDERADORES-GBD'!$A$3:$I$43,9,FALSE)</f>
        <v>0</v>
      </c>
      <c r="ER40" s="28">
        <f>BN40*VLOOKUP(ER$7,'PONDERADORES-GBD'!$A$3:$I$43,5,FALSE)*VLOOKUP(ER$7,'PONDERADORES-GBD'!$A$3:$I$43,7,FALSE)+BN40*(1-VLOOKUP(ER$7,'PONDERADORES-GBD'!$A$3:$I$43,5,FALSE))*VLOOKUP(ER$7,'PONDERADORES-GBD'!$A$3:$I$43,9,FALSE)</f>
        <v>0</v>
      </c>
      <c r="ES40" s="28">
        <f>BO40*VLOOKUP(ES$7,'PONDERADORES-GBD'!$A$3:$I$43,5,FALSE)*VLOOKUP(ES$7,'PONDERADORES-GBD'!$A$3:$I$43,7,FALSE)+BO40*(1-VLOOKUP(ES$7,'PONDERADORES-GBD'!$A$3:$I$43,5,FALSE))*VLOOKUP(ES$7,'PONDERADORES-GBD'!$A$3:$I$43,9,FALSE)</f>
        <v>0</v>
      </c>
      <c r="ET40" s="28">
        <f>BP40*VLOOKUP(ET$7,'PONDERADORES-GBD'!$A$3:$I$43,5,FALSE)*VLOOKUP(ET$7,'PONDERADORES-GBD'!$A$3:$I$43,7,FALSE)+BP40*(1-VLOOKUP(ET$7,'PONDERADORES-GBD'!$A$3:$I$43,5,FALSE))*VLOOKUP(ET$7,'PONDERADORES-GBD'!$A$3:$I$43,9,FALSE)</f>
        <v>0</v>
      </c>
      <c r="EU40" s="28">
        <f>BQ40*VLOOKUP(EU$7,'PONDERADORES-GBD'!$A$3:$I$43,5,FALSE)*VLOOKUP(EU$7,'PONDERADORES-GBD'!$A$3:$I$43,7,FALSE)+BQ40*(1-VLOOKUP(EU$7,'PONDERADORES-GBD'!$A$3:$I$43,5,FALSE))*VLOOKUP(EU$7,'PONDERADORES-GBD'!$A$3:$I$43,9,FALSE)</f>
        <v>0</v>
      </c>
      <c r="EV40" s="28">
        <f>BR40*VLOOKUP(EV$7,'PONDERADORES-GBD'!$A$3:$I$43,5,FALSE)*VLOOKUP(EV$7,'PONDERADORES-GBD'!$A$3:$I$43,7,FALSE)+BR40*(1-VLOOKUP(EV$7,'PONDERADORES-GBD'!$A$3:$I$43,5,FALSE))*VLOOKUP(EV$7,'PONDERADORES-GBD'!$A$3:$I$43,9,FALSE)</f>
        <v>0</v>
      </c>
      <c r="EW40" s="28">
        <f>BS40*VLOOKUP(EW$7,'PONDERADORES-GBD'!$A$3:$I$43,5,FALSE)*VLOOKUP(EW$7,'PONDERADORES-GBD'!$A$3:$I$43,7,FALSE)+BS40*(1-VLOOKUP(EW$7,'PONDERADORES-GBD'!$A$3:$I$43,5,FALSE))*VLOOKUP(EW$7,'PONDERADORES-GBD'!$A$3:$I$43,9,FALSE)</f>
        <v>0</v>
      </c>
      <c r="EX40" s="28">
        <f>BT40*VLOOKUP(EX$7,'PONDERADORES-GBD'!$A$3:$I$43,5,FALSE)*VLOOKUP(EX$7,'PONDERADORES-GBD'!$A$3:$I$43,7,FALSE)+BT40*(1-VLOOKUP(EX$7,'PONDERADORES-GBD'!$A$3:$I$43,5,FALSE))*VLOOKUP(EX$7,'PONDERADORES-GBD'!$A$3:$I$43,9,FALSE)</f>
        <v>0</v>
      </c>
      <c r="EY40" s="28">
        <f>BU40*VLOOKUP(EY$7,'PONDERADORES-GBD'!$A$3:$I$43,5,FALSE)*VLOOKUP(EY$7,'PONDERADORES-GBD'!$A$3:$I$43,7,FALSE)+BU40*(1-VLOOKUP(EY$7,'PONDERADORES-GBD'!$A$3:$I$43,5,FALSE))*VLOOKUP(EY$7,'PONDERADORES-GBD'!$A$3:$I$43,9,FALSE)</f>
        <v>0</v>
      </c>
      <c r="EZ40" s="28">
        <f>BV40*VLOOKUP(EZ$7,'PONDERADORES-GBD'!$A$3:$I$43,5,FALSE)*VLOOKUP(EZ$7,'PONDERADORES-GBD'!$A$3:$I$43,7,FALSE)+BV40*(1-VLOOKUP(EZ$7,'PONDERADORES-GBD'!$A$3:$I$43,5,FALSE))*VLOOKUP(EZ$7,'PONDERADORES-GBD'!$A$3:$I$43,9,FALSE)</f>
        <v>1.5090000000000001E-6</v>
      </c>
      <c r="FA40" s="28">
        <f>BW40*VLOOKUP(FA$7,'PONDERADORES-GBD'!$A$3:$I$43,5,FALSE)*VLOOKUP(FA$7,'PONDERADORES-GBD'!$A$3:$I$43,7,FALSE)+BW40*(1-VLOOKUP(FA$7,'PONDERADORES-GBD'!$A$3:$I$43,5,FALSE))*VLOOKUP(FA$7,'PONDERADORES-GBD'!$A$3:$I$43,9,FALSE)</f>
        <v>2.3544300000000001E-5</v>
      </c>
      <c r="FB40" s="28">
        <f>BX40*VLOOKUP(FB$7,'PONDERADORES-GBD'!$A$3:$I$43,5,FALSE)*VLOOKUP(FB$7,'PONDERADORES-GBD'!$A$3:$I$43,7,FALSE)+BX40*(1-VLOOKUP(FB$7,'PONDERADORES-GBD'!$A$3:$I$43,5,FALSE))*VLOOKUP(FB$7,'PONDERADORES-GBD'!$A$3:$I$43,9,FALSE)</f>
        <v>0</v>
      </c>
      <c r="FC40" s="28">
        <f>BY40*VLOOKUP(FC$7,'PONDERADORES-GBD'!$A$3:$I$43,5,FALSE)*VLOOKUP(FC$7,'PONDERADORES-GBD'!$A$3:$I$43,7,FALSE)+BY40*(1-VLOOKUP(FC$7,'PONDERADORES-GBD'!$A$3:$I$43,5,FALSE))*VLOOKUP(FC$7,'PONDERADORES-GBD'!$A$3:$I$43,9,FALSE)</f>
        <v>0</v>
      </c>
      <c r="FD40" s="28">
        <f>BZ40*VLOOKUP(FD$7,'PONDERADORES-GBD'!$A$3:$I$43,5,FALSE)*VLOOKUP(FD$7,'PONDERADORES-GBD'!$A$3:$I$43,7,FALSE)+BZ40*(1-VLOOKUP(FD$7,'PONDERADORES-GBD'!$A$3:$I$43,5,FALSE))*VLOOKUP(FD$7,'PONDERADORES-GBD'!$A$3:$I$43,9,FALSE)</f>
        <v>0</v>
      </c>
      <c r="FE40" s="28">
        <f>CA40*VLOOKUP(FE$7,'PONDERADORES-GBD'!$A$3:$I$43,5,FALSE)*VLOOKUP(FE$7,'PONDERADORES-GBD'!$A$3:$I$43,7,FALSE)+CA40*(1-VLOOKUP(FE$7,'PONDERADORES-GBD'!$A$3:$I$43,5,FALSE))*VLOOKUP(FE$7,'PONDERADORES-GBD'!$A$3:$I$43,9,FALSE)</f>
        <v>0</v>
      </c>
      <c r="FF40" s="28">
        <f>CB40*VLOOKUP(FF$7,'PONDERADORES-GBD'!$A$3:$I$43,5,FALSE)*VLOOKUP(FF$7,'PONDERADORES-GBD'!$A$3:$I$43,7,FALSE)+CB40*(1-VLOOKUP(FF$7,'PONDERADORES-GBD'!$A$3:$I$43,5,FALSE))*VLOOKUP(FF$7,'PONDERADORES-GBD'!$A$3:$I$43,9,FALSE)</f>
        <v>0</v>
      </c>
      <c r="FG40" s="28">
        <f>CC40*VLOOKUP(FG$7,'PONDERADORES-GBD'!$A$3:$I$43,5,FALSE)*VLOOKUP(FG$7,'PONDERADORES-GBD'!$A$3:$I$43,7,FALSE)+CC40*(1-VLOOKUP(FG$7,'PONDERADORES-GBD'!$A$3:$I$43,5,FALSE))*VLOOKUP(FG$7,'PONDERADORES-GBD'!$A$3:$I$43,9,FALSE)</f>
        <v>0</v>
      </c>
      <c r="FH40" s="28">
        <f>CD40*VLOOKUP(FH$7,'PONDERADORES-GBD'!$A$3:$I$43,5,FALSE)*VLOOKUP(FH$7,'PONDERADORES-GBD'!$A$3:$I$43,7,FALSE)+CD40*(1-VLOOKUP(FH$7,'PONDERADORES-GBD'!$A$3:$I$43,5,FALSE))*VLOOKUP(FH$7,'PONDERADORES-GBD'!$A$3:$I$43,9,FALSE)</f>
        <v>0</v>
      </c>
      <c r="FI40" s="28">
        <f>CE40*VLOOKUP(FI$7,'PONDERADORES-GBD'!$A$3:$I$43,5,FALSE)*VLOOKUP(FI$7,'PONDERADORES-GBD'!$A$3:$I$43,7,FALSE)+CE40*(1-VLOOKUP(FI$7,'PONDERADORES-GBD'!$A$3:$I$43,5,FALSE))*VLOOKUP(FI$7,'PONDERADORES-GBD'!$A$3:$I$43,9,FALSE)</f>
        <v>0</v>
      </c>
      <c r="FJ40" s="28">
        <f>CF40*VLOOKUP(FJ$7,'PONDERADORES-GBD'!$A$3:$I$43,5,FALSE)*VLOOKUP(FJ$7,'PONDERADORES-GBD'!$A$3:$I$43,7,FALSE)+CF40*(1-VLOOKUP(FJ$7,'PONDERADORES-GBD'!$A$3:$I$43,5,FALSE))*VLOOKUP(FJ$7,'PONDERADORES-GBD'!$A$3:$I$43,9,FALSE)</f>
        <v>0</v>
      </c>
      <c r="FK40" s="28">
        <f>CG40*VLOOKUP(FK$7,'PONDERADORES-GBD'!$A$3:$I$43,5,FALSE)*VLOOKUP(FK$7,'PONDERADORES-GBD'!$A$3:$I$43,7,FALSE)+CG40*(1-VLOOKUP(FK$7,'PONDERADORES-GBD'!$A$3:$I$43,5,FALSE))*VLOOKUP(FK$7,'PONDERADORES-GBD'!$A$3:$I$43,9,FALSE)</f>
        <v>0</v>
      </c>
      <c r="FL40" s="28">
        <f>CH40*VLOOKUP(FL$7,'PONDERADORES-GBD'!$A$3:$I$43,5,FALSE)*VLOOKUP(FL$7,'PONDERADORES-GBD'!$A$3:$I$43,6,FALSE)*VLOOKUP(FL$7,'PONDERADORES-GBD'!$A$3:$I$43,3,FALSE)+CH40*(1-VLOOKUP(FL$7,'PONDERADORES-GBD'!$A$3:$I$43,5,FALSE))*VLOOKUP(FL$7,'PONDERADORES-GBD'!$A$3:$I$43,8,FALSE)*VLOOKUP(FL$7,'PONDERADORES-GBD'!$A$3:$I$43,3,FALSE)</f>
        <v>0</v>
      </c>
      <c r="FM40" s="28">
        <f>CI40*VLOOKUP(FM$7,'PONDERADORES-GBD'!$A$3:$I$43,5,FALSE)*VLOOKUP(FM$7,'PONDERADORES-GBD'!$A$3:$I$43,6,FALSE)*VLOOKUP(FM$7,'PONDERADORES-GBD'!$A$3:$I$43,3,FALSE)+CI40*(1-VLOOKUP(FM$7,'PONDERADORES-GBD'!$A$3:$I$43,5,FALSE))*VLOOKUP(FM$7,'PONDERADORES-GBD'!$A$3:$I$43,8,FALSE)*VLOOKUP(FM$7,'PONDERADORES-GBD'!$A$3:$I$43,3,FALSE)</f>
        <v>0</v>
      </c>
      <c r="FN40" s="28">
        <f>CJ40*VLOOKUP(FN$7,'PONDERADORES-GBD'!$A$3:$I$43,5,FALSE)*VLOOKUP(FN$7,'PONDERADORES-GBD'!$A$3:$I$43,6,FALSE)*VLOOKUP(FN$7,'PONDERADORES-GBD'!$A$3:$I$43,3,FALSE)+CJ40*(1-VLOOKUP(FN$7,'PONDERADORES-GBD'!$A$3:$I$43,5,FALSE))*VLOOKUP(FN$7,'PONDERADORES-GBD'!$A$3:$I$43,8,FALSE)*VLOOKUP(FN$7,'PONDERADORES-GBD'!$A$3:$I$43,3,FALSE)</f>
        <v>2.1274413799726214E-3</v>
      </c>
      <c r="FO40" s="28">
        <f>CK40*VLOOKUP(FO$7,'PONDERADORES-GBD'!$A$3:$I$43,5,FALSE)*VLOOKUP(FO$7,'PONDERADORES-GBD'!$A$3:$I$43,6,FALSE)*VLOOKUP(FO$7,'PONDERADORES-GBD'!$A$3:$I$43,3,FALSE)+CK40*(1-VLOOKUP(FO$7,'PONDERADORES-GBD'!$A$3:$I$43,5,FALSE))*VLOOKUP(FO$7,'PONDERADORES-GBD'!$A$3:$I$43,8,FALSE)*VLOOKUP(FO$7,'PONDERADORES-GBD'!$A$3:$I$43,3,FALSE)</f>
        <v>0</v>
      </c>
      <c r="FP40" s="28">
        <f>CL40*VLOOKUP(FP$7,'PONDERADORES-GBD'!$A$3:$I$43,5,FALSE)*VLOOKUP(FP$7,'PONDERADORES-GBD'!$A$3:$I$43,6,FALSE)*VLOOKUP(FP$7,'PONDERADORES-GBD'!$A$3:$I$43,3,FALSE)+CL40*(1-VLOOKUP(FP$7,'PONDERADORES-GBD'!$A$3:$I$43,5,FALSE))*VLOOKUP(FP$7,'PONDERADORES-GBD'!$A$3:$I$43,8,FALSE)*VLOOKUP(FP$7,'PONDERADORES-GBD'!$A$3:$I$43,3,FALSE)</f>
        <v>0</v>
      </c>
      <c r="FQ40" s="28">
        <f>CM40*VLOOKUP(FQ$7,'PONDERADORES-GBD'!$A$3:$I$43,5,FALSE)*VLOOKUP(FQ$7,'PONDERADORES-GBD'!$A$3:$I$43,6,FALSE)*VLOOKUP(FQ$7,'PONDERADORES-GBD'!$A$3:$I$43,3,FALSE)+CM40*(1-VLOOKUP(FQ$7,'PONDERADORES-GBD'!$A$3:$I$43,5,FALSE))*VLOOKUP(FQ$7,'PONDERADORES-GBD'!$A$3:$I$43,8,FALSE)*VLOOKUP(FQ$7,'PONDERADORES-GBD'!$A$3:$I$43,3,FALSE)</f>
        <v>0</v>
      </c>
      <c r="FR40" s="28">
        <f>CN40*VLOOKUP(FR$7,'PONDERADORES-GBD'!$A$3:$I$43,5,FALSE)*VLOOKUP(FR$7,'PONDERADORES-GBD'!$A$3:$I$43,6,FALSE)*VLOOKUP(FR$7,'PONDERADORES-GBD'!$A$3:$I$43,3,FALSE)+CN40*(1-VLOOKUP(FR$7,'PONDERADORES-GBD'!$A$3:$I$43,5,FALSE))*VLOOKUP(FR$7,'PONDERADORES-GBD'!$A$3:$I$43,8,FALSE)*VLOOKUP(FR$7,'PONDERADORES-GBD'!$A$3:$I$43,3,FALSE)</f>
        <v>5.196006660123203E-3</v>
      </c>
      <c r="FS40" s="28">
        <f>CO40*VLOOKUP(FS$7,'PONDERADORES-GBD'!$A$3:$I$43,5,FALSE)*VLOOKUP(FS$7,'PONDERADORES-GBD'!$A$3:$I$43,6,FALSE)*VLOOKUP(FS$7,'PONDERADORES-GBD'!$A$3:$I$43,3,FALSE)+CO40*(1-VLOOKUP(FS$7,'PONDERADORES-GBD'!$A$3:$I$43,5,FALSE))*VLOOKUP(FS$7,'PONDERADORES-GBD'!$A$3:$I$43,8,FALSE)*VLOOKUP(FS$7,'PONDERADORES-GBD'!$A$3:$I$43,3,FALSE)</f>
        <v>5.066522154825461E-4</v>
      </c>
      <c r="FT40" s="28">
        <f>CP40*VLOOKUP(FT$7,'PONDERADORES-GBD'!$A$3:$I$43,5,FALSE)*VLOOKUP(FT$7,'PONDERADORES-GBD'!$A$3:$I$43,6,FALSE)*VLOOKUP(FT$7,'PONDERADORES-GBD'!$A$3:$I$43,3,FALSE)+CP40*(1-VLOOKUP(FT$7,'PONDERADORES-GBD'!$A$3:$I$43,5,FALSE))*VLOOKUP(FT$7,'PONDERADORES-GBD'!$A$3:$I$43,8,FALSE)*VLOOKUP(FT$7,'PONDERADORES-GBD'!$A$3:$I$43,3,FALSE)</f>
        <v>1.219455338809035E-3</v>
      </c>
      <c r="FU40" s="28">
        <f>CQ40*VLOOKUP(FU$7,'PONDERADORES-GBD'!$A$3:$I$43,5,FALSE)*VLOOKUP(FU$7,'PONDERADORES-GBD'!$A$3:$I$43,6,FALSE)*VLOOKUP(FU$7,'PONDERADORES-GBD'!$A$3:$I$43,3,FALSE)+CQ40*(1-VLOOKUP(FU$7,'PONDERADORES-GBD'!$A$3:$I$43,5,FALSE))*VLOOKUP(FU$7,'PONDERADORES-GBD'!$A$3:$I$43,8,FALSE)*VLOOKUP(FU$7,'PONDERADORES-GBD'!$A$3:$I$43,3,FALSE)</f>
        <v>2.3160177659137577E-4</v>
      </c>
      <c r="FV40" s="28">
        <f>CR40*VLOOKUP(FV$7,'PONDERADORES-GBD'!$A$3:$I$43,5,FALSE)*VLOOKUP(FV$7,'PONDERADORES-GBD'!$A$3:$I$43,6,FALSE)*VLOOKUP(FV$7,'PONDERADORES-GBD'!$A$3:$I$43,3,FALSE)+CR40*(1-VLOOKUP(FV$7,'PONDERADORES-GBD'!$A$3:$I$43,5,FALSE))*VLOOKUP(FV$7,'PONDERADORES-GBD'!$A$3:$I$43,8,FALSE)*VLOOKUP(FV$7,'PONDERADORES-GBD'!$A$3:$I$43,3,FALSE)</f>
        <v>2.0787706792607806E-3</v>
      </c>
      <c r="FW40" s="28">
        <f>CS40*VLOOKUP(FW$7,'PONDERADORES-GBD'!$A$3:$I$43,5,FALSE)*VLOOKUP(FW$7,'PONDERADORES-GBD'!$A$3:$I$43,6,FALSE)*VLOOKUP(FW$7,'PONDERADORES-GBD'!$A$3:$I$43,3,FALSE)+CS40*(1-VLOOKUP(FW$7,'PONDERADORES-GBD'!$A$3:$I$43,5,FALSE))*VLOOKUP(FW$7,'PONDERADORES-GBD'!$A$3:$I$43,8,FALSE)*VLOOKUP(FW$7,'PONDERADORES-GBD'!$A$3:$I$43,3,FALSE)</f>
        <v>0</v>
      </c>
      <c r="FX40" s="28">
        <f>CT40*VLOOKUP(FX$7,'PONDERADORES-GBD'!$A$3:$I$43,5,FALSE)*VLOOKUP(FX$7,'PONDERADORES-GBD'!$A$3:$I$43,6,FALSE)*VLOOKUP(FX$7,'PONDERADORES-GBD'!$A$3:$I$43,3,FALSE)+CT40*(1-VLOOKUP(FX$7,'PONDERADORES-GBD'!$A$3:$I$43,5,FALSE))*VLOOKUP(FX$7,'PONDERADORES-GBD'!$A$3:$I$43,8,FALSE)*VLOOKUP(FX$7,'PONDERADORES-GBD'!$A$3:$I$43,3,FALSE)</f>
        <v>3.1556579548254617E-4</v>
      </c>
      <c r="FY40" s="28">
        <f>CU40*VLOOKUP(FY$7,'PONDERADORES-GBD'!$A$3:$I$43,5,FALSE)*VLOOKUP(FY$7,'PONDERADORES-GBD'!$A$3:$I$43,6,FALSE)*VLOOKUP(FY$7,'PONDERADORES-GBD'!$A$3:$I$43,3,FALSE)+CU40*(1-VLOOKUP(FY$7,'PONDERADORES-GBD'!$A$3:$I$43,5,FALSE))*VLOOKUP(FY$7,'PONDERADORES-GBD'!$A$3:$I$43,8,FALSE)*VLOOKUP(FY$7,'PONDERADORES-GBD'!$A$3:$I$43,3,FALSE)</f>
        <v>1.1245926899383982E-6</v>
      </c>
      <c r="FZ40" s="28">
        <f>CV40*VLOOKUP(FZ$7,'PONDERADORES-GBD'!$A$3:$I$43,5,FALSE)*VLOOKUP(FZ$7,'PONDERADORES-GBD'!$A$3:$I$43,6,FALSE)*VLOOKUP(FZ$7,'PONDERADORES-GBD'!$A$3:$I$43,3,FALSE)+CV40*(1-VLOOKUP(FZ$7,'PONDERADORES-GBD'!$A$3:$I$43,5,FALSE))*VLOOKUP(FZ$7,'PONDERADORES-GBD'!$A$3:$I$43,8,FALSE)*VLOOKUP(FZ$7,'PONDERADORES-GBD'!$A$3:$I$43,3,FALSE)</f>
        <v>0</v>
      </c>
      <c r="GA40" s="28">
        <f>CW40*VLOOKUP(GA$7,'PONDERADORES-GBD'!$A$3:$I$43,5,FALSE)*VLOOKUP(GA$7,'PONDERADORES-GBD'!$A$3:$I$43,6,FALSE)*VLOOKUP(GA$7,'PONDERADORES-GBD'!$A$3:$I$43,3,FALSE)+CW40*(1-VLOOKUP(GA$7,'PONDERADORES-GBD'!$A$3:$I$43,5,FALSE))*VLOOKUP(GA$7,'PONDERADORES-GBD'!$A$3:$I$43,8,FALSE)*VLOOKUP(GA$7,'PONDERADORES-GBD'!$A$3:$I$43,3,FALSE)</f>
        <v>1.3226320870636551E-4</v>
      </c>
      <c r="GB40" s="28">
        <f>CX40*VLOOKUP(GB$7,'PONDERADORES-GBD'!$A$3:$I$43,5,FALSE)*VLOOKUP(GB$7,'PONDERADORES-GBD'!$A$3:$I$43,6,FALSE)*VLOOKUP(GB$7,'PONDERADORES-GBD'!$A$3:$I$43,3,FALSE)+CX40*(1-VLOOKUP(GB$7,'PONDERADORES-GBD'!$A$3:$I$43,5,FALSE))*VLOOKUP(GB$7,'PONDERADORES-GBD'!$A$3:$I$43,8,FALSE)*VLOOKUP(GB$7,'PONDERADORES-GBD'!$A$3:$I$43,3,FALSE)</f>
        <v>1.2856556167008897E-4</v>
      </c>
      <c r="GC40" s="28">
        <f>CY40*VLOOKUP(GC$7,'PONDERADORES-GBD'!$A$3:$I$43,5,FALSE)*VLOOKUP(GC$7,'PONDERADORES-GBD'!$A$3:$I$43,6,FALSE)*VLOOKUP(GC$7,'PONDERADORES-GBD'!$A$3:$I$43,3,FALSE)+CY40*(1-VLOOKUP(GC$7,'PONDERADORES-GBD'!$A$3:$I$43,5,FALSE))*VLOOKUP(GC$7,'PONDERADORES-GBD'!$A$3:$I$43,8,FALSE)*VLOOKUP(GC$7,'PONDERADORES-GBD'!$A$3:$I$43,3,FALSE)</f>
        <v>5.1460466119096515E-4</v>
      </c>
      <c r="GD40" s="28">
        <f>CZ40*VLOOKUP(GD$7,'PONDERADORES-GBD'!$A$3:$I$43,5,FALSE)*VLOOKUP(GD$7,'PONDERADORES-GBD'!$A$3:$I$43,6,FALSE)*VLOOKUP(GD$7,'PONDERADORES-GBD'!$A$3:$I$43,3,FALSE)+CZ40*(1-VLOOKUP(GD$7,'PONDERADORES-GBD'!$A$3:$I$43,5,FALSE))*VLOOKUP(GD$7,'PONDERADORES-GBD'!$A$3:$I$43,8,FALSE)*VLOOKUP(GD$7,'PONDERADORES-GBD'!$A$3:$I$43,3,FALSE)</f>
        <v>3.5749874496919911E-4</v>
      </c>
      <c r="GE40" s="28">
        <f>DA40*VLOOKUP(GE$7,'PONDERADORES-GBD'!$A$3:$I$43,5,FALSE)*VLOOKUP(GE$7,'PONDERADORES-GBD'!$A$3:$I$43,6,FALSE)*VLOOKUP(GE$7,'PONDERADORES-GBD'!$A$3:$I$43,3,FALSE)+DA40*(1-VLOOKUP(GE$7,'PONDERADORES-GBD'!$A$3:$I$43,5,FALSE))*VLOOKUP(GE$7,'PONDERADORES-GBD'!$A$3:$I$43,8,FALSE)*VLOOKUP(GE$7,'PONDERADORES-GBD'!$A$3:$I$43,3,FALSE)</f>
        <v>2.4310530458590012E-4</v>
      </c>
      <c r="GF40" s="28">
        <f>DB40*VLOOKUP(GF$7,'PONDERADORES-GBD'!$A$3:$I$43,5,FALSE)*VLOOKUP(GF$7,'PONDERADORES-GBD'!$A$3:$I$43,6,FALSE)*VLOOKUP(GF$7,'PONDERADORES-GBD'!$A$3:$I$43,3,FALSE)+DB40*(1-VLOOKUP(GF$7,'PONDERADORES-GBD'!$A$3:$I$43,5,FALSE))*VLOOKUP(GF$7,'PONDERADORES-GBD'!$A$3:$I$43,8,FALSE)*VLOOKUP(GF$7,'PONDERADORES-GBD'!$A$3:$I$43,3,FALSE)</f>
        <v>1.8025344394250514E-4</v>
      </c>
      <c r="GG40" s="28">
        <f>DC40*VLOOKUP(GG$7,'PONDERADORES-GBD'!$A$3:$I$43,5,FALSE)*VLOOKUP(GG$7,'PONDERADORES-GBD'!$A$3:$I$43,6,FALSE)*VLOOKUP(GG$7,'PONDERADORES-GBD'!$A$3:$I$43,3,FALSE)+DC40*(1-VLOOKUP(GG$7,'PONDERADORES-GBD'!$A$3:$I$43,5,FALSE))*VLOOKUP(GG$7,'PONDERADORES-GBD'!$A$3:$I$43,8,FALSE)*VLOOKUP(GG$7,'PONDERADORES-GBD'!$A$3:$I$43,3,FALSE)</f>
        <v>5.689728952772073E-6</v>
      </c>
      <c r="GH40" s="28">
        <f>DD40*VLOOKUP(GH$7,'PONDERADORES-GBD'!$A$3:$I$43,5,FALSE)*VLOOKUP(GH$7,'PONDERADORES-GBD'!$A$3:$I$43,6,FALSE)*VLOOKUP(GH$7,'PONDERADORES-GBD'!$A$3:$I$43,3,FALSE)+DD40*(1-VLOOKUP(GH$7,'PONDERADORES-GBD'!$A$3:$I$43,5,FALSE))*VLOOKUP(GH$7,'PONDERADORES-GBD'!$A$3:$I$43,8,FALSE)*VLOOKUP(GH$7,'PONDERADORES-GBD'!$A$3:$I$43,3,FALSE)</f>
        <v>7.5268188911704328E-4</v>
      </c>
      <c r="GI40" s="28">
        <f>DE40*VLOOKUP(GI$7,'PONDERADORES-GBD'!$A$3:$I$43,5,FALSE)*VLOOKUP(GI$7,'PONDERADORES-GBD'!$A$3:$I$43,6,FALSE)*VLOOKUP(GI$7,'PONDERADORES-GBD'!$A$3:$I$43,3,FALSE)+DE40*(1-VLOOKUP(GI$7,'PONDERADORES-GBD'!$A$3:$I$43,5,FALSE))*VLOOKUP(GI$7,'PONDERADORES-GBD'!$A$3:$I$43,8,FALSE)*VLOOKUP(GI$7,'PONDERADORES-GBD'!$A$3:$I$43,3,FALSE)</f>
        <v>1.8220347980835046E-5</v>
      </c>
      <c r="GJ40" s="28">
        <f>DF40*VLOOKUP(GJ$7,'PONDERADORES-GBD'!$A$3:$I$43,5,FALSE)*VLOOKUP(GJ$7,'PONDERADORES-GBD'!$A$3:$I$43,6,FALSE)*VLOOKUP(GJ$7,'PONDERADORES-GBD'!$A$3:$I$43,3,FALSE)+DF40*(1-VLOOKUP(GJ$7,'PONDERADORES-GBD'!$A$3:$I$43,5,FALSE))*VLOOKUP(GJ$7,'PONDERADORES-GBD'!$A$3:$I$43,8,FALSE)*VLOOKUP(GJ$7,'PONDERADORES-GBD'!$A$3:$I$43,3,FALSE)</f>
        <v>1.8635496235455169E-6</v>
      </c>
      <c r="GK40" s="28">
        <f>DG40*VLOOKUP(GK$7,'PONDERADORES-GBD'!$A$3:$I$43,5,FALSE)*VLOOKUP(GK$7,'PONDERADORES-GBD'!$A$3:$I$43,6,FALSE)*VLOOKUP(GK$7,'PONDERADORES-GBD'!$A$3:$I$43,3,FALSE)+DG40*(1-VLOOKUP(GK$7,'PONDERADORES-GBD'!$A$3:$I$43,5,FALSE))*VLOOKUP(GK$7,'PONDERADORES-GBD'!$A$3:$I$43,8,FALSE)*VLOOKUP(GK$7,'PONDERADORES-GBD'!$A$3:$I$43,3,FALSE)</f>
        <v>0</v>
      </c>
      <c r="GL40" s="28">
        <f>DH40*VLOOKUP(GL$7,'PONDERADORES-GBD'!$A$3:$I$43,5,FALSE)*VLOOKUP(GL$7,'PONDERADORES-GBD'!$A$3:$I$43,6,FALSE)*VLOOKUP(GL$7,'PONDERADORES-GBD'!$A$3:$I$43,3,FALSE)+DH40*(1-VLOOKUP(GL$7,'PONDERADORES-GBD'!$A$3:$I$43,5,FALSE))*VLOOKUP(GL$7,'PONDERADORES-GBD'!$A$3:$I$43,8,FALSE)*VLOOKUP(GL$7,'PONDERADORES-GBD'!$A$3:$I$43,3,FALSE)</f>
        <v>0</v>
      </c>
      <c r="GM40" s="28">
        <f>DI40*VLOOKUP(GM$7,'PONDERADORES-GBD'!$A$3:$I$43,5,FALSE)*VLOOKUP(GM$7,'PONDERADORES-GBD'!$A$3:$I$43,6,FALSE)*VLOOKUP(GM$7,'PONDERADORES-GBD'!$A$3:$I$43,3,FALSE)+DI40*(1-VLOOKUP(GM$7,'PONDERADORES-GBD'!$A$3:$I$43,5,FALSE))*VLOOKUP(GM$7,'PONDERADORES-GBD'!$A$3:$I$43,8,FALSE)*VLOOKUP(GM$7,'PONDERADORES-GBD'!$A$3:$I$43,3,FALSE)</f>
        <v>0</v>
      </c>
      <c r="GN40" s="28">
        <f>DJ40*VLOOKUP(GN$7,'PONDERADORES-GBD'!$A$3:$I$43,5,FALSE)*VLOOKUP(GN$7,'PONDERADORES-GBD'!$A$3:$I$43,6,FALSE)*VLOOKUP(GN$7,'PONDERADORES-GBD'!$A$3:$I$43,3,FALSE)+DJ40*(1-VLOOKUP(GN$7,'PONDERADORES-GBD'!$A$3:$I$43,5,FALSE))*VLOOKUP(GN$7,'PONDERADORES-GBD'!$A$3:$I$43,8,FALSE)*VLOOKUP(GN$7,'PONDERADORES-GBD'!$A$3:$I$43,3,FALSE)</f>
        <v>0</v>
      </c>
      <c r="GO40" s="28">
        <f>DK40*VLOOKUP(GO$7,'PONDERADORES-GBD'!$A$3:$I$43,5,FALSE)*VLOOKUP(GO$7,'PONDERADORES-GBD'!$A$3:$I$43,6,FALSE)*VLOOKUP(GO$7,'PONDERADORES-GBD'!$A$3:$I$43,3,FALSE)+DK40*(1-VLOOKUP(GO$7,'PONDERADORES-GBD'!$A$3:$I$43,5,FALSE))*VLOOKUP(GO$7,'PONDERADORES-GBD'!$A$3:$I$43,8,FALSE)*VLOOKUP(GO$7,'PONDERADORES-GBD'!$A$3:$I$43,3,FALSE)</f>
        <v>0</v>
      </c>
      <c r="GP40" s="28">
        <f>DL40*VLOOKUP(GP$7,'PONDERADORES-GBD'!$A$3:$I$43,5,FALSE)*VLOOKUP(GP$7,'PONDERADORES-GBD'!$A$3:$I$43,6,FALSE)*VLOOKUP(GP$7,'PONDERADORES-GBD'!$A$3:$I$43,3,FALSE)+DL40*(1-VLOOKUP(GP$7,'PONDERADORES-GBD'!$A$3:$I$43,5,FALSE))*VLOOKUP(GP$7,'PONDERADORES-GBD'!$A$3:$I$43,8,FALSE)*VLOOKUP(GP$7,'PONDERADORES-GBD'!$A$3:$I$43,3,FALSE)</f>
        <v>0</v>
      </c>
      <c r="GQ40" s="28">
        <f>DM40*VLOOKUP(GQ$7,'PONDERADORES-GBD'!$A$3:$I$43,5,FALSE)*VLOOKUP(GQ$7,'PONDERADORES-GBD'!$A$3:$I$43,6,FALSE)*VLOOKUP(GQ$7,'PONDERADORES-GBD'!$A$3:$I$43,3,FALSE)+DM40*(1-VLOOKUP(GQ$7,'PONDERADORES-GBD'!$A$3:$I$43,5,FALSE))*VLOOKUP(GQ$7,'PONDERADORES-GBD'!$A$3:$I$43,8,FALSE)*VLOOKUP(GQ$7,'PONDERADORES-GBD'!$A$3:$I$43,3,FALSE)</f>
        <v>3.3321264887063655E-7</v>
      </c>
      <c r="GR40" s="28">
        <f>DN40*VLOOKUP(GR$7,'PONDERADORES-GBD'!$A$3:$I$43,5,FALSE)*VLOOKUP(GR$7,'PONDERADORES-GBD'!$A$3:$I$43,6,FALSE)*VLOOKUP(GR$7,'PONDERADORES-GBD'!$A$3:$I$43,3,FALSE)+DN40*(1-VLOOKUP(GR$7,'PONDERADORES-GBD'!$A$3:$I$43,5,FALSE))*VLOOKUP(GR$7,'PONDERADORES-GBD'!$A$3:$I$43,8,FALSE)*VLOOKUP(GR$7,'PONDERADORES-GBD'!$A$3:$I$43,3,FALSE)</f>
        <v>0</v>
      </c>
      <c r="GS40" s="28">
        <f>DO40*VLOOKUP(GS$7,'PONDERADORES-GBD'!$A$3:$I$43,5,FALSE)*VLOOKUP(GS$7,'PONDERADORES-GBD'!$A$3:$I$43,6,FALSE)*VLOOKUP(GS$7,'PONDERADORES-GBD'!$A$3:$I$43,3,FALSE)+DO40*(1-VLOOKUP(GS$7,'PONDERADORES-GBD'!$A$3:$I$43,5,FALSE))*VLOOKUP(GS$7,'PONDERADORES-GBD'!$A$3:$I$43,8,FALSE)*VLOOKUP(GS$7,'PONDERADORES-GBD'!$A$3:$I$43,3,FALSE)</f>
        <v>0</v>
      </c>
      <c r="GT40" s="28">
        <f>DP40*VLOOKUP(GT$7,'PONDERADORES-GBD'!$A$3:$I$43,5,FALSE)*VLOOKUP(GT$7,'PONDERADORES-GBD'!$A$3:$I$43,6,FALSE)*VLOOKUP(GT$7,'PONDERADORES-GBD'!$A$3:$I$43,3,FALSE)+DP40*(1-VLOOKUP(GT$7,'PONDERADORES-GBD'!$A$3:$I$43,5,FALSE))*VLOOKUP(GT$7,'PONDERADORES-GBD'!$A$3:$I$43,8,FALSE)*VLOOKUP(GT$7,'PONDERADORES-GBD'!$A$3:$I$43,3,FALSE)</f>
        <v>2.6841363449691988E-6</v>
      </c>
      <c r="GU40" s="28">
        <f>DQ40*VLOOKUP(GU$7,'PONDERADORES-GBD'!$A$3:$I$43,5,FALSE)*VLOOKUP(GU$7,'PONDERADORES-GBD'!$A$3:$I$43,6,FALSE)*VLOOKUP(GU$7,'PONDERADORES-GBD'!$A$3:$I$43,3,FALSE)+DQ40*(1-VLOOKUP(GU$7,'PONDERADORES-GBD'!$A$3:$I$43,5,FALSE))*VLOOKUP(GU$7,'PONDERADORES-GBD'!$A$3:$I$43,8,FALSE)*VLOOKUP(GU$7,'PONDERADORES-GBD'!$A$3:$I$43,3,FALSE)</f>
        <v>5.8310603696098558E-6</v>
      </c>
      <c r="GV40" s="28">
        <f>DR40*VLOOKUP(GV$7,'PONDERADORES-GBD'!$A$3:$I$43,5,FALSE)*VLOOKUP(GV$7,'PONDERADORES-GBD'!$A$3:$I$43,6,FALSE)*VLOOKUP(GV$7,'PONDERADORES-GBD'!$A$3:$I$43,3,FALSE)+DR40*(1-VLOOKUP(GV$7,'PONDERADORES-GBD'!$A$3:$I$43,5,FALSE))*VLOOKUP(GV$7,'PONDERADORES-GBD'!$A$3:$I$43,8,FALSE)*VLOOKUP(GV$7,'PONDERADORES-GBD'!$A$3:$I$43,3,FALSE)</f>
        <v>1.1519319260780289E-5</v>
      </c>
      <c r="GW40" s="28">
        <f>DS40*VLOOKUP(GW$7,'PONDERADORES-GBD'!$A$3:$I$43,5,FALSE)*VLOOKUP(GW$7,'PONDERADORES-GBD'!$A$3:$I$43,6,FALSE)*VLOOKUP(GW$7,'PONDERADORES-GBD'!$A$3:$I$43,3,FALSE)+DS40*(1-VLOOKUP(GW$7,'PONDERADORES-GBD'!$A$3:$I$43,5,FALSE))*VLOOKUP(GW$7,'PONDERADORES-GBD'!$A$3:$I$43,8,FALSE)*VLOOKUP(GW$7,'PONDERADORES-GBD'!$A$3:$I$43,3,FALSE)</f>
        <v>1.8481732128678986E-5</v>
      </c>
      <c r="GX40" s="28">
        <f>DT40*VLOOKUP(GX$7,'PONDERADORES-GBD'!$A$3:$I$43,5,FALSE)*VLOOKUP(GX$7,'PONDERADORES-GBD'!$A$3:$I$43,6,FALSE)*VLOOKUP(GX$7,'PONDERADORES-GBD'!$A$3:$I$43,3,FALSE)+DT40*(1-VLOOKUP(GX$7,'PONDERADORES-GBD'!$A$3:$I$43,5,FALSE))*VLOOKUP(GX$7,'PONDERADORES-GBD'!$A$3:$I$43,8,FALSE)*VLOOKUP(GX$7,'PONDERADORES-GBD'!$A$3:$I$43,3,FALSE)</f>
        <v>0</v>
      </c>
      <c r="GY40" s="28">
        <f>DU40*VLOOKUP(GY$7,'PONDERADORES-GBD'!$A$3:$I$43,5,FALSE)*VLOOKUP(GY$7,'PONDERADORES-GBD'!$A$3:$I$43,6,FALSE)*VLOOKUP(GY$7,'PONDERADORES-GBD'!$A$3:$I$43,3,FALSE)+DU40*(1-VLOOKUP(GY$7,'PONDERADORES-GBD'!$A$3:$I$43,5,FALSE))*VLOOKUP(GY$7,'PONDERADORES-GBD'!$A$3:$I$43,8,FALSE)*VLOOKUP(GY$7,'PONDERADORES-GBD'!$A$3:$I$43,3,FALSE)</f>
        <v>0</v>
      </c>
      <c r="GZ40" s="29">
        <f t="shared" si="2"/>
        <v>4.4529896900000008E-3</v>
      </c>
      <c r="HA40" s="29">
        <f t="shared" si="3"/>
        <v>1.4050214339904176E-2</v>
      </c>
      <c r="HC40" s="39">
        <f t="shared" si="4"/>
        <v>0</v>
      </c>
      <c r="HD40" s="39" t="e">
        <f t="shared" si="5"/>
        <v>#DIV/0!</v>
      </c>
      <c r="HE40" s="39" t="e">
        <f t="shared" si="0"/>
        <v>#DIV/0!</v>
      </c>
    </row>
    <row r="41" spans="1:213" ht="15.75" x14ac:dyDescent="0.25">
      <c r="A41" s="36" t="s">
        <v>105</v>
      </c>
      <c r="B41" s="37" t="s">
        <v>56</v>
      </c>
      <c r="C41" s="31">
        <f>DATOS!B82</f>
        <v>0</v>
      </c>
      <c r="D41" s="1">
        <v>1.8226E-3</v>
      </c>
      <c r="E41" s="1">
        <v>1.2151E-3</v>
      </c>
      <c r="F41" s="1">
        <v>0.16906350000000001</v>
      </c>
      <c r="G41" s="1">
        <v>0</v>
      </c>
      <c r="H41" s="1">
        <v>0</v>
      </c>
      <c r="I41" s="1">
        <v>0</v>
      </c>
      <c r="J41" s="1">
        <v>0.20382749999999999</v>
      </c>
      <c r="K41" s="1">
        <v>2.97691E-2</v>
      </c>
      <c r="L41" s="1">
        <v>7.0170099999999999E-2</v>
      </c>
      <c r="M41" s="1">
        <v>1.03281E-2</v>
      </c>
      <c r="N41" s="1">
        <v>6.0449599999999999E-2</v>
      </c>
      <c r="O41" s="1">
        <v>0</v>
      </c>
      <c r="P41" s="1">
        <v>3.9624300000000001E-2</v>
      </c>
      <c r="Q41" s="1">
        <v>3.9490000000000003E-3</v>
      </c>
      <c r="R41" s="1">
        <v>0</v>
      </c>
      <c r="S41" s="1">
        <v>1.5795900000000002E-2</v>
      </c>
      <c r="T41" s="1">
        <v>1.3669499999999999E-2</v>
      </c>
      <c r="U41" s="1">
        <v>3.2806799999999997E-2</v>
      </c>
      <c r="V41" s="1">
        <v>2.4605100000000001E-2</v>
      </c>
      <c r="W41" s="1">
        <v>6.1360900000000003E-2</v>
      </c>
      <c r="X41" s="1">
        <v>5.9538300000000002E-2</v>
      </c>
      <c r="Y41" s="1">
        <v>6.3791000000000004E-3</v>
      </c>
      <c r="Z41" s="1">
        <v>0.12818950000000001</v>
      </c>
      <c r="AA41" s="1">
        <v>7.8978999999999994E-3</v>
      </c>
      <c r="AB41" s="1">
        <v>3.3414E-3</v>
      </c>
      <c r="AC41" s="1">
        <v>3.0380000000000001E-4</v>
      </c>
      <c r="AD41" s="1">
        <v>0</v>
      </c>
      <c r="AE41" s="1">
        <v>0</v>
      </c>
      <c r="AF41" s="1">
        <v>3.0380000000000001E-4</v>
      </c>
      <c r="AG41" s="1">
        <v>9.1129999999999998E-4</v>
      </c>
      <c r="AH41" s="1">
        <v>0</v>
      </c>
      <c r="AI41" s="1">
        <v>9.1129999999999998E-4</v>
      </c>
      <c r="AJ41" s="1">
        <v>7.8978999999999994E-3</v>
      </c>
      <c r="AK41" s="1">
        <v>2.7339E-3</v>
      </c>
      <c r="AL41" s="1">
        <v>5.4678000000000001E-3</v>
      </c>
      <c r="AM41" s="1">
        <v>3.21993E-2</v>
      </c>
      <c r="AN41" s="1">
        <v>4.2526999999999999E-3</v>
      </c>
      <c r="AO41" s="1">
        <v>9.1129999999999998E-4</v>
      </c>
      <c r="AP41" s="1">
        <v>3.0380000000000001E-4</v>
      </c>
      <c r="AQ41" s="1">
        <v>0</v>
      </c>
      <c r="AR41" s="1">
        <v>1.0000002000000001</v>
      </c>
      <c r="AT41" s="41">
        <f>D41*VLOOKUP(AT$7,'PONDERADORES-GBD'!$A$3:$I$43,4,FALSE)</f>
        <v>1.8226E-3</v>
      </c>
      <c r="AU41" s="41">
        <f>E41*VLOOKUP(AU$7,'PONDERADORES-GBD'!$A$3:$I$43,4,FALSE)</f>
        <v>1.2151E-3</v>
      </c>
      <c r="AV41" s="41">
        <f>F41*VLOOKUP(AV$7,'PONDERADORES-GBD'!$A$3:$I$43,4,FALSE)</f>
        <v>8.4531750000000003E-3</v>
      </c>
      <c r="AW41" s="41">
        <f>G41*VLOOKUP(AW$7,'PONDERADORES-GBD'!$A$3:$I$43,4,FALSE)</f>
        <v>0</v>
      </c>
      <c r="AX41" s="41">
        <f>H41*VLOOKUP(AX$7,'PONDERADORES-GBD'!$A$3:$I$43,4,FALSE)</f>
        <v>0</v>
      </c>
      <c r="AY41" s="41">
        <f>I41*VLOOKUP(AY$7,'PONDERADORES-GBD'!$A$3:$I$43,4,FALSE)</f>
        <v>0</v>
      </c>
      <c r="AZ41" s="41">
        <f>J41*VLOOKUP(AZ$7,'PONDERADORES-GBD'!$A$3:$I$43,4,FALSE)</f>
        <v>1.0191375000000001E-2</v>
      </c>
      <c r="BA41" s="41">
        <f>K41*VLOOKUP(BA$7,'PONDERADORES-GBD'!$A$3:$I$43,4,FALSE)</f>
        <v>1.4884550000000001E-3</v>
      </c>
      <c r="BB41" s="41">
        <f>L41*VLOOKUP(BB$7,'PONDERADORES-GBD'!$A$3:$I$43,4,FALSE)</f>
        <v>0</v>
      </c>
      <c r="BC41" s="41">
        <f>M41*VLOOKUP(BC$7,'PONDERADORES-GBD'!$A$3:$I$43,4,FALSE)</f>
        <v>0</v>
      </c>
      <c r="BD41" s="41">
        <f>N41*VLOOKUP(BD$7,'PONDERADORES-GBD'!$A$3:$I$43,4,FALSE)</f>
        <v>0</v>
      </c>
      <c r="BE41" s="41">
        <f>O41*VLOOKUP(BE$7,'PONDERADORES-GBD'!$A$3:$I$43,4,FALSE)</f>
        <v>0</v>
      </c>
      <c r="BF41" s="41">
        <f>P41*VLOOKUP(BF$7,'PONDERADORES-GBD'!$A$3:$I$43,4,FALSE)</f>
        <v>1.9812150000000001E-3</v>
      </c>
      <c r="BG41" s="41">
        <f>Q41*VLOOKUP(BG$7,'PONDERADORES-GBD'!$A$3:$I$43,4,FALSE)</f>
        <v>3.9490000000000006E-4</v>
      </c>
      <c r="BH41" s="41">
        <f>R41*VLOOKUP(BH$7,'PONDERADORES-GBD'!$A$3:$I$43,4,FALSE)</f>
        <v>0</v>
      </c>
      <c r="BI41" s="41">
        <f>S41*VLOOKUP(BI$7,'PONDERADORES-GBD'!$A$3:$I$43,4,FALSE)</f>
        <v>2.3693850000000003E-3</v>
      </c>
      <c r="BJ41" s="41">
        <f>T41*VLOOKUP(BJ$7,'PONDERADORES-GBD'!$A$3:$I$43,4,FALSE)</f>
        <v>0</v>
      </c>
      <c r="BK41" s="41">
        <f>U41*VLOOKUP(BK$7,'PONDERADORES-GBD'!$A$3:$I$43,4,FALSE)</f>
        <v>0</v>
      </c>
      <c r="BL41" s="41">
        <f>V41*VLOOKUP(BL$7,'PONDERADORES-GBD'!$A$3:$I$43,4,FALSE)</f>
        <v>0</v>
      </c>
      <c r="BM41" s="41">
        <f>W41*VLOOKUP(BM$7,'PONDERADORES-GBD'!$A$3:$I$43,4,FALSE)</f>
        <v>0</v>
      </c>
      <c r="BN41" s="41">
        <f>X41*VLOOKUP(BN$7,'PONDERADORES-GBD'!$A$3:$I$43,4,FALSE)</f>
        <v>0</v>
      </c>
      <c r="BO41" s="41">
        <f>Y41*VLOOKUP(BO$7,'PONDERADORES-GBD'!$A$3:$I$43,4,FALSE)</f>
        <v>0</v>
      </c>
      <c r="BP41" s="41">
        <f>Z41*VLOOKUP(BP$7,'PONDERADORES-GBD'!$A$3:$I$43,4,FALSE)</f>
        <v>0</v>
      </c>
      <c r="BQ41" s="41">
        <f>AA41*VLOOKUP(BQ$7,'PONDERADORES-GBD'!$A$3:$I$43,4,FALSE)</f>
        <v>0</v>
      </c>
      <c r="BR41" s="41">
        <f>AB41*VLOOKUP(BR$7,'PONDERADORES-GBD'!$A$3:$I$43,4,FALSE)</f>
        <v>0</v>
      </c>
      <c r="BS41" s="41">
        <f>AC41*VLOOKUP(BS$7,'PONDERADORES-GBD'!$A$3:$I$43,4,FALSE)</f>
        <v>3.0380000000000001E-4</v>
      </c>
      <c r="BT41" s="41">
        <f>AD41*VLOOKUP(BT$7,'PONDERADORES-GBD'!$A$3:$I$43,4,FALSE)</f>
        <v>0</v>
      </c>
      <c r="BU41" s="41">
        <f>AE41*VLOOKUP(BU$7,'PONDERADORES-GBD'!$A$3:$I$43,4,FALSE)</f>
        <v>0</v>
      </c>
      <c r="BV41" s="41">
        <f>AF41*VLOOKUP(BV$7,'PONDERADORES-GBD'!$A$3:$I$43,4,FALSE)</f>
        <v>3.0380000000000001E-4</v>
      </c>
      <c r="BW41" s="41">
        <f>AG41*VLOOKUP(BW$7,'PONDERADORES-GBD'!$A$3:$I$43,4,FALSE)</f>
        <v>9.1129999999999998E-4</v>
      </c>
      <c r="BX41" s="41">
        <f>AH41*VLOOKUP(BX$7,'PONDERADORES-GBD'!$A$3:$I$43,4,FALSE)</f>
        <v>0</v>
      </c>
      <c r="BY41" s="41">
        <f>AI41*VLOOKUP(BY$7,'PONDERADORES-GBD'!$A$3:$I$43,4,FALSE)</f>
        <v>0</v>
      </c>
      <c r="BZ41" s="41">
        <f>AJ41*VLOOKUP(BZ$7,'PONDERADORES-GBD'!$A$3:$I$43,4,FALSE)</f>
        <v>0</v>
      </c>
      <c r="CA41" s="41">
        <f>AK41*VLOOKUP(CA$7,'PONDERADORES-GBD'!$A$3:$I$43,4,FALSE)</f>
        <v>0</v>
      </c>
      <c r="CB41" s="41">
        <f>AL41*VLOOKUP(CB$7,'PONDERADORES-GBD'!$A$3:$I$43,4,FALSE)</f>
        <v>0</v>
      </c>
      <c r="CC41" s="41">
        <f>AM41*VLOOKUP(CC$7,'PONDERADORES-GBD'!$A$3:$I$43,4,FALSE)</f>
        <v>0</v>
      </c>
      <c r="CD41" s="41">
        <f>AN41*VLOOKUP(CD$7,'PONDERADORES-GBD'!$A$3:$I$43,4,FALSE)</f>
        <v>0</v>
      </c>
      <c r="CE41" s="41">
        <f>AO41*VLOOKUP(CE$7,'PONDERADORES-GBD'!$A$3:$I$43,4,FALSE)</f>
        <v>0</v>
      </c>
      <c r="CF41" s="41">
        <f>AP41*VLOOKUP(CF$7,'PONDERADORES-GBD'!$A$3:$I$43,4,FALSE)</f>
        <v>0</v>
      </c>
      <c r="CG41" s="41">
        <f>AQ41*VLOOKUP(CG$7,'PONDERADORES-GBD'!$A$3:$I$43,4,FALSE)</f>
        <v>0</v>
      </c>
      <c r="CH41" s="41">
        <f>D41*(1-VLOOKUP(CH$7,'PONDERADORES-GBD'!$A$3:$I$43,4,FALSE))</f>
        <v>0</v>
      </c>
      <c r="CI41" s="41">
        <f>E41*(1-VLOOKUP(CI$7,'PONDERADORES-GBD'!$A$3:$I$43,4,FALSE))</f>
        <v>0</v>
      </c>
      <c r="CJ41" s="41">
        <f>F41*(1-VLOOKUP(CJ$7,'PONDERADORES-GBD'!$A$3:$I$43,4,FALSE))</f>
        <v>0.160610325</v>
      </c>
      <c r="CK41" s="41">
        <f>G41*(1-VLOOKUP(CK$7,'PONDERADORES-GBD'!$A$3:$I$43,4,FALSE))</f>
        <v>0</v>
      </c>
      <c r="CL41" s="41">
        <f>H41*(1-VLOOKUP(CL$7,'PONDERADORES-GBD'!$A$3:$I$43,4,FALSE))</f>
        <v>0</v>
      </c>
      <c r="CM41" s="41">
        <f>I41*(1-VLOOKUP(CM$7,'PONDERADORES-GBD'!$A$3:$I$43,4,FALSE))</f>
        <v>0</v>
      </c>
      <c r="CN41" s="41">
        <f>J41*(1-VLOOKUP(CN$7,'PONDERADORES-GBD'!$A$3:$I$43,4,FALSE))</f>
        <v>0.19363612499999999</v>
      </c>
      <c r="CO41" s="41">
        <f>K41*(1-VLOOKUP(CO$7,'PONDERADORES-GBD'!$A$3:$I$43,4,FALSE))</f>
        <v>2.8280645E-2</v>
      </c>
      <c r="CP41" s="41">
        <f>L41*(1-VLOOKUP(CP$7,'PONDERADORES-GBD'!$A$3:$I$43,4,FALSE))</f>
        <v>7.0170099999999999E-2</v>
      </c>
      <c r="CQ41" s="41">
        <f>M41*(1-VLOOKUP(CQ$7,'PONDERADORES-GBD'!$A$3:$I$43,4,FALSE))</f>
        <v>1.03281E-2</v>
      </c>
      <c r="CR41" s="41">
        <f>N41*(1-VLOOKUP(CR$7,'PONDERADORES-GBD'!$A$3:$I$43,4,FALSE))</f>
        <v>6.0449599999999999E-2</v>
      </c>
      <c r="CS41" s="41">
        <f>O41*(1-VLOOKUP(CS$7,'PONDERADORES-GBD'!$A$3:$I$43,4,FALSE))</f>
        <v>0</v>
      </c>
      <c r="CT41" s="41">
        <f>P41*(1-VLOOKUP(CT$7,'PONDERADORES-GBD'!$A$3:$I$43,4,FALSE))</f>
        <v>3.7643085E-2</v>
      </c>
      <c r="CU41" s="41">
        <f>Q41*(1-VLOOKUP(CU$7,'PONDERADORES-GBD'!$A$3:$I$43,4,FALSE))</f>
        <v>3.5541000000000001E-3</v>
      </c>
      <c r="CV41" s="41">
        <f>R41*(1-VLOOKUP(CV$7,'PONDERADORES-GBD'!$A$3:$I$43,4,FALSE))</f>
        <v>0</v>
      </c>
      <c r="CW41" s="41">
        <f>S41*(1-VLOOKUP(CW$7,'PONDERADORES-GBD'!$A$3:$I$43,4,FALSE))</f>
        <v>1.3426515000000002E-2</v>
      </c>
      <c r="CX41" s="41">
        <f>T41*(1-VLOOKUP(CX$7,'PONDERADORES-GBD'!$A$3:$I$43,4,FALSE))</f>
        <v>1.3669499999999999E-2</v>
      </c>
      <c r="CY41" s="41">
        <f>U41*(1-VLOOKUP(CY$7,'PONDERADORES-GBD'!$A$3:$I$43,4,FALSE))</f>
        <v>3.2806799999999997E-2</v>
      </c>
      <c r="CZ41" s="41">
        <f>V41*(1-VLOOKUP(CZ$7,'PONDERADORES-GBD'!$A$3:$I$43,4,FALSE))</f>
        <v>2.4605100000000001E-2</v>
      </c>
      <c r="DA41" s="41">
        <f>W41*(1-VLOOKUP(DA$7,'PONDERADORES-GBD'!$A$3:$I$43,4,FALSE))</f>
        <v>6.1360900000000003E-2</v>
      </c>
      <c r="DB41" s="41">
        <f>X41*(1-VLOOKUP(DB$7,'PONDERADORES-GBD'!$A$3:$I$43,4,FALSE))</f>
        <v>5.9538300000000002E-2</v>
      </c>
      <c r="DC41" s="41">
        <f>Y41*(1-VLOOKUP(DC$7,'PONDERADORES-GBD'!$A$3:$I$43,4,FALSE))</f>
        <v>6.3791000000000004E-3</v>
      </c>
      <c r="DD41" s="41">
        <f>Z41*(1-VLOOKUP(DD$7,'PONDERADORES-GBD'!$A$3:$I$43,4,FALSE))</f>
        <v>0.12818950000000001</v>
      </c>
      <c r="DE41" s="41">
        <f>AA41*(1-VLOOKUP(DE$7,'PONDERADORES-GBD'!$A$3:$I$43,4,FALSE))</f>
        <v>7.8978999999999994E-3</v>
      </c>
      <c r="DF41" s="41">
        <f>AB41*(1-VLOOKUP(DF$7,'PONDERADORES-GBD'!$A$3:$I$43,4,FALSE))</f>
        <v>3.3414E-3</v>
      </c>
      <c r="DG41" s="41">
        <f>AC41*(1-VLOOKUP(DG$7,'PONDERADORES-GBD'!$A$3:$I$43,4,FALSE))</f>
        <v>0</v>
      </c>
      <c r="DH41" s="41">
        <f>AD41*(1-VLOOKUP(DH$7,'PONDERADORES-GBD'!$A$3:$I$43,4,FALSE))</f>
        <v>0</v>
      </c>
      <c r="DI41" s="41">
        <f>AE41*(1-VLOOKUP(DI$7,'PONDERADORES-GBD'!$A$3:$I$43,4,FALSE))</f>
        <v>0</v>
      </c>
      <c r="DJ41" s="41">
        <f>AF41*(1-VLOOKUP(DJ$7,'PONDERADORES-GBD'!$A$3:$I$43,4,FALSE))</f>
        <v>0</v>
      </c>
      <c r="DK41" s="41">
        <f>AG41*(1-VLOOKUP(DK$7,'PONDERADORES-GBD'!$A$3:$I$43,4,FALSE))</f>
        <v>0</v>
      </c>
      <c r="DL41" s="41">
        <f>AH41*(1-VLOOKUP(DL$7,'PONDERADORES-GBD'!$A$3:$I$43,4,FALSE))</f>
        <v>0</v>
      </c>
      <c r="DM41" s="41">
        <f>AI41*(1-VLOOKUP(DM$7,'PONDERADORES-GBD'!$A$3:$I$43,4,FALSE))</f>
        <v>9.1129999999999998E-4</v>
      </c>
      <c r="DN41" s="41">
        <f>AJ41*(1-VLOOKUP(DN$7,'PONDERADORES-GBD'!$A$3:$I$43,4,FALSE))</f>
        <v>7.8978999999999994E-3</v>
      </c>
      <c r="DO41" s="41">
        <f>AK41*(1-VLOOKUP(DO$7,'PONDERADORES-GBD'!$A$3:$I$43,4,FALSE))</f>
        <v>2.7339E-3</v>
      </c>
      <c r="DP41" s="41">
        <f>AL41*(1-VLOOKUP(DP$7,'PONDERADORES-GBD'!$A$3:$I$43,4,FALSE))</f>
        <v>5.4678000000000001E-3</v>
      </c>
      <c r="DQ41" s="41">
        <f>AM41*(1-VLOOKUP(DQ$7,'PONDERADORES-GBD'!$A$3:$I$43,4,FALSE))</f>
        <v>3.21993E-2</v>
      </c>
      <c r="DR41" s="41">
        <f>AN41*(1-VLOOKUP(DR$7,'PONDERADORES-GBD'!$A$3:$I$43,4,FALSE))</f>
        <v>4.2526999999999999E-3</v>
      </c>
      <c r="DS41" s="41">
        <f>AO41*(1-VLOOKUP(DS$7,'PONDERADORES-GBD'!$A$3:$I$43,4,FALSE))</f>
        <v>9.1129999999999998E-4</v>
      </c>
      <c r="DT41" s="41">
        <f>AP41*(1-VLOOKUP(DT$7,'PONDERADORES-GBD'!$A$3:$I$43,4,FALSE))</f>
        <v>3.0380000000000001E-4</v>
      </c>
      <c r="DU41" s="41">
        <f>AQ41*(1-VLOOKUP(DU$7,'PONDERADORES-GBD'!$A$3:$I$43,4,FALSE))</f>
        <v>0</v>
      </c>
      <c r="DV41" s="31">
        <f t="shared" si="1"/>
        <v>1.0000002000000001</v>
      </c>
      <c r="DW41" s="45"/>
      <c r="DX41" s="28">
        <f>AT41*VLOOKUP(DX$7,'PONDERADORES-GBD'!$A$3:$I$43,5,FALSE)*VLOOKUP(DX$7,'PONDERADORES-GBD'!$A$3:$I$43,7,FALSE)+AT41*(1-VLOOKUP(DX$7,'PONDERADORES-GBD'!$A$3:$I$43,5,FALSE))*VLOOKUP(DX$7,'PONDERADORES-GBD'!$A$3:$I$43,9,FALSE)</f>
        <v>1.0735114E-3</v>
      </c>
      <c r="DY41" s="28">
        <f>AU41*VLOOKUP(DY$7,'PONDERADORES-GBD'!$A$3:$I$43,5,FALSE)*VLOOKUP(DY$7,'PONDERADORES-GBD'!$A$3:$I$43,7,FALSE)+AU41*(1-VLOOKUP(DY$7,'PONDERADORES-GBD'!$A$3:$I$43,5,FALSE))*VLOOKUP(DY$7,'PONDERADORES-GBD'!$A$3:$I$43,9,FALSE)</f>
        <v>3.596696E-4</v>
      </c>
      <c r="DZ41" s="28">
        <f>AV41*VLOOKUP(DZ$7,'PONDERADORES-GBD'!$A$3:$I$43,5,FALSE)*VLOOKUP(DZ$7,'PONDERADORES-GBD'!$A$3:$I$43,7,FALSE)+AV41*(1-VLOOKUP(DZ$7,'PONDERADORES-GBD'!$A$3:$I$43,5,FALSE))*VLOOKUP(DZ$7,'PONDERADORES-GBD'!$A$3:$I$43,9,FALSE)</f>
        <v>1.9526834250000002E-3</v>
      </c>
      <c r="EA41" s="28">
        <f>AW41*VLOOKUP(EA$7,'PONDERADORES-GBD'!$A$3:$I$43,5,FALSE)*VLOOKUP(EA$7,'PONDERADORES-GBD'!$A$3:$I$43,7,FALSE)+AW41*(1-VLOOKUP(EA$7,'PONDERADORES-GBD'!$A$3:$I$43,5,FALSE))*VLOOKUP(EA$7,'PONDERADORES-GBD'!$A$3:$I$43,9,FALSE)</f>
        <v>0</v>
      </c>
      <c r="EB41" s="28">
        <f>AX41*VLOOKUP(EB$7,'PONDERADORES-GBD'!$A$3:$I$43,5,FALSE)*VLOOKUP(EB$7,'PONDERADORES-GBD'!$A$3:$I$43,7,FALSE)+AX41*(1-VLOOKUP(EB$7,'PONDERADORES-GBD'!$A$3:$I$43,5,FALSE))*VLOOKUP(EB$7,'PONDERADORES-GBD'!$A$3:$I$43,9,FALSE)</f>
        <v>0</v>
      </c>
      <c r="EC41" s="28">
        <f>AY41*VLOOKUP(EC$7,'PONDERADORES-GBD'!$A$3:$I$43,5,FALSE)*VLOOKUP(EC$7,'PONDERADORES-GBD'!$A$3:$I$43,7,FALSE)+AY41*(1-VLOOKUP(EC$7,'PONDERADORES-GBD'!$A$3:$I$43,5,FALSE))*VLOOKUP(EC$7,'PONDERADORES-GBD'!$A$3:$I$43,9,FALSE)</f>
        <v>0</v>
      </c>
      <c r="ED41" s="28">
        <f>AZ41*VLOOKUP(ED$7,'PONDERADORES-GBD'!$A$3:$I$43,5,FALSE)*VLOOKUP(ED$7,'PONDERADORES-GBD'!$A$3:$I$43,7,FALSE)+AZ41*(1-VLOOKUP(ED$7,'PONDERADORES-GBD'!$A$3:$I$43,5,FALSE))*VLOOKUP(ED$7,'PONDERADORES-GBD'!$A$3:$I$43,9,FALSE)</f>
        <v>5.9109975000000003E-4</v>
      </c>
      <c r="EE41" s="28">
        <f>BA41*VLOOKUP(EE$7,'PONDERADORES-GBD'!$A$3:$I$43,5,FALSE)*VLOOKUP(EE$7,'PONDERADORES-GBD'!$A$3:$I$43,7,FALSE)+BA41*(1-VLOOKUP(EE$7,'PONDERADORES-GBD'!$A$3:$I$43,5,FALSE))*VLOOKUP(EE$7,'PONDERADORES-GBD'!$A$3:$I$43,9,FALSE)</f>
        <v>7.4422750000000007E-6</v>
      </c>
      <c r="EF41" s="28">
        <f>BB41*VLOOKUP(EF$7,'PONDERADORES-GBD'!$A$3:$I$43,5,FALSE)*VLOOKUP(EF$7,'PONDERADORES-GBD'!$A$3:$I$43,7,FALSE)+BB41*(1-VLOOKUP(EF$7,'PONDERADORES-GBD'!$A$3:$I$43,5,FALSE))*VLOOKUP(EF$7,'PONDERADORES-GBD'!$A$3:$I$43,9,FALSE)</f>
        <v>0</v>
      </c>
      <c r="EG41" s="28">
        <f>BC41*VLOOKUP(EG$7,'PONDERADORES-GBD'!$A$3:$I$43,5,FALSE)*VLOOKUP(EG$7,'PONDERADORES-GBD'!$A$3:$I$43,7,FALSE)+BC41*(1-VLOOKUP(EG$7,'PONDERADORES-GBD'!$A$3:$I$43,5,FALSE))*VLOOKUP(EG$7,'PONDERADORES-GBD'!$A$3:$I$43,9,FALSE)</f>
        <v>0</v>
      </c>
      <c r="EH41" s="28">
        <f>BD41*VLOOKUP(EH$7,'PONDERADORES-GBD'!$A$3:$I$43,5,FALSE)*VLOOKUP(EH$7,'PONDERADORES-GBD'!$A$3:$I$43,7,FALSE)+BD41*(1-VLOOKUP(EH$7,'PONDERADORES-GBD'!$A$3:$I$43,5,FALSE))*VLOOKUP(EH$7,'PONDERADORES-GBD'!$A$3:$I$43,9,FALSE)</f>
        <v>0</v>
      </c>
      <c r="EI41" s="28">
        <f>BE41*VLOOKUP(EI$7,'PONDERADORES-GBD'!$A$3:$I$43,5,FALSE)*VLOOKUP(EI$7,'PONDERADORES-GBD'!$A$3:$I$43,7,FALSE)+BE41*(1-VLOOKUP(EI$7,'PONDERADORES-GBD'!$A$3:$I$43,5,FALSE))*VLOOKUP(EI$7,'PONDERADORES-GBD'!$A$3:$I$43,9,FALSE)</f>
        <v>0</v>
      </c>
      <c r="EJ41" s="28">
        <f>BF41*VLOOKUP(EJ$7,'PONDERADORES-GBD'!$A$3:$I$43,5,FALSE)*VLOOKUP(EJ$7,'PONDERADORES-GBD'!$A$3:$I$43,7,FALSE)+BF41*(1-VLOOKUP(EJ$7,'PONDERADORES-GBD'!$A$3:$I$43,5,FALSE))*VLOOKUP(EJ$7,'PONDERADORES-GBD'!$A$3:$I$43,9,FALSE)</f>
        <v>1.8623421000000002E-4</v>
      </c>
      <c r="EK41" s="28">
        <f>BG41*VLOOKUP(EK$7,'PONDERADORES-GBD'!$A$3:$I$43,5,FALSE)*VLOOKUP(EK$7,'PONDERADORES-GBD'!$A$3:$I$43,7,FALSE)+BG41*(1-VLOOKUP(EK$7,'PONDERADORES-GBD'!$A$3:$I$43,5,FALSE))*VLOOKUP(EK$7,'PONDERADORES-GBD'!$A$3:$I$43,9,FALSE)</f>
        <v>1.1847000000000001E-4</v>
      </c>
      <c r="EL41" s="28">
        <f>BH41*VLOOKUP(EL$7,'PONDERADORES-GBD'!$A$3:$I$43,5,FALSE)*VLOOKUP(EL$7,'PONDERADORES-GBD'!$A$3:$I$43,7,FALSE)+BH41*(1-VLOOKUP(EL$7,'PONDERADORES-GBD'!$A$3:$I$43,5,FALSE))*VLOOKUP(EL$7,'PONDERADORES-GBD'!$A$3:$I$43,9,FALSE)</f>
        <v>0</v>
      </c>
      <c r="EM41" s="28">
        <f>BI41*VLOOKUP(EM$7,'PONDERADORES-GBD'!$A$3:$I$43,5,FALSE)*VLOOKUP(EM$7,'PONDERADORES-GBD'!$A$3:$I$43,7,FALSE)+BI41*(1-VLOOKUP(EM$7,'PONDERADORES-GBD'!$A$3:$I$43,5,FALSE))*VLOOKUP(EM$7,'PONDERADORES-GBD'!$A$3:$I$43,9,FALSE)</f>
        <v>1.6822633500000002E-4</v>
      </c>
      <c r="EN41" s="28">
        <f>BJ41*VLOOKUP(EN$7,'PONDERADORES-GBD'!$A$3:$I$43,5,FALSE)*VLOOKUP(EN$7,'PONDERADORES-GBD'!$A$3:$I$43,7,FALSE)+BJ41*(1-VLOOKUP(EN$7,'PONDERADORES-GBD'!$A$3:$I$43,5,FALSE))*VLOOKUP(EN$7,'PONDERADORES-GBD'!$A$3:$I$43,9,FALSE)</f>
        <v>0</v>
      </c>
      <c r="EO41" s="28">
        <f>BK41*VLOOKUP(EO$7,'PONDERADORES-GBD'!$A$3:$I$43,5,FALSE)*VLOOKUP(EO$7,'PONDERADORES-GBD'!$A$3:$I$43,7,FALSE)+BK41*(1-VLOOKUP(EO$7,'PONDERADORES-GBD'!$A$3:$I$43,5,FALSE))*VLOOKUP(EO$7,'PONDERADORES-GBD'!$A$3:$I$43,9,FALSE)</f>
        <v>0</v>
      </c>
      <c r="EP41" s="28">
        <f>BL41*VLOOKUP(EP$7,'PONDERADORES-GBD'!$A$3:$I$43,5,FALSE)*VLOOKUP(EP$7,'PONDERADORES-GBD'!$A$3:$I$43,7,FALSE)+BL41*(1-VLOOKUP(EP$7,'PONDERADORES-GBD'!$A$3:$I$43,5,FALSE))*VLOOKUP(EP$7,'PONDERADORES-GBD'!$A$3:$I$43,9,FALSE)</f>
        <v>0</v>
      </c>
      <c r="EQ41" s="28">
        <f>BM41*VLOOKUP(EQ$7,'PONDERADORES-GBD'!$A$3:$I$43,5,FALSE)*VLOOKUP(EQ$7,'PONDERADORES-GBD'!$A$3:$I$43,7,FALSE)+BM41*(1-VLOOKUP(EQ$7,'PONDERADORES-GBD'!$A$3:$I$43,5,FALSE))*VLOOKUP(EQ$7,'PONDERADORES-GBD'!$A$3:$I$43,9,FALSE)</f>
        <v>0</v>
      </c>
      <c r="ER41" s="28">
        <f>BN41*VLOOKUP(ER$7,'PONDERADORES-GBD'!$A$3:$I$43,5,FALSE)*VLOOKUP(ER$7,'PONDERADORES-GBD'!$A$3:$I$43,7,FALSE)+BN41*(1-VLOOKUP(ER$7,'PONDERADORES-GBD'!$A$3:$I$43,5,FALSE))*VLOOKUP(ER$7,'PONDERADORES-GBD'!$A$3:$I$43,9,FALSE)</f>
        <v>0</v>
      </c>
      <c r="ES41" s="28">
        <f>BO41*VLOOKUP(ES$7,'PONDERADORES-GBD'!$A$3:$I$43,5,FALSE)*VLOOKUP(ES$7,'PONDERADORES-GBD'!$A$3:$I$43,7,FALSE)+BO41*(1-VLOOKUP(ES$7,'PONDERADORES-GBD'!$A$3:$I$43,5,FALSE))*VLOOKUP(ES$7,'PONDERADORES-GBD'!$A$3:$I$43,9,FALSE)</f>
        <v>0</v>
      </c>
      <c r="ET41" s="28">
        <f>BP41*VLOOKUP(ET$7,'PONDERADORES-GBD'!$A$3:$I$43,5,FALSE)*VLOOKUP(ET$7,'PONDERADORES-GBD'!$A$3:$I$43,7,FALSE)+BP41*(1-VLOOKUP(ET$7,'PONDERADORES-GBD'!$A$3:$I$43,5,FALSE))*VLOOKUP(ET$7,'PONDERADORES-GBD'!$A$3:$I$43,9,FALSE)</f>
        <v>0</v>
      </c>
      <c r="EU41" s="28">
        <f>BQ41*VLOOKUP(EU$7,'PONDERADORES-GBD'!$A$3:$I$43,5,FALSE)*VLOOKUP(EU$7,'PONDERADORES-GBD'!$A$3:$I$43,7,FALSE)+BQ41*(1-VLOOKUP(EU$7,'PONDERADORES-GBD'!$A$3:$I$43,5,FALSE))*VLOOKUP(EU$7,'PONDERADORES-GBD'!$A$3:$I$43,9,FALSE)</f>
        <v>0</v>
      </c>
      <c r="EV41" s="28">
        <f>BR41*VLOOKUP(EV$7,'PONDERADORES-GBD'!$A$3:$I$43,5,FALSE)*VLOOKUP(EV$7,'PONDERADORES-GBD'!$A$3:$I$43,7,FALSE)+BR41*(1-VLOOKUP(EV$7,'PONDERADORES-GBD'!$A$3:$I$43,5,FALSE))*VLOOKUP(EV$7,'PONDERADORES-GBD'!$A$3:$I$43,9,FALSE)</f>
        <v>0</v>
      </c>
      <c r="EW41" s="28">
        <f>BS41*VLOOKUP(EW$7,'PONDERADORES-GBD'!$A$3:$I$43,5,FALSE)*VLOOKUP(EW$7,'PONDERADORES-GBD'!$A$3:$I$43,7,FALSE)+BS41*(1-VLOOKUP(EW$7,'PONDERADORES-GBD'!$A$3:$I$43,5,FALSE))*VLOOKUP(EW$7,'PONDERADORES-GBD'!$A$3:$I$43,9,FALSE)</f>
        <v>1.1848200000000001E-5</v>
      </c>
      <c r="EX41" s="28">
        <f>BT41*VLOOKUP(EX$7,'PONDERADORES-GBD'!$A$3:$I$43,5,FALSE)*VLOOKUP(EX$7,'PONDERADORES-GBD'!$A$3:$I$43,7,FALSE)+BT41*(1-VLOOKUP(EX$7,'PONDERADORES-GBD'!$A$3:$I$43,5,FALSE))*VLOOKUP(EX$7,'PONDERADORES-GBD'!$A$3:$I$43,9,FALSE)</f>
        <v>0</v>
      </c>
      <c r="EY41" s="28">
        <f>BU41*VLOOKUP(EY$7,'PONDERADORES-GBD'!$A$3:$I$43,5,FALSE)*VLOOKUP(EY$7,'PONDERADORES-GBD'!$A$3:$I$43,7,FALSE)+BU41*(1-VLOOKUP(EY$7,'PONDERADORES-GBD'!$A$3:$I$43,5,FALSE))*VLOOKUP(EY$7,'PONDERADORES-GBD'!$A$3:$I$43,9,FALSE)</f>
        <v>0</v>
      </c>
      <c r="EZ41" s="28">
        <f>BV41*VLOOKUP(EZ$7,'PONDERADORES-GBD'!$A$3:$I$43,5,FALSE)*VLOOKUP(EZ$7,'PONDERADORES-GBD'!$A$3:$I$43,7,FALSE)+BV41*(1-VLOOKUP(EZ$7,'PONDERADORES-GBD'!$A$3:$I$43,5,FALSE))*VLOOKUP(EZ$7,'PONDERADORES-GBD'!$A$3:$I$43,9,FALSE)</f>
        <v>1.5190000000000002E-6</v>
      </c>
      <c r="FA41" s="28">
        <f>BW41*VLOOKUP(FA$7,'PONDERADORES-GBD'!$A$3:$I$43,5,FALSE)*VLOOKUP(FA$7,'PONDERADORES-GBD'!$A$3:$I$43,7,FALSE)+BW41*(1-VLOOKUP(FA$7,'PONDERADORES-GBD'!$A$3:$I$43,5,FALSE))*VLOOKUP(FA$7,'PONDERADORES-GBD'!$A$3:$I$43,9,FALSE)</f>
        <v>3.5540699999999997E-5</v>
      </c>
      <c r="FB41" s="28">
        <f>BX41*VLOOKUP(FB$7,'PONDERADORES-GBD'!$A$3:$I$43,5,FALSE)*VLOOKUP(FB$7,'PONDERADORES-GBD'!$A$3:$I$43,7,FALSE)+BX41*(1-VLOOKUP(FB$7,'PONDERADORES-GBD'!$A$3:$I$43,5,FALSE))*VLOOKUP(FB$7,'PONDERADORES-GBD'!$A$3:$I$43,9,FALSE)</f>
        <v>0</v>
      </c>
      <c r="FC41" s="28">
        <f>BY41*VLOOKUP(FC$7,'PONDERADORES-GBD'!$A$3:$I$43,5,FALSE)*VLOOKUP(FC$7,'PONDERADORES-GBD'!$A$3:$I$43,7,FALSE)+BY41*(1-VLOOKUP(FC$7,'PONDERADORES-GBD'!$A$3:$I$43,5,FALSE))*VLOOKUP(FC$7,'PONDERADORES-GBD'!$A$3:$I$43,9,FALSE)</f>
        <v>0</v>
      </c>
      <c r="FD41" s="28">
        <f>BZ41*VLOOKUP(FD$7,'PONDERADORES-GBD'!$A$3:$I$43,5,FALSE)*VLOOKUP(FD$7,'PONDERADORES-GBD'!$A$3:$I$43,7,FALSE)+BZ41*(1-VLOOKUP(FD$7,'PONDERADORES-GBD'!$A$3:$I$43,5,FALSE))*VLOOKUP(FD$7,'PONDERADORES-GBD'!$A$3:$I$43,9,FALSE)</f>
        <v>0</v>
      </c>
      <c r="FE41" s="28">
        <f>CA41*VLOOKUP(FE$7,'PONDERADORES-GBD'!$A$3:$I$43,5,FALSE)*VLOOKUP(FE$7,'PONDERADORES-GBD'!$A$3:$I$43,7,FALSE)+CA41*(1-VLOOKUP(FE$7,'PONDERADORES-GBD'!$A$3:$I$43,5,FALSE))*VLOOKUP(FE$7,'PONDERADORES-GBD'!$A$3:$I$43,9,FALSE)</f>
        <v>0</v>
      </c>
      <c r="FF41" s="28">
        <f>CB41*VLOOKUP(FF$7,'PONDERADORES-GBD'!$A$3:$I$43,5,FALSE)*VLOOKUP(FF$7,'PONDERADORES-GBD'!$A$3:$I$43,7,FALSE)+CB41*(1-VLOOKUP(FF$7,'PONDERADORES-GBD'!$A$3:$I$43,5,FALSE))*VLOOKUP(FF$7,'PONDERADORES-GBD'!$A$3:$I$43,9,FALSE)</f>
        <v>0</v>
      </c>
      <c r="FG41" s="28">
        <f>CC41*VLOOKUP(FG$7,'PONDERADORES-GBD'!$A$3:$I$43,5,FALSE)*VLOOKUP(FG$7,'PONDERADORES-GBD'!$A$3:$I$43,7,FALSE)+CC41*(1-VLOOKUP(FG$7,'PONDERADORES-GBD'!$A$3:$I$43,5,FALSE))*VLOOKUP(FG$7,'PONDERADORES-GBD'!$A$3:$I$43,9,FALSE)</f>
        <v>0</v>
      </c>
      <c r="FH41" s="28">
        <f>CD41*VLOOKUP(FH$7,'PONDERADORES-GBD'!$A$3:$I$43,5,FALSE)*VLOOKUP(FH$7,'PONDERADORES-GBD'!$A$3:$I$43,7,FALSE)+CD41*(1-VLOOKUP(FH$7,'PONDERADORES-GBD'!$A$3:$I$43,5,FALSE))*VLOOKUP(FH$7,'PONDERADORES-GBD'!$A$3:$I$43,9,FALSE)</f>
        <v>0</v>
      </c>
      <c r="FI41" s="28">
        <f>CE41*VLOOKUP(FI$7,'PONDERADORES-GBD'!$A$3:$I$43,5,FALSE)*VLOOKUP(FI$7,'PONDERADORES-GBD'!$A$3:$I$43,7,FALSE)+CE41*(1-VLOOKUP(FI$7,'PONDERADORES-GBD'!$A$3:$I$43,5,FALSE))*VLOOKUP(FI$7,'PONDERADORES-GBD'!$A$3:$I$43,9,FALSE)</f>
        <v>0</v>
      </c>
      <c r="FJ41" s="28">
        <f>CF41*VLOOKUP(FJ$7,'PONDERADORES-GBD'!$A$3:$I$43,5,FALSE)*VLOOKUP(FJ$7,'PONDERADORES-GBD'!$A$3:$I$43,7,FALSE)+CF41*(1-VLOOKUP(FJ$7,'PONDERADORES-GBD'!$A$3:$I$43,5,FALSE))*VLOOKUP(FJ$7,'PONDERADORES-GBD'!$A$3:$I$43,9,FALSE)</f>
        <v>0</v>
      </c>
      <c r="FK41" s="28">
        <f>CG41*VLOOKUP(FK$7,'PONDERADORES-GBD'!$A$3:$I$43,5,FALSE)*VLOOKUP(FK$7,'PONDERADORES-GBD'!$A$3:$I$43,7,FALSE)+CG41*(1-VLOOKUP(FK$7,'PONDERADORES-GBD'!$A$3:$I$43,5,FALSE))*VLOOKUP(FK$7,'PONDERADORES-GBD'!$A$3:$I$43,9,FALSE)</f>
        <v>0</v>
      </c>
      <c r="FL41" s="28">
        <f>CH41*VLOOKUP(FL$7,'PONDERADORES-GBD'!$A$3:$I$43,5,FALSE)*VLOOKUP(FL$7,'PONDERADORES-GBD'!$A$3:$I$43,6,FALSE)*VLOOKUP(FL$7,'PONDERADORES-GBD'!$A$3:$I$43,3,FALSE)+CH41*(1-VLOOKUP(FL$7,'PONDERADORES-GBD'!$A$3:$I$43,5,FALSE))*VLOOKUP(FL$7,'PONDERADORES-GBD'!$A$3:$I$43,8,FALSE)*VLOOKUP(FL$7,'PONDERADORES-GBD'!$A$3:$I$43,3,FALSE)</f>
        <v>0</v>
      </c>
      <c r="FM41" s="28">
        <f>CI41*VLOOKUP(FM$7,'PONDERADORES-GBD'!$A$3:$I$43,5,FALSE)*VLOOKUP(FM$7,'PONDERADORES-GBD'!$A$3:$I$43,6,FALSE)*VLOOKUP(FM$7,'PONDERADORES-GBD'!$A$3:$I$43,3,FALSE)+CI41*(1-VLOOKUP(FM$7,'PONDERADORES-GBD'!$A$3:$I$43,5,FALSE))*VLOOKUP(FM$7,'PONDERADORES-GBD'!$A$3:$I$43,8,FALSE)*VLOOKUP(FM$7,'PONDERADORES-GBD'!$A$3:$I$43,3,FALSE)</f>
        <v>0</v>
      </c>
      <c r="FN41" s="28">
        <f>CJ41*VLOOKUP(FN$7,'PONDERADORES-GBD'!$A$3:$I$43,5,FALSE)*VLOOKUP(FN$7,'PONDERADORES-GBD'!$A$3:$I$43,6,FALSE)*VLOOKUP(FN$7,'PONDERADORES-GBD'!$A$3:$I$43,3,FALSE)+CJ41*(1-VLOOKUP(FN$7,'PONDERADORES-GBD'!$A$3:$I$43,5,FALSE))*VLOOKUP(FN$7,'PONDERADORES-GBD'!$A$3:$I$43,8,FALSE)*VLOOKUP(FN$7,'PONDERADORES-GBD'!$A$3:$I$43,3,FALSE)</f>
        <v>2.3054892100616018E-3</v>
      </c>
      <c r="FO41" s="28">
        <f>CK41*VLOOKUP(FO$7,'PONDERADORES-GBD'!$A$3:$I$43,5,FALSE)*VLOOKUP(FO$7,'PONDERADORES-GBD'!$A$3:$I$43,6,FALSE)*VLOOKUP(FO$7,'PONDERADORES-GBD'!$A$3:$I$43,3,FALSE)+CK41*(1-VLOOKUP(FO$7,'PONDERADORES-GBD'!$A$3:$I$43,5,FALSE))*VLOOKUP(FO$7,'PONDERADORES-GBD'!$A$3:$I$43,8,FALSE)*VLOOKUP(FO$7,'PONDERADORES-GBD'!$A$3:$I$43,3,FALSE)</f>
        <v>0</v>
      </c>
      <c r="FP41" s="28">
        <f>CL41*VLOOKUP(FP$7,'PONDERADORES-GBD'!$A$3:$I$43,5,FALSE)*VLOOKUP(FP$7,'PONDERADORES-GBD'!$A$3:$I$43,6,FALSE)*VLOOKUP(FP$7,'PONDERADORES-GBD'!$A$3:$I$43,3,FALSE)+CL41*(1-VLOOKUP(FP$7,'PONDERADORES-GBD'!$A$3:$I$43,5,FALSE))*VLOOKUP(FP$7,'PONDERADORES-GBD'!$A$3:$I$43,8,FALSE)*VLOOKUP(FP$7,'PONDERADORES-GBD'!$A$3:$I$43,3,FALSE)</f>
        <v>0</v>
      </c>
      <c r="FQ41" s="28">
        <f>CM41*VLOOKUP(FQ$7,'PONDERADORES-GBD'!$A$3:$I$43,5,FALSE)*VLOOKUP(FQ$7,'PONDERADORES-GBD'!$A$3:$I$43,6,FALSE)*VLOOKUP(FQ$7,'PONDERADORES-GBD'!$A$3:$I$43,3,FALSE)+CM41*(1-VLOOKUP(FQ$7,'PONDERADORES-GBD'!$A$3:$I$43,5,FALSE))*VLOOKUP(FQ$7,'PONDERADORES-GBD'!$A$3:$I$43,8,FALSE)*VLOOKUP(FQ$7,'PONDERADORES-GBD'!$A$3:$I$43,3,FALSE)</f>
        <v>0</v>
      </c>
      <c r="FR41" s="28">
        <f>CN41*VLOOKUP(FR$7,'PONDERADORES-GBD'!$A$3:$I$43,5,FALSE)*VLOOKUP(FR$7,'PONDERADORES-GBD'!$A$3:$I$43,6,FALSE)*VLOOKUP(FR$7,'PONDERADORES-GBD'!$A$3:$I$43,3,FALSE)+CN41*(1-VLOOKUP(FR$7,'PONDERADORES-GBD'!$A$3:$I$43,5,FALSE))*VLOOKUP(FR$7,'PONDERADORES-GBD'!$A$3:$I$43,8,FALSE)*VLOOKUP(FR$7,'PONDERADORES-GBD'!$A$3:$I$43,3,FALSE)</f>
        <v>6.9756718213552357E-3</v>
      </c>
      <c r="FS41" s="28">
        <f>CO41*VLOOKUP(FS$7,'PONDERADORES-GBD'!$A$3:$I$43,5,FALSE)*VLOOKUP(FS$7,'PONDERADORES-GBD'!$A$3:$I$43,6,FALSE)*VLOOKUP(FS$7,'PONDERADORES-GBD'!$A$3:$I$43,3,FALSE)+CO41*(1-VLOOKUP(FS$7,'PONDERADORES-GBD'!$A$3:$I$43,5,FALSE))*VLOOKUP(FS$7,'PONDERADORES-GBD'!$A$3:$I$43,8,FALSE)*VLOOKUP(FS$7,'PONDERADORES-GBD'!$A$3:$I$43,3,FALSE)</f>
        <v>4.3832096193018478E-4</v>
      </c>
      <c r="FT41" s="28">
        <f>CP41*VLOOKUP(FT$7,'PONDERADORES-GBD'!$A$3:$I$43,5,FALSE)*VLOOKUP(FT$7,'PONDERADORES-GBD'!$A$3:$I$43,6,FALSE)*VLOOKUP(FT$7,'PONDERADORES-GBD'!$A$3:$I$43,3,FALSE)+CP41*(1-VLOOKUP(FT$7,'PONDERADORES-GBD'!$A$3:$I$43,5,FALSE))*VLOOKUP(FT$7,'PONDERADORES-GBD'!$A$3:$I$43,8,FALSE)*VLOOKUP(FT$7,'PONDERADORES-GBD'!$A$3:$I$43,3,FALSE)</f>
        <v>1.0988032496919919E-3</v>
      </c>
      <c r="FU41" s="28">
        <f>CQ41*VLOOKUP(FU$7,'PONDERADORES-GBD'!$A$3:$I$43,5,FALSE)*VLOOKUP(FU$7,'PONDERADORES-GBD'!$A$3:$I$43,6,FALSE)*VLOOKUP(FU$7,'PONDERADORES-GBD'!$A$3:$I$43,3,FALSE)+CQ41*(1-VLOOKUP(FU$7,'PONDERADORES-GBD'!$A$3:$I$43,5,FALSE))*VLOOKUP(FU$7,'PONDERADORES-GBD'!$A$3:$I$43,8,FALSE)*VLOOKUP(FU$7,'PONDERADORES-GBD'!$A$3:$I$43,3,FALSE)</f>
        <v>1.617291388090349E-4</v>
      </c>
      <c r="FV41" s="28">
        <f>CR41*VLOOKUP(FV$7,'PONDERADORES-GBD'!$A$3:$I$43,5,FALSE)*VLOOKUP(FV$7,'PONDERADORES-GBD'!$A$3:$I$43,6,FALSE)*VLOOKUP(FV$7,'PONDERADORES-GBD'!$A$3:$I$43,3,FALSE)+CR41*(1-VLOOKUP(FV$7,'PONDERADORES-GBD'!$A$3:$I$43,5,FALSE))*VLOOKUP(FV$7,'PONDERADORES-GBD'!$A$3:$I$43,8,FALSE)*VLOOKUP(FV$7,'PONDERADORES-GBD'!$A$3:$I$43,3,FALSE)</f>
        <v>2.1240524747433267E-3</v>
      </c>
      <c r="FW41" s="28">
        <f>CS41*VLOOKUP(FW$7,'PONDERADORES-GBD'!$A$3:$I$43,5,FALSE)*VLOOKUP(FW$7,'PONDERADORES-GBD'!$A$3:$I$43,6,FALSE)*VLOOKUP(FW$7,'PONDERADORES-GBD'!$A$3:$I$43,3,FALSE)+CS41*(1-VLOOKUP(FW$7,'PONDERADORES-GBD'!$A$3:$I$43,5,FALSE))*VLOOKUP(FW$7,'PONDERADORES-GBD'!$A$3:$I$43,8,FALSE)*VLOOKUP(FW$7,'PONDERADORES-GBD'!$A$3:$I$43,3,FALSE)</f>
        <v>0</v>
      </c>
      <c r="FX41" s="28">
        <f>CT41*VLOOKUP(FX$7,'PONDERADORES-GBD'!$A$3:$I$43,5,FALSE)*VLOOKUP(FX$7,'PONDERADORES-GBD'!$A$3:$I$43,6,FALSE)*VLOOKUP(FX$7,'PONDERADORES-GBD'!$A$3:$I$43,3,FALSE)+CT41*(1-VLOOKUP(FX$7,'PONDERADORES-GBD'!$A$3:$I$43,5,FALSE))*VLOOKUP(FX$7,'PONDERADORES-GBD'!$A$3:$I$43,8,FALSE)*VLOOKUP(FX$7,'PONDERADORES-GBD'!$A$3:$I$43,3,FALSE)</f>
        <v>2.7774979897330596E-4</v>
      </c>
      <c r="FY41" s="28">
        <f>CU41*VLOOKUP(FY$7,'PONDERADORES-GBD'!$A$3:$I$43,5,FALSE)*VLOOKUP(FY$7,'PONDERADORES-GBD'!$A$3:$I$43,6,FALSE)*VLOOKUP(FY$7,'PONDERADORES-GBD'!$A$3:$I$43,3,FALSE)+CU41*(1-VLOOKUP(FY$7,'PONDERADORES-GBD'!$A$3:$I$43,5,FALSE))*VLOOKUP(FY$7,'PONDERADORES-GBD'!$A$3:$I$43,8,FALSE)*VLOOKUP(FY$7,'PONDERADORES-GBD'!$A$3:$I$43,3,FALSE)</f>
        <v>3.6781650924024641E-6</v>
      </c>
      <c r="FZ41" s="28">
        <f>CV41*VLOOKUP(FZ$7,'PONDERADORES-GBD'!$A$3:$I$43,5,FALSE)*VLOOKUP(FZ$7,'PONDERADORES-GBD'!$A$3:$I$43,6,FALSE)*VLOOKUP(FZ$7,'PONDERADORES-GBD'!$A$3:$I$43,3,FALSE)+CV41*(1-VLOOKUP(FZ$7,'PONDERADORES-GBD'!$A$3:$I$43,5,FALSE))*VLOOKUP(FZ$7,'PONDERADORES-GBD'!$A$3:$I$43,8,FALSE)*VLOOKUP(FZ$7,'PONDERADORES-GBD'!$A$3:$I$43,3,FALSE)</f>
        <v>0</v>
      </c>
      <c r="GA41" s="28">
        <f>CW41*VLOOKUP(GA$7,'PONDERADORES-GBD'!$A$3:$I$43,5,FALSE)*VLOOKUP(GA$7,'PONDERADORES-GBD'!$A$3:$I$43,6,FALSE)*VLOOKUP(GA$7,'PONDERADORES-GBD'!$A$3:$I$43,3,FALSE)+CW41*(1-VLOOKUP(GA$7,'PONDERADORES-GBD'!$A$3:$I$43,5,FALSE))*VLOOKUP(GA$7,'PONDERADORES-GBD'!$A$3:$I$43,8,FALSE)*VLOOKUP(GA$7,'PONDERADORES-GBD'!$A$3:$I$43,3,FALSE)</f>
        <v>1.017878714168378E-4</v>
      </c>
      <c r="GB41" s="28">
        <f>CX41*VLOOKUP(GB$7,'PONDERADORES-GBD'!$A$3:$I$43,5,FALSE)*VLOOKUP(GB$7,'PONDERADORES-GBD'!$A$3:$I$43,6,FALSE)*VLOOKUP(GB$7,'PONDERADORES-GBD'!$A$3:$I$43,3,FALSE)+CX41*(1-VLOOKUP(GB$7,'PONDERADORES-GBD'!$A$3:$I$43,5,FALSE))*VLOOKUP(GB$7,'PONDERADORES-GBD'!$A$3:$I$43,8,FALSE)*VLOOKUP(GB$7,'PONDERADORES-GBD'!$A$3:$I$43,3,FALSE)</f>
        <v>1.0782157289527721E-4</v>
      </c>
      <c r="GC41" s="28">
        <f>CY41*VLOOKUP(GC$7,'PONDERADORES-GBD'!$A$3:$I$43,5,FALSE)*VLOOKUP(GC$7,'PONDERADORES-GBD'!$A$3:$I$43,6,FALSE)*VLOOKUP(GC$7,'PONDERADORES-GBD'!$A$3:$I$43,3,FALSE)+CY41*(1-VLOOKUP(GC$7,'PONDERADORES-GBD'!$A$3:$I$43,5,FALSE))*VLOOKUP(GC$7,'PONDERADORES-GBD'!$A$3:$I$43,8,FALSE)*VLOOKUP(GC$7,'PONDERADORES-GBD'!$A$3:$I$43,3,FALSE)</f>
        <v>5.0847171745379866E-4</v>
      </c>
      <c r="GD41" s="28">
        <f>CZ41*VLOOKUP(GD$7,'PONDERADORES-GBD'!$A$3:$I$43,5,FALSE)*VLOOKUP(GD$7,'PONDERADORES-GBD'!$A$3:$I$43,6,FALSE)*VLOOKUP(GD$7,'PONDERADORES-GBD'!$A$3:$I$43,3,FALSE)+CZ41*(1-VLOOKUP(GD$7,'PONDERADORES-GBD'!$A$3:$I$43,5,FALSE))*VLOOKUP(GD$7,'PONDERADORES-GBD'!$A$3:$I$43,8,FALSE)*VLOOKUP(GD$7,'PONDERADORES-GBD'!$A$3:$I$43,3,FALSE)</f>
        <v>2.9142138973305956E-4</v>
      </c>
      <c r="GE41" s="28">
        <f>DA41*VLOOKUP(GE$7,'PONDERADORES-GBD'!$A$3:$I$43,5,FALSE)*VLOOKUP(GE$7,'PONDERADORES-GBD'!$A$3:$I$43,6,FALSE)*VLOOKUP(GE$7,'PONDERADORES-GBD'!$A$3:$I$43,3,FALSE)+DA41*(1-VLOOKUP(GE$7,'PONDERADORES-GBD'!$A$3:$I$43,5,FALSE))*VLOOKUP(GE$7,'PONDERADORES-GBD'!$A$3:$I$43,8,FALSE)*VLOOKUP(GE$7,'PONDERADORES-GBD'!$A$3:$I$43,3,FALSE)</f>
        <v>2.4107567830253254E-4</v>
      </c>
      <c r="GF41" s="28">
        <f>DB41*VLOOKUP(GF$7,'PONDERADORES-GBD'!$A$3:$I$43,5,FALSE)*VLOOKUP(GF$7,'PONDERADORES-GBD'!$A$3:$I$43,6,FALSE)*VLOOKUP(GF$7,'PONDERADORES-GBD'!$A$3:$I$43,3,FALSE)+DB41*(1-VLOOKUP(GF$7,'PONDERADORES-GBD'!$A$3:$I$43,5,FALSE))*VLOOKUP(GF$7,'PONDERADORES-GBD'!$A$3:$I$43,8,FALSE)*VLOOKUP(GF$7,'PONDERADORES-GBD'!$A$3:$I$43,3,FALSE)</f>
        <v>1.8713201478439426E-4</v>
      </c>
      <c r="GG41" s="28">
        <f>DC41*VLOOKUP(GG$7,'PONDERADORES-GBD'!$A$3:$I$43,5,FALSE)*VLOOKUP(GG$7,'PONDERADORES-GBD'!$A$3:$I$43,6,FALSE)*VLOOKUP(GG$7,'PONDERADORES-GBD'!$A$3:$I$43,3,FALSE)+DC41*(1-VLOOKUP(GG$7,'PONDERADORES-GBD'!$A$3:$I$43,5,FALSE))*VLOOKUP(GG$7,'PONDERADORES-GBD'!$A$3:$I$43,8,FALSE)*VLOOKUP(GG$7,'PONDERADORES-GBD'!$A$3:$I$43,3,FALSE)</f>
        <v>4.4535811088295685E-6</v>
      </c>
      <c r="GH41" s="28">
        <f>DD41*VLOOKUP(GH$7,'PONDERADORES-GBD'!$A$3:$I$43,5,FALSE)*VLOOKUP(GH$7,'PONDERADORES-GBD'!$A$3:$I$43,6,FALSE)*VLOOKUP(GH$7,'PONDERADORES-GBD'!$A$3:$I$43,3,FALSE)+DD41*(1-VLOOKUP(GH$7,'PONDERADORES-GBD'!$A$3:$I$43,5,FALSE))*VLOOKUP(GH$7,'PONDERADORES-GBD'!$A$3:$I$43,8,FALSE)*VLOOKUP(GH$7,'PONDERADORES-GBD'!$A$3:$I$43,3,FALSE)</f>
        <v>5.7909014373716647E-4</v>
      </c>
      <c r="GI41" s="28">
        <f>DE41*VLOOKUP(GI$7,'PONDERADORES-GBD'!$A$3:$I$43,5,FALSE)*VLOOKUP(GI$7,'PONDERADORES-GBD'!$A$3:$I$43,6,FALSE)*VLOOKUP(GI$7,'PONDERADORES-GBD'!$A$3:$I$43,3,FALSE)+DE41*(1-VLOOKUP(GI$7,'PONDERADORES-GBD'!$A$3:$I$43,5,FALSE))*VLOOKUP(GI$7,'PONDERADORES-GBD'!$A$3:$I$43,8,FALSE)*VLOOKUP(GI$7,'PONDERADORES-GBD'!$A$3:$I$43,3,FALSE)</f>
        <v>1.4898434223134839E-5</v>
      </c>
      <c r="GJ41" s="28">
        <f>DF41*VLOOKUP(GJ$7,'PONDERADORES-GBD'!$A$3:$I$43,5,FALSE)*VLOOKUP(GJ$7,'PONDERADORES-GBD'!$A$3:$I$43,6,FALSE)*VLOOKUP(GJ$7,'PONDERADORES-GBD'!$A$3:$I$43,3,FALSE)+DF41*(1-VLOOKUP(GJ$7,'PONDERADORES-GBD'!$A$3:$I$43,5,FALSE))*VLOOKUP(GJ$7,'PONDERADORES-GBD'!$A$3:$I$43,8,FALSE)*VLOOKUP(GJ$7,'PONDERADORES-GBD'!$A$3:$I$43,3,FALSE)</f>
        <v>1.8753921971252569E-6</v>
      </c>
      <c r="GK41" s="28">
        <f>DG41*VLOOKUP(GK$7,'PONDERADORES-GBD'!$A$3:$I$43,5,FALSE)*VLOOKUP(GK$7,'PONDERADORES-GBD'!$A$3:$I$43,6,FALSE)*VLOOKUP(GK$7,'PONDERADORES-GBD'!$A$3:$I$43,3,FALSE)+DG41*(1-VLOOKUP(GK$7,'PONDERADORES-GBD'!$A$3:$I$43,5,FALSE))*VLOOKUP(GK$7,'PONDERADORES-GBD'!$A$3:$I$43,8,FALSE)*VLOOKUP(GK$7,'PONDERADORES-GBD'!$A$3:$I$43,3,FALSE)</f>
        <v>0</v>
      </c>
      <c r="GL41" s="28">
        <f>DH41*VLOOKUP(GL$7,'PONDERADORES-GBD'!$A$3:$I$43,5,FALSE)*VLOOKUP(GL$7,'PONDERADORES-GBD'!$A$3:$I$43,6,FALSE)*VLOOKUP(GL$7,'PONDERADORES-GBD'!$A$3:$I$43,3,FALSE)+DH41*(1-VLOOKUP(GL$7,'PONDERADORES-GBD'!$A$3:$I$43,5,FALSE))*VLOOKUP(GL$7,'PONDERADORES-GBD'!$A$3:$I$43,8,FALSE)*VLOOKUP(GL$7,'PONDERADORES-GBD'!$A$3:$I$43,3,FALSE)</f>
        <v>0</v>
      </c>
      <c r="GM41" s="28">
        <f>DI41*VLOOKUP(GM$7,'PONDERADORES-GBD'!$A$3:$I$43,5,FALSE)*VLOOKUP(GM$7,'PONDERADORES-GBD'!$A$3:$I$43,6,FALSE)*VLOOKUP(GM$7,'PONDERADORES-GBD'!$A$3:$I$43,3,FALSE)+DI41*(1-VLOOKUP(GM$7,'PONDERADORES-GBD'!$A$3:$I$43,5,FALSE))*VLOOKUP(GM$7,'PONDERADORES-GBD'!$A$3:$I$43,8,FALSE)*VLOOKUP(GM$7,'PONDERADORES-GBD'!$A$3:$I$43,3,FALSE)</f>
        <v>0</v>
      </c>
      <c r="GN41" s="28">
        <f>DJ41*VLOOKUP(GN$7,'PONDERADORES-GBD'!$A$3:$I$43,5,FALSE)*VLOOKUP(GN$7,'PONDERADORES-GBD'!$A$3:$I$43,6,FALSE)*VLOOKUP(GN$7,'PONDERADORES-GBD'!$A$3:$I$43,3,FALSE)+DJ41*(1-VLOOKUP(GN$7,'PONDERADORES-GBD'!$A$3:$I$43,5,FALSE))*VLOOKUP(GN$7,'PONDERADORES-GBD'!$A$3:$I$43,8,FALSE)*VLOOKUP(GN$7,'PONDERADORES-GBD'!$A$3:$I$43,3,FALSE)</f>
        <v>0</v>
      </c>
      <c r="GO41" s="28">
        <f>DK41*VLOOKUP(GO$7,'PONDERADORES-GBD'!$A$3:$I$43,5,FALSE)*VLOOKUP(GO$7,'PONDERADORES-GBD'!$A$3:$I$43,6,FALSE)*VLOOKUP(GO$7,'PONDERADORES-GBD'!$A$3:$I$43,3,FALSE)+DK41*(1-VLOOKUP(GO$7,'PONDERADORES-GBD'!$A$3:$I$43,5,FALSE))*VLOOKUP(GO$7,'PONDERADORES-GBD'!$A$3:$I$43,8,FALSE)*VLOOKUP(GO$7,'PONDERADORES-GBD'!$A$3:$I$43,3,FALSE)</f>
        <v>0</v>
      </c>
      <c r="GP41" s="28">
        <f>DL41*VLOOKUP(GP$7,'PONDERADORES-GBD'!$A$3:$I$43,5,FALSE)*VLOOKUP(GP$7,'PONDERADORES-GBD'!$A$3:$I$43,6,FALSE)*VLOOKUP(GP$7,'PONDERADORES-GBD'!$A$3:$I$43,3,FALSE)+DL41*(1-VLOOKUP(GP$7,'PONDERADORES-GBD'!$A$3:$I$43,5,FALSE))*VLOOKUP(GP$7,'PONDERADORES-GBD'!$A$3:$I$43,8,FALSE)*VLOOKUP(GP$7,'PONDERADORES-GBD'!$A$3:$I$43,3,FALSE)</f>
        <v>0</v>
      </c>
      <c r="GQ41" s="28">
        <f>DM41*VLOOKUP(GQ$7,'PONDERADORES-GBD'!$A$3:$I$43,5,FALSE)*VLOOKUP(GQ$7,'PONDERADORES-GBD'!$A$3:$I$43,6,FALSE)*VLOOKUP(GQ$7,'PONDERADORES-GBD'!$A$3:$I$43,3,FALSE)+DM41*(1-VLOOKUP(GQ$7,'PONDERADORES-GBD'!$A$3:$I$43,5,FALSE))*VLOOKUP(GQ$7,'PONDERADORES-GBD'!$A$3:$I$43,8,FALSE)*VLOOKUP(GQ$7,'PONDERADORES-GBD'!$A$3:$I$43,3,FALSE)</f>
        <v>5.0299268993839831E-7</v>
      </c>
      <c r="GR41" s="28">
        <f>DN41*VLOOKUP(GR$7,'PONDERADORES-GBD'!$A$3:$I$43,5,FALSE)*VLOOKUP(GR$7,'PONDERADORES-GBD'!$A$3:$I$43,6,FALSE)*VLOOKUP(GR$7,'PONDERADORES-GBD'!$A$3:$I$43,3,FALSE)+DN41*(1-VLOOKUP(GR$7,'PONDERADORES-GBD'!$A$3:$I$43,5,FALSE))*VLOOKUP(GR$7,'PONDERADORES-GBD'!$A$3:$I$43,8,FALSE)*VLOOKUP(GR$7,'PONDERADORES-GBD'!$A$3:$I$43,3,FALSE)</f>
        <v>0</v>
      </c>
      <c r="GS41" s="28">
        <f>DO41*VLOOKUP(GS$7,'PONDERADORES-GBD'!$A$3:$I$43,5,FALSE)*VLOOKUP(GS$7,'PONDERADORES-GBD'!$A$3:$I$43,6,FALSE)*VLOOKUP(GS$7,'PONDERADORES-GBD'!$A$3:$I$43,3,FALSE)+DO41*(1-VLOOKUP(GS$7,'PONDERADORES-GBD'!$A$3:$I$43,5,FALSE))*VLOOKUP(GS$7,'PONDERADORES-GBD'!$A$3:$I$43,8,FALSE)*VLOOKUP(GS$7,'PONDERADORES-GBD'!$A$3:$I$43,3,FALSE)</f>
        <v>0</v>
      </c>
      <c r="GT41" s="28">
        <f>DP41*VLOOKUP(GT$7,'PONDERADORES-GBD'!$A$3:$I$43,5,FALSE)*VLOOKUP(GT$7,'PONDERADORES-GBD'!$A$3:$I$43,6,FALSE)*VLOOKUP(GT$7,'PONDERADORES-GBD'!$A$3:$I$43,3,FALSE)+DP41*(1-VLOOKUP(GT$7,'PONDERADORES-GBD'!$A$3:$I$43,5,FALSE))*VLOOKUP(GT$7,'PONDERADORES-GBD'!$A$3:$I$43,8,FALSE)*VLOOKUP(GT$7,'PONDERADORES-GBD'!$A$3:$I$43,3,FALSE)</f>
        <v>1.6766422997946611E-6</v>
      </c>
      <c r="GU41" s="28">
        <f>DQ41*VLOOKUP(GU$7,'PONDERADORES-GBD'!$A$3:$I$43,5,FALSE)*VLOOKUP(GU$7,'PONDERADORES-GBD'!$A$3:$I$43,6,FALSE)*VLOOKUP(GU$7,'PONDERADORES-GBD'!$A$3:$I$43,3,FALSE)+DQ41*(1-VLOOKUP(GU$7,'PONDERADORES-GBD'!$A$3:$I$43,5,FALSE))*VLOOKUP(GU$7,'PONDERADORES-GBD'!$A$3:$I$43,8,FALSE)*VLOOKUP(GU$7,'PONDERADORES-GBD'!$A$3:$I$43,3,FALSE)</f>
        <v>7.4051778234086243E-6</v>
      </c>
      <c r="GV41" s="28">
        <f>DR41*VLOOKUP(GV$7,'PONDERADORES-GBD'!$A$3:$I$43,5,FALSE)*VLOOKUP(GV$7,'PONDERADORES-GBD'!$A$3:$I$43,6,FALSE)*VLOOKUP(GV$7,'PONDERADORES-GBD'!$A$3:$I$43,3,FALSE)+DR41*(1-VLOOKUP(GV$7,'PONDERADORES-GBD'!$A$3:$I$43,5,FALSE))*VLOOKUP(GV$7,'PONDERADORES-GBD'!$A$3:$I$43,8,FALSE)*VLOOKUP(GV$7,'PONDERADORES-GBD'!$A$3:$I$43,3,FALSE)</f>
        <v>1.3524808542094456E-5</v>
      </c>
      <c r="GW41" s="28">
        <f>DS41*VLOOKUP(GW$7,'PONDERADORES-GBD'!$A$3:$I$43,5,FALSE)*VLOOKUP(GW$7,'PONDERADORES-GBD'!$A$3:$I$43,6,FALSE)*VLOOKUP(GW$7,'PONDERADORES-GBD'!$A$3:$I$43,3,FALSE)+DS41*(1-VLOOKUP(GW$7,'PONDERADORES-GBD'!$A$3:$I$43,5,FALSE))*VLOOKUP(GW$7,'PONDERADORES-GBD'!$A$3:$I$43,8,FALSE)*VLOOKUP(GW$7,'PONDERADORES-GBD'!$A$3:$I$43,3,FALSE)</f>
        <v>1.3949314633812456E-5</v>
      </c>
      <c r="GX41" s="28">
        <f>DT41*VLOOKUP(GX$7,'PONDERADORES-GBD'!$A$3:$I$43,5,FALSE)*VLOOKUP(GX$7,'PONDERADORES-GBD'!$A$3:$I$43,6,FALSE)*VLOOKUP(GX$7,'PONDERADORES-GBD'!$A$3:$I$43,3,FALSE)+DT41*(1-VLOOKUP(GX$7,'PONDERADORES-GBD'!$A$3:$I$43,5,FALSE))*VLOOKUP(GX$7,'PONDERADORES-GBD'!$A$3:$I$43,8,FALSE)*VLOOKUP(GX$7,'PONDERADORES-GBD'!$A$3:$I$43,3,FALSE)</f>
        <v>6.1633347022587267E-7</v>
      </c>
      <c r="GY41" s="28">
        <f>DU41*VLOOKUP(GY$7,'PONDERADORES-GBD'!$A$3:$I$43,5,FALSE)*VLOOKUP(GY$7,'PONDERADORES-GBD'!$A$3:$I$43,6,FALSE)*VLOOKUP(GY$7,'PONDERADORES-GBD'!$A$3:$I$43,3,FALSE)+DU41*(1-VLOOKUP(GY$7,'PONDERADORES-GBD'!$A$3:$I$43,5,FALSE))*VLOOKUP(GY$7,'PONDERADORES-GBD'!$A$3:$I$43,8,FALSE)*VLOOKUP(GY$7,'PONDERADORES-GBD'!$A$3:$I$43,3,FALSE)</f>
        <v>0</v>
      </c>
      <c r="GZ41" s="29">
        <f t="shared" si="2"/>
        <v>4.5062448950000007E-3</v>
      </c>
      <c r="HA41" s="29">
        <f t="shared" si="3"/>
        <v>1.5461197885968517E-2</v>
      </c>
      <c r="HC41" s="39">
        <f t="shared" si="4"/>
        <v>0</v>
      </c>
      <c r="HD41" s="39" t="e">
        <f t="shared" si="5"/>
        <v>#DIV/0!</v>
      </c>
      <c r="HE41" s="39" t="e">
        <f t="shared" si="0"/>
        <v>#DIV/0!</v>
      </c>
    </row>
    <row r="42" spans="1:213" ht="15.75" x14ac:dyDescent="0.25">
      <c r="A42" s="36" t="s">
        <v>105</v>
      </c>
      <c r="B42" s="37" t="s">
        <v>57</v>
      </c>
      <c r="C42" s="31">
        <f>DATOS!B83</f>
        <v>0</v>
      </c>
      <c r="D42" s="1">
        <v>1.3175000000000001E-3</v>
      </c>
      <c r="E42" s="1">
        <v>2.1959000000000002E-3</v>
      </c>
      <c r="F42" s="1">
        <v>0.15623509999999999</v>
      </c>
      <c r="G42" s="1">
        <v>0</v>
      </c>
      <c r="H42" s="1">
        <v>0</v>
      </c>
      <c r="I42" s="1">
        <v>0</v>
      </c>
      <c r="J42" s="1">
        <v>0.23100570000000001</v>
      </c>
      <c r="K42" s="1">
        <v>3.2059699999999997E-2</v>
      </c>
      <c r="L42" s="1">
        <v>7.2902900000000007E-2</v>
      </c>
      <c r="M42" s="1">
        <v>7.4660000000000004E-3</v>
      </c>
      <c r="N42" s="1">
        <v>6.8950399999999995E-2</v>
      </c>
      <c r="O42" s="1">
        <v>4.392E-4</v>
      </c>
      <c r="P42" s="1">
        <v>2.9096400000000001E-2</v>
      </c>
      <c r="Q42" s="1">
        <v>2.1959000000000002E-3</v>
      </c>
      <c r="R42" s="1">
        <v>8.7830000000000004E-4</v>
      </c>
      <c r="S42" s="1">
        <v>1.7566999999999999E-2</v>
      </c>
      <c r="T42" s="1">
        <v>1.2296899999999999E-2</v>
      </c>
      <c r="U42" s="1">
        <v>2.6350499999999999E-2</v>
      </c>
      <c r="V42" s="1">
        <v>2.5472100000000001E-2</v>
      </c>
      <c r="W42" s="1">
        <v>6.1045200000000001E-2</v>
      </c>
      <c r="X42" s="1">
        <v>5.2261799999999997E-2</v>
      </c>
      <c r="Y42" s="1">
        <v>1.14185E-2</v>
      </c>
      <c r="Z42" s="1">
        <v>0.1238472</v>
      </c>
      <c r="AA42" s="1">
        <v>1.09794E-2</v>
      </c>
      <c r="AB42" s="1">
        <v>3.9525999999999997E-3</v>
      </c>
      <c r="AC42" s="1">
        <v>0</v>
      </c>
      <c r="AD42" s="1">
        <v>0</v>
      </c>
      <c r="AE42" s="1">
        <v>0</v>
      </c>
      <c r="AF42" s="1">
        <v>4.392E-4</v>
      </c>
      <c r="AG42" s="1">
        <v>8.7830000000000004E-4</v>
      </c>
      <c r="AH42" s="1">
        <v>0</v>
      </c>
      <c r="AI42" s="1">
        <v>4.392E-4</v>
      </c>
      <c r="AJ42" s="1">
        <v>4.8309E-3</v>
      </c>
      <c r="AK42" s="1">
        <v>4.392E-4</v>
      </c>
      <c r="AL42" s="1">
        <v>5.2700999999999998E-3</v>
      </c>
      <c r="AM42" s="1">
        <v>3.2938099999999998E-2</v>
      </c>
      <c r="AN42" s="1">
        <v>3.9525999999999997E-3</v>
      </c>
      <c r="AO42" s="1">
        <v>4.392E-4</v>
      </c>
      <c r="AP42" s="1">
        <v>4.392E-4</v>
      </c>
      <c r="AQ42" s="1">
        <v>0</v>
      </c>
      <c r="AR42" s="1">
        <v>1.0000001999999997</v>
      </c>
      <c r="AT42" s="41">
        <f>D42*VLOOKUP(AT$7,'PONDERADORES-GBD'!$A$3:$I$43,4,FALSE)</f>
        <v>1.3175000000000001E-3</v>
      </c>
      <c r="AU42" s="41">
        <f>E42*VLOOKUP(AU$7,'PONDERADORES-GBD'!$A$3:$I$43,4,FALSE)</f>
        <v>2.1959000000000002E-3</v>
      </c>
      <c r="AV42" s="41">
        <f>F42*VLOOKUP(AV$7,'PONDERADORES-GBD'!$A$3:$I$43,4,FALSE)</f>
        <v>7.8117550000000001E-3</v>
      </c>
      <c r="AW42" s="41">
        <f>G42*VLOOKUP(AW$7,'PONDERADORES-GBD'!$A$3:$I$43,4,FALSE)</f>
        <v>0</v>
      </c>
      <c r="AX42" s="41">
        <f>H42*VLOOKUP(AX$7,'PONDERADORES-GBD'!$A$3:$I$43,4,FALSE)</f>
        <v>0</v>
      </c>
      <c r="AY42" s="41">
        <f>I42*VLOOKUP(AY$7,'PONDERADORES-GBD'!$A$3:$I$43,4,FALSE)</f>
        <v>0</v>
      </c>
      <c r="AZ42" s="41">
        <f>J42*VLOOKUP(AZ$7,'PONDERADORES-GBD'!$A$3:$I$43,4,FALSE)</f>
        <v>1.1550285E-2</v>
      </c>
      <c r="BA42" s="41">
        <f>K42*VLOOKUP(BA$7,'PONDERADORES-GBD'!$A$3:$I$43,4,FALSE)</f>
        <v>1.6029849999999999E-3</v>
      </c>
      <c r="BB42" s="41">
        <f>L42*VLOOKUP(BB$7,'PONDERADORES-GBD'!$A$3:$I$43,4,FALSE)</f>
        <v>0</v>
      </c>
      <c r="BC42" s="41">
        <f>M42*VLOOKUP(BC$7,'PONDERADORES-GBD'!$A$3:$I$43,4,FALSE)</f>
        <v>0</v>
      </c>
      <c r="BD42" s="41">
        <f>N42*VLOOKUP(BD$7,'PONDERADORES-GBD'!$A$3:$I$43,4,FALSE)</f>
        <v>0</v>
      </c>
      <c r="BE42" s="41">
        <f>O42*VLOOKUP(BE$7,'PONDERADORES-GBD'!$A$3:$I$43,4,FALSE)</f>
        <v>4.392E-4</v>
      </c>
      <c r="BF42" s="41">
        <f>P42*VLOOKUP(BF$7,'PONDERADORES-GBD'!$A$3:$I$43,4,FALSE)</f>
        <v>1.4548200000000001E-3</v>
      </c>
      <c r="BG42" s="41">
        <f>Q42*VLOOKUP(BG$7,'PONDERADORES-GBD'!$A$3:$I$43,4,FALSE)</f>
        <v>2.1959000000000003E-4</v>
      </c>
      <c r="BH42" s="41">
        <f>R42*VLOOKUP(BH$7,'PONDERADORES-GBD'!$A$3:$I$43,4,FALSE)</f>
        <v>1.7566000000000001E-4</v>
      </c>
      <c r="BI42" s="41">
        <f>S42*VLOOKUP(BI$7,'PONDERADORES-GBD'!$A$3:$I$43,4,FALSE)</f>
        <v>2.6350499999999999E-3</v>
      </c>
      <c r="BJ42" s="41">
        <f>T42*VLOOKUP(BJ$7,'PONDERADORES-GBD'!$A$3:$I$43,4,FALSE)</f>
        <v>0</v>
      </c>
      <c r="BK42" s="41">
        <f>U42*VLOOKUP(BK$7,'PONDERADORES-GBD'!$A$3:$I$43,4,FALSE)</f>
        <v>0</v>
      </c>
      <c r="BL42" s="41">
        <f>V42*VLOOKUP(BL$7,'PONDERADORES-GBD'!$A$3:$I$43,4,FALSE)</f>
        <v>0</v>
      </c>
      <c r="BM42" s="41">
        <f>W42*VLOOKUP(BM$7,'PONDERADORES-GBD'!$A$3:$I$43,4,FALSE)</f>
        <v>0</v>
      </c>
      <c r="BN42" s="41">
        <f>X42*VLOOKUP(BN$7,'PONDERADORES-GBD'!$A$3:$I$43,4,FALSE)</f>
        <v>0</v>
      </c>
      <c r="BO42" s="41">
        <f>Y42*VLOOKUP(BO$7,'PONDERADORES-GBD'!$A$3:$I$43,4,FALSE)</f>
        <v>0</v>
      </c>
      <c r="BP42" s="41">
        <f>Z42*VLOOKUP(BP$7,'PONDERADORES-GBD'!$A$3:$I$43,4,FALSE)</f>
        <v>0</v>
      </c>
      <c r="BQ42" s="41">
        <f>AA42*VLOOKUP(BQ$7,'PONDERADORES-GBD'!$A$3:$I$43,4,FALSE)</f>
        <v>0</v>
      </c>
      <c r="BR42" s="41">
        <f>AB42*VLOOKUP(BR$7,'PONDERADORES-GBD'!$A$3:$I$43,4,FALSE)</f>
        <v>0</v>
      </c>
      <c r="BS42" s="41">
        <f>AC42*VLOOKUP(BS$7,'PONDERADORES-GBD'!$A$3:$I$43,4,FALSE)</f>
        <v>0</v>
      </c>
      <c r="BT42" s="41">
        <f>AD42*VLOOKUP(BT$7,'PONDERADORES-GBD'!$A$3:$I$43,4,FALSE)</f>
        <v>0</v>
      </c>
      <c r="BU42" s="41">
        <f>AE42*VLOOKUP(BU$7,'PONDERADORES-GBD'!$A$3:$I$43,4,FALSE)</f>
        <v>0</v>
      </c>
      <c r="BV42" s="41">
        <f>AF42*VLOOKUP(BV$7,'PONDERADORES-GBD'!$A$3:$I$43,4,FALSE)</f>
        <v>4.392E-4</v>
      </c>
      <c r="BW42" s="41">
        <f>AG42*VLOOKUP(BW$7,'PONDERADORES-GBD'!$A$3:$I$43,4,FALSE)</f>
        <v>8.7830000000000004E-4</v>
      </c>
      <c r="BX42" s="41">
        <f>AH42*VLOOKUP(BX$7,'PONDERADORES-GBD'!$A$3:$I$43,4,FALSE)</f>
        <v>0</v>
      </c>
      <c r="BY42" s="41">
        <f>AI42*VLOOKUP(BY$7,'PONDERADORES-GBD'!$A$3:$I$43,4,FALSE)</f>
        <v>0</v>
      </c>
      <c r="BZ42" s="41">
        <f>AJ42*VLOOKUP(BZ$7,'PONDERADORES-GBD'!$A$3:$I$43,4,FALSE)</f>
        <v>0</v>
      </c>
      <c r="CA42" s="41">
        <f>AK42*VLOOKUP(CA$7,'PONDERADORES-GBD'!$A$3:$I$43,4,FALSE)</f>
        <v>0</v>
      </c>
      <c r="CB42" s="41">
        <f>AL42*VLOOKUP(CB$7,'PONDERADORES-GBD'!$A$3:$I$43,4,FALSE)</f>
        <v>0</v>
      </c>
      <c r="CC42" s="41">
        <f>AM42*VLOOKUP(CC$7,'PONDERADORES-GBD'!$A$3:$I$43,4,FALSE)</f>
        <v>0</v>
      </c>
      <c r="CD42" s="41">
        <f>AN42*VLOOKUP(CD$7,'PONDERADORES-GBD'!$A$3:$I$43,4,FALSE)</f>
        <v>0</v>
      </c>
      <c r="CE42" s="41">
        <f>AO42*VLOOKUP(CE$7,'PONDERADORES-GBD'!$A$3:$I$43,4,FALSE)</f>
        <v>0</v>
      </c>
      <c r="CF42" s="41">
        <f>AP42*VLOOKUP(CF$7,'PONDERADORES-GBD'!$A$3:$I$43,4,FALSE)</f>
        <v>0</v>
      </c>
      <c r="CG42" s="41">
        <f>AQ42*VLOOKUP(CG$7,'PONDERADORES-GBD'!$A$3:$I$43,4,FALSE)</f>
        <v>0</v>
      </c>
      <c r="CH42" s="41">
        <f>D42*(1-VLOOKUP(CH$7,'PONDERADORES-GBD'!$A$3:$I$43,4,FALSE))</f>
        <v>0</v>
      </c>
      <c r="CI42" s="41">
        <f>E42*(1-VLOOKUP(CI$7,'PONDERADORES-GBD'!$A$3:$I$43,4,FALSE))</f>
        <v>0</v>
      </c>
      <c r="CJ42" s="41">
        <f>F42*(1-VLOOKUP(CJ$7,'PONDERADORES-GBD'!$A$3:$I$43,4,FALSE))</f>
        <v>0.14842334499999998</v>
      </c>
      <c r="CK42" s="41">
        <f>G42*(1-VLOOKUP(CK$7,'PONDERADORES-GBD'!$A$3:$I$43,4,FALSE))</f>
        <v>0</v>
      </c>
      <c r="CL42" s="41">
        <f>H42*(1-VLOOKUP(CL$7,'PONDERADORES-GBD'!$A$3:$I$43,4,FALSE))</f>
        <v>0</v>
      </c>
      <c r="CM42" s="41">
        <f>I42*(1-VLOOKUP(CM$7,'PONDERADORES-GBD'!$A$3:$I$43,4,FALSE))</f>
        <v>0</v>
      </c>
      <c r="CN42" s="41">
        <f>J42*(1-VLOOKUP(CN$7,'PONDERADORES-GBD'!$A$3:$I$43,4,FALSE))</f>
        <v>0.21945541499999999</v>
      </c>
      <c r="CO42" s="41">
        <f>K42*(1-VLOOKUP(CO$7,'PONDERADORES-GBD'!$A$3:$I$43,4,FALSE))</f>
        <v>3.0456714999999995E-2</v>
      </c>
      <c r="CP42" s="41">
        <f>L42*(1-VLOOKUP(CP$7,'PONDERADORES-GBD'!$A$3:$I$43,4,FALSE))</f>
        <v>7.2902900000000007E-2</v>
      </c>
      <c r="CQ42" s="41">
        <f>M42*(1-VLOOKUP(CQ$7,'PONDERADORES-GBD'!$A$3:$I$43,4,FALSE))</f>
        <v>7.4660000000000004E-3</v>
      </c>
      <c r="CR42" s="41">
        <f>N42*(1-VLOOKUP(CR$7,'PONDERADORES-GBD'!$A$3:$I$43,4,FALSE))</f>
        <v>6.8950399999999995E-2</v>
      </c>
      <c r="CS42" s="41">
        <f>O42*(1-VLOOKUP(CS$7,'PONDERADORES-GBD'!$A$3:$I$43,4,FALSE))</f>
        <v>0</v>
      </c>
      <c r="CT42" s="41">
        <f>P42*(1-VLOOKUP(CT$7,'PONDERADORES-GBD'!$A$3:$I$43,4,FALSE))</f>
        <v>2.7641579999999999E-2</v>
      </c>
      <c r="CU42" s="41">
        <f>Q42*(1-VLOOKUP(CU$7,'PONDERADORES-GBD'!$A$3:$I$43,4,FALSE))</f>
        <v>1.9763100000000002E-3</v>
      </c>
      <c r="CV42" s="41">
        <f>R42*(1-VLOOKUP(CV$7,'PONDERADORES-GBD'!$A$3:$I$43,4,FALSE))</f>
        <v>7.0264000000000004E-4</v>
      </c>
      <c r="CW42" s="41">
        <f>S42*(1-VLOOKUP(CW$7,'PONDERADORES-GBD'!$A$3:$I$43,4,FALSE))</f>
        <v>1.4931949999999999E-2</v>
      </c>
      <c r="CX42" s="41">
        <f>T42*(1-VLOOKUP(CX$7,'PONDERADORES-GBD'!$A$3:$I$43,4,FALSE))</f>
        <v>1.2296899999999999E-2</v>
      </c>
      <c r="CY42" s="41">
        <f>U42*(1-VLOOKUP(CY$7,'PONDERADORES-GBD'!$A$3:$I$43,4,FALSE))</f>
        <v>2.6350499999999999E-2</v>
      </c>
      <c r="CZ42" s="41">
        <f>V42*(1-VLOOKUP(CZ$7,'PONDERADORES-GBD'!$A$3:$I$43,4,FALSE))</f>
        <v>2.5472100000000001E-2</v>
      </c>
      <c r="DA42" s="41">
        <f>W42*(1-VLOOKUP(DA$7,'PONDERADORES-GBD'!$A$3:$I$43,4,FALSE))</f>
        <v>6.1045200000000001E-2</v>
      </c>
      <c r="DB42" s="41">
        <f>X42*(1-VLOOKUP(DB$7,'PONDERADORES-GBD'!$A$3:$I$43,4,FALSE))</f>
        <v>5.2261799999999997E-2</v>
      </c>
      <c r="DC42" s="41">
        <f>Y42*(1-VLOOKUP(DC$7,'PONDERADORES-GBD'!$A$3:$I$43,4,FALSE))</f>
        <v>1.14185E-2</v>
      </c>
      <c r="DD42" s="41">
        <f>Z42*(1-VLOOKUP(DD$7,'PONDERADORES-GBD'!$A$3:$I$43,4,FALSE))</f>
        <v>0.1238472</v>
      </c>
      <c r="DE42" s="41">
        <f>AA42*(1-VLOOKUP(DE$7,'PONDERADORES-GBD'!$A$3:$I$43,4,FALSE))</f>
        <v>1.09794E-2</v>
      </c>
      <c r="DF42" s="41">
        <f>AB42*(1-VLOOKUP(DF$7,'PONDERADORES-GBD'!$A$3:$I$43,4,FALSE))</f>
        <v>3.9525999999999997E-3</v>
      </c>
      <c r="DG42" s="41">
        <f>AC42*(1-VLOOKUP(DG$7,'PONDERADORES-GBD'!$A$3:$I$43,4,FALSE))</f>
        <v>0</v>
      </c>
      <c r="DH42" s="41">
        <f>AD42*(1-VLOOKUP(DH$7,'PONDERADORES-GBD'!$A$3:$I$43,4,FALSE))</f>
        <v>0</v>
      </c>
      <c r="DI42" s="41">
        <f>AE42*(1-VLOOKUP(DI$7,'PONDERADORES-GBD'!$A$3:$I$43,4,FALSE))</f>
        <v>0</v>
      </c>
      <c r="DJ42" s="41">
        <f>AF42*(1-VLOOKUP(DJ$7,'PONDERADORES-GBD'!$A$3:$I$43,4,FALSE))</f>
        <v>0</v>
      </c>
      <c r="DK42" s="41">
        <f>AG42*(1-VLOOKUP(DK$7,'PONDERADORES-GBD'!$A$3:$I$43,4,FALSE))</f>
        <v>0</v>
      </c>
      <c r="DL42" s="41">
        <f>AH42*(1-VLOOKUP(DL$7,'PONDERADORES-GBD'!$A$3:$I$43,4,FALSE))</f>
        <v>0</v>
      </c>
      <c r="DM42" s="41">
        <f>AI42*(1-VLOOKUP(DM$7,'PONDERADORES-GBD'!$A$3:$I$43,4,FALSE))</f>
        <v>4.392E-4</v>
      </c>
      <c r="DN42" s="41">
        <f>AJ42*(1-VLOOKUP(DN$7,'PONDERADORES-GBD'!$A$3:$I$43,4,FALSE))</f>
        <v>4.8309E-3</v>
      </c>
      <c r="DO42" s="41">
        <f>AK42*(1-VLOOKUP(DO$7,'PONDERADORES-GBD'!$A$3:$I$43,4,FALSE))</f>
        <v>4.392E-4</v>
      </c>
      <c r="DP42" s="41">
        <f>AL42*(1-VLOOKUP(DP$7,'PONDERADORES-GBD'!$A$3:$I$43,4,FALSE))</f>
        <v>5.2700999999999998E-3</v>
      </c>
      <c r="DQ42" s="41">
        <f>AM42*(1-VLOOKUP(DQ$7,'PONDERADORES-GBD'!$A$3:$I$43,4,FALSE))</f>
        <v>3.2938099999999998E-2</v>
      </c>
      <c r="DR42" s="41">
        <f>AN42*(1-VLOOKUP(DR$7,'PONDERADORES-GBD'!$A$3:$I$43,4,FALSE))</f>
        <v>3.9525999999999997E-3</v>
      </c>
      <c r="DS42" s="41">
        <f>AO42*(1-VLOOKUP(DS$7,'PONDERADORES-GBD'!$A$3:$I$43,4,FALSE))</f>
        <v>4.392E-4</v>
      </c>
      <c r="DT42" s="41">
        <f>AP42*(1-VLOOKUP(DT$7,'PONDERADORES-GBD'!$A$3:$I$43,4,FALSE))</f>
        <v>4.392E-4</v>
      </c>
      <c r="DU42" s="41">
        <f>AQ42*(1-VLOOKUP(DU$7,'PONDERADORES-GBD'!$A$3:$I$43,4,FALSE))</f>
        <v>0</v>
      </c>
      <c r="DV42" s="31">
        <f t="shared" si="1"/>
        <v>1.0000001999999999</v>
      </c>
      <c r="DW42" s="45"/>
      <c r="DX42" s="28">
        <f>AT42*VLOOKUP(DX$7,'PONDERADORES-GBD'!$A$3:$I$43,5,FALSE)*VLOOKUP(DX$7,'PONDERADORES-GBD'!$A$3:$I$43,7,FALSE)+AT42*(1-VLOOKUP(DX$7,'PONDERADORES-GBD'!$A$3:$I$43,5,FALSE))*VLOOKUP(DX$7,'PONDERADORES-GBD'!$A$3:$I$43,9,FALSE)</f>
        <v>7.7600750000000006E-4</v>
      </c>
      <c r="DY42" s="28">
        <f>AU42*VLOOKUP(DY$7,'PONDERADORES-GBD'!$A$3:$I$43,5,FALSE)*VLOOKUP(DY$7,'PONDERADORES-GBD'!$A$3:$I$43,7,FALSE)+AU42*(1-VLOOKUP(DY$7,'PONDERADORES-GBD'!$A$3:$I$43,5,FALSE))*VLOOKUP(DY$7,'PONDERADORES-GBD'!$A$3:$I$43,9,FALSE)</f>
        <v>6.4998639999999999E-4</v>
      </c>
      <c r="DZ42" s="28">
        <f>AV42*VLOOKUP(DZ$7,'PONDERADORES-GBD'!$A$3:$I$43,5,FALSE)*VLOOKUP(DZ$7,'PONDERADORES-GBD'!$A$3:$I$43,7,FALSE)+AV42*(1-VLOOKUP(DZ$7,'PONDERADORES-GBD'!$A$3:$I$43,5,FALSE))*VLOOKUP(DZ$7,'PONDERADORES-GBD'!$A$3:$I$43,9,FALSE)</f>
        <v>1.8045154050000001E-3</v>
      </c>
      <c r="EA42" s="28">
        <f>AW42*VLOOKUP(EA$7,'PONDERADORES-GBD'!$A$3:$I$43,5,FALSE)*VLOOKUP(EA$7,'PONDERADORES-GBD'!$A$3:$I$43,7,FALSE)+AW42*(1-VLOOKUP(EA$7,'PONDERADORES-GBD'!$A$3:$I$43,5,FALSE))*VLOOKUP(EA$7,'PONDERADORES-GBD'!$A$3:$I$43,9,FALSE)</f>
        <v>0</v>
      </c>
      <c r="EB42" s="28">
        <f>AX42*VLOOKUP(EB$7,'PONDERADORES-GBD'!$A$3:$I$43,5,FALSE)*VLOOKUP(EB$7,'PONDERADORES-GBD'!$A$3:$I$43,7,FALSE)+AX42*(1-VLOOKUP(EB$7,'PONDERADORES-GBD'!$A$3:$I$43,5,FALSE))*VLOOKUP(EB$7,'PONDERADORES-GBD'!$A$3:$I$43,9,FALSE)</f>
        <v>0</v>
      </c>
      <c r="EC42" s="28">
        <f>AY42*VLOOKUP(EC$7,'PONDERADORES-GBD'!$A$3:$I$43,5,FALSE)*VLOOKUP(EC$7,'PONDERADORES-GBD'!$A$3:$I$43,7,FALSE)+AY42*(1-VLOOKUP(EC$7,'PONDERADORES-GBD'!$A$3:$I$43,5,FALSE))*VLOOKUP(EC$7,'PONDERADORES-GBD'!$A$3:$I$43,9,FALSE)</f>
        <v>0</v>
      </c>
      <c r="ED42" s="28">
        <f>AZ42*VLOOKUP(ED$7,'PONDERADORES-GBD'!$A$3:$I$43,5,FALSE)*VLOOKUP(ED$7,'PONDERADORES-GBD'!$A$3:$I$43,7,FALSE)+AZ42*(1-VLOOKUP(ED$7,'PONDERADORES-GBD'!$A$3:$I$43,5,FALSE))*VLOOKUP(ED$7,'PONDERADORES-GBD'!$A$3:$I$43,9,FALSE)</f>
        <v>6.6991653000000005E-4</v>
      </c>
      <c r="EE42" s="28">
        <f>BA42*VLOOKUP(EE$7,'PONDERADORES-GBD'!$A$3:$I$43,5,FALSE)*VLOOKUP(EE$7,'PONDERADORES-GBD'!$A$3:$I$43,7,FALSE)+BA42*(1-VLOOKUP(EE$7,'PONDERADORES-GBD'!$A$3:$I$43,5,FALSE))*VLOOKUP(EE$7,'PONDERADORES-GBD'!$A$3:$I$43,9,FALSE)</f>
        <v>8.0149250000000002E-6</v>
      </c>
      <c r="EF42" s="28">
        <f>BB42*VLOOKUP(EF$7,'PONDERADORES-GBD'!$A$3:$I$43,5,FALSE)*VLOOKUP(EF$7,'PONDERADORES-GBD'!$A$3:$I$43,7,FALSE)+BB42*(1-VLOOKUP(EF$7,'PONDERADORES-GBD'!$A$3:$I$43,5,FALSE))*VLOOKUP(EF$7,'PONDERADORES-GBD'!$A$3:$I$43,9,FALSE)</f>
        <v>0</v>
      </c>
      <c r="EG42" s="28">
        <f>BC42*VLOOKUP(EG$7,'PONDERADORES-GBD'!$A$3:$I$43,5,FALSE)*VLOOKUP(EG$7,'PONDERADORES-GBD'!$A$3:$I$43,7,FALSE)+BC42*(1-VLOOKUP(EG$7,'PONDERADORES-GBD'!$A$3:$I$43,5,FALSE))*VLOOKUP(EG$7,'PONDERADORES-GBD'!$A$3:$I$43,9,FALSE)</f>
        <v>0</v>
      </c>
      <c r="EH42" s="28">
        <f>BD42*VLOOKUP(EH$7,'PONDERADORES-GBD'!$A$3:$I$43,5,FALSE)*VLOOKUP(EH$7,'PONDERADORES-GBD'!$A$3:$I$43,7,FALSE)+BD42*(1-VLOOKUP(EH$7,'PONDERADORES-GBD'!$A$3:$I$43,5,FALSE))*VLOOKUP(EH$7,'PONDERADORES-GBD'!$A$3:$I$43,9,FALSE)</f>
        <v>0</v>
      </c>
      <c r="EI42" s="28">
        <f>BE42*VLOOKUP(EI$7,'PONDERADORES-GBD'!$A$3:$I$43,5,FALSE)*VLOOKUP(EI$7,'PONDERADORES-GBD'!$A$3:$I$43,7,FALSE)+BE42*(1-VLOOKUP(EI$7,'PONDERADORES-GBD'!$A$3:$I$43,5,FALSE))*VLOOKUP(EI$7,'PONDERADORES-GBD'!$A$3:$I$43,9,FALSE)</f>
        <v>7.0272000000000002E-6</v>
      </c>
      <c r="EJ42" s="28">
        <f>BF42*VLOOKUP(EJ$7,'PONDERADORES-GBD'!$A$3:$I$43,5,FALSE)*VLOOKUP(EJ$7,'PONDERADORES-GBD'!$A$3:$I$43,7,FALSE)+BF42*(1-VLOOKUP(EJ$7,'PONDERADORES-GBD'!$A$3:$I$43,5,FALSE))*VLOOKUP(EJ$7,'PONDERADORES-GBD'!$A$3:$I$43,9,FALSE)</f>
        <v>1.3675308000000002E-4</v>
      </c>
      <c r="EK42" s="28">
        <f>BG42*VLOOKUP(EK$7,'PONDERADORES-GBD'!$A$3:$I$43,5,FALSE)*VLOOKUP(EK$7,'PONDERADORES-GBD'!$A$3:$I$43,7,FALSE)+BG42*(1-VLOOKUP(EK$7,'PONDERADORES-GBD'!$A$3:$I$43,5,FALSE))*VLOOKUP(EK$7,'PONDERADORES-GBD'!$A$3:$I$43,9,FALSE)</f>
        <v>6.5877000000000006E-5</v>
      </c>
      <c r="EL42" s="28">
        <f>BH42*VLOOKUP(EL$7,'PONDERADORES-GBD'!$A$3:$I$43,5,FALSE)*VLOOKUP(EL$7,'PONDERADORES-GBD'!$A$3:$I$43,7,FALSE)+BH42*(1-VLOOKUP(EL$7,'PONDERADORES-GBD'!$A$3:$I$43,5,FALSE))*VLOOKUP(EL$7,'PONDERADORES-GBD'!$A$3:$I$43,9,FALSE)</f>
        <v>1.9849580000000002E-5</v>
      </c>
      <c r="EM42" s="28">
        <f>BI42*VLOOKUP(EM$7,'PONDERADORES-GBD'!$A$3:$I$43,5,FALSE)*VLOOKUP(EM$7,'PONDERADORES-GBD'!$A$3:$I$43,7,FALSE)+BI42*(1-VLOOKUP(EM$7,'PONDERADORES-GBD'!$A$3:$I$43,5,FALSE))*VLOOKUP(EM$7,'PONDERADORES-GBD'!$A$3:$I$43,9,FALSE)</f>
        <v>1.8708854999999997E-4</v>
      </c>
      <c r="EN42" s="28">
        <f>BJ42*VLOOKUP(EN$7,'PONDERADORES-GBD'!$A$3:$I$43,5,FALSE)*VLOOKUP(EN$7,'PONDERADORES-GBD'!$A$3:$I$43,7,FALSE)+BJ42*(1-VLOOKUP(EN$7,'PONDERADORES-GBD'!$A$3:$I$43,5,FALSE))*VLOOKUP(EN$7,'PONDERADORES-GBD'!$A$3:$I$43,9,FALSE)</f>
        <v>0</v>
      </c>
      <c r="EO42" s="28">
        <f>BK42*VLOOKUP(EO$7,'PONDERADORES-GBD'!$A$3:$I$43,5,FALSE)*VLOOKUP(EO$7,'PONDERADORES-GBD'!$A$3:$I$43,7,FALSE)+BK42*(1-VLOOKUP(EO$7,'PONDERADORES-GBD'!$A$3:$I$43,5,FALSE))*VLOOKUP(EO$7,'PONDERADORES-GBD'!$A$3:$I$43,9,FALSE)</f>
        <v>0</v>
      </c>
      <c r="EP42" s="28">
        <f>BL42*VLOOKUP(EP$7,'PONDERADORES-GBD'!$A$3:$I$43,5,FALSE)*VLOOKUP(EP$7,'PONDERADORES-GBD'!$A$3:$I$43,7,FALSE)+BL42*(1-VLOOKUP(EP$7,'PONDERADORES-GBD'!$A$3:$I$43,5,FALSE))*VLOOKUP(EP$7,'PONDERADORES-GBD'!$A$3:$I$43,9,FALSE)</f>
        <v>0</v>
      </c>
      <c r="EQ42" s="28">
        <f>BM42*VLOOKUP(EQ$7,'PONDERADORES-GBD'!$A$3:$I$43,5,FALSE)*VLOOKUP(EQ$7,'PONDERADORES-GBD'!$A$3:$I$43,7,FALSE)+BM42*(1-VLOOKUP(EQ$7,'PONDERADORES-GBD'!$A$3:$I$43,5,FALSE))*VLOOKUP(EQ$7,'PONDERADORES-GBD'!$A$3:$I$43,9,FALSE)</f>
        <v>0</v>
      </c>
      <c r="ER42" s="28">
        <f>BN42*VLOOKUP(ER$7,'PONDERADORES-GBD'!$A$3:$I$43,5,FALSE)*VLOOKUP(ER$7,'PONDERADORES-GBD'!$A$3:$I$43,7,FALSE)+BN42*(1-VLOOKUP(ER$7,'PONDERADORES-GBD'!$A$3:$I$43,5,FALSE))*VLOOKUP(ER$7,'PONDERADORES-GBD'!$A$3:$I$43,9,FALSE)</f>
        <v>0</v>
      </c>
      <c r="ES42" s="28">
        <f>BO42*VLOOKUP(ES$7,'PONDERADORES-GBD'!$A$3:$I$43,5,FALSE)*VLOOKUP(ES$7,'PONDERADORES-GBD'!$A$3:$I$43,7,FALSE)+BO42*(1-VLOOKUP(ES$7,'PONDERADORES-GBD'!$A$3:$I$43,5,FALSE))*VLOOKUP(ES$7,'PONDERADORES-GBD'!$A$3:$I$43,9,FALSE)</f>
        <v>0</v>
      </c>
      <c r="ET42" s="28">
        <f>BP42*VLOOKUP(ET$7,'PONDERADORES-GBD'!$A$3:$I$43,5,FALSE)*VLOOKUP(ET$7,'PONDERADORES-GBD'!$A$3:$I$43,7,FALSE)+BP42*(1-VLOOKUP(ET$7,'PONDERADORES-GBD'!$A$3:$I$43,5,FALSE))*VLOOKUP(ET$7,'PONDERADORES-GBD'!$A$3:$I$43,9,FALSE)</f>
        <v>0</v>
      </c>
      <c r="EU42" s="28">
        <f>BQ42*VLOOKUP(EU$7,'PONDERADORES-GBD'!$A$3:$I$43,5,FALSE)*VLOOKUP(EU$7,'PONDERADORES-GBD'!$A$3:$I$43,7,FALSE)+BQ42*(1-VLOOKUP(EU$7,'PONDERADORES-GBD'!$A$3:$I$43,5,FALSE))*VLOOKUP(EU$7,'PONDERADORES-GBD'!$A$3:$I$43,9,FALSE)</f>
        <v>0</v>
      </c>
      <c r="EV42" s="28">
        <f>BR42*VLOOKUP(EV$7,'PONDERADORES-GBD'!$A$3:$I$43,5,FALSE)*VLOOKUP(EV$7,'PONDERADORES-GBD'!$A$3:$I$43,7,FALSE)+BR42*(1-VLOOKUP(EV$7,'PONDERADORES-GBD'!$A$3:$I$43,5,FALSE))*VLOOKUP(EV$7,'PONDERADORES-GBD'!$A$3:$I$43,9,FALSE)</f>
        <v>0</v>
      </c>
      <c r="EW42" s="28">
        <f>BS42*VLOOKUP(EW$7,'PONDERADORES-GBD'!$A$3:$I$43,5,FALSE)*VLOOKUP(EW$7,'PONDERADORES-GBD'!$A$3:$I$43,7,FALSE)+BS42*(1-VLOOKUP(EW$7,'PONDERADORES-GBD'!$A$3:$I$43,5,FALSE))*VLOOKUP(EW$7,'PONDERADORES-GBD'!$A$3:$I$43,9,FALSE)</f>
        <v>0</v>
      </c>
      <c r="EX42" s="28">
        <f>BT42*VLOOKUP(EX$7,'PONDERADORES-GBD'!$A$3:$I$43,5,FALSE)*VLOOKUP(EX$7,'PONDERADORES-GBD'!$A$3:$I$43,7,FALSE)+BT42*(1-VLOOKUP(EX$7,'PONDERADORES-GBD'!$A$3:$I$43,5,FALSE))*VLOOKUP(EX$7,'PONDERADORES-GBD'!$A$3:$I$43,9,FALSE)</f>
        <v>0</v>
      </c>
      <c r="EY42" s="28">
        <f>BU42*VLOOKUP(EY$7,'PONDERADORES-GBD'!$A$3:$I$43,5,FALSE)*VLOOKUP(EY$7,'PONDERADORES-GBD'!$A$3:$I$43,7,FALSE)+BU42*(1-VLOOKUP(EY$7,'PONDERADORES-GBD'!$A$3:$I$43,5,FALSE))*VLOOKUP(EY$7,'PONDERADORES-GBD'!$A$3:$I$43,9,FALSE)</f>
        <v>0</v>
      </c>
      <c r="EZ42" s="28">
        <f>BV42*VLOOKUP(EZ$7,'PONDERADORES-GBD'!$A$3:$I$43,5,FALSE)*VLOOKUP(EZ$7,'PONDERADORES-GBD'!$A$3:$I$43,7,FALSE)+BV42*(1-VLOOKUP(EZ$7,'PONDERADORES-GBD'!$A$3:$I$43,5,FALSE))*VLOOKUP(EZ$7,'PONDERADORES-GBD'!$A$3:$I$43,9,FALSE)</f>
        <v>2.1960000000000002E-6</v>
      </c>
      <c r="FA42" s="28">
        <f>BW42*VLOOKUP(FA$7,'PONDERADORES-GBD'!$A$3:$I$43,5,FALSE)*VLOOKUP(FA$7,'PONDERADORES-GBD'!$A$3:$I$43,7,FALSE)+BW42*(1-VLOOKUP(FA$7,'PONDERADORES-GBD'!$A$3:$I$43,5,FALSE))*VLOOKUP(FA$7,'PONDERADORES-GBD'!$A$3:$I$43,9,FALSE)</f>
        <v>3.42537E-5</v>
      </c>
      <c r="FB42" s="28">
        <f>BX42*VLOOKUP(FB$7,'PONDERADORES-GBD'!$A$3:$I$43,5,FALSE)*VLOOKUP(FB$7,'PONDERADORES-GBD'!$A$3:$I$43,7,FALSE)+BX42*(1-VLOOKUP(FB$7,'PONDERADORES-GBD'!$A$3:$I$43,5,FALSE))*VLOOKUP(FB$7,'PONDERADORES-GBD'!$A$3:$I$43,9,FALSE)</f>
        <v>0</v>
      </c>
      <c r="FC42" s="28">
        <f>BY42*VLOOKUP(FC$7,'PONDERADORES-GBD'!$A$3:$I$43,5,FALSE)*VLOOKUP(FC$7,'PONDERADORES-GBD'!$A$3:$I$43,7,FALSE)+BY42*(1-VLOOKUP(FC$7,'PONDERADORES-GBD'!$A$3:$I$43,5,FALSE))*VLOOKUP(FC$7,'PONDERADORES-GBD'!$A$3:$I$43,9,FALSE)</f>
        <v>0</v>
      </c>
      <c r="FD42" s="28">
        <f>BZ42*VLOOKUP(FD$7,'PONDERADORES-GBD'!$A$3:$I$43,5,FALSE)*VLOOKUP(FD$7,'PONDERADORES-GBD'!$A$3:$I$43,7,FALSE)+BZ42*(1-VLOOKUP(FD$7,'PONDERADORES-GBD'!$A$3:$I$43,5,FALSE))*VLOOKUP(FD$7,'PONDERADORES-GBD'!$A$3:$I$43,9,FALSE)</f>
        <v>0</v>
      </c>
      <c r="FE42" s="28">
        <f>CA42*VLOOKUP(FE$7,'PONDERADORES-GBD'!$A$3:$I$43,5,FALSE)*VLOOKUP(FE$7,'PONDERADORES-GBD'!$A$3:$I$43,7,FALSE)+CA42*(1-VLOOKUP(FE$7,'PONDERADORES-GBD'!$A$3:$I$43,5,FALSE))*VLOOKUP(FE$7,'PONDERADORES-GBD'!$A$3:$I$43,9,FALSE)</f>
        <v>0</v>
      </c>
      <c r="FF42" s="28">
        <f>CB42*VLOOKUP(FF$7,'PONDERADORES-GBD'!$A$3:$I$43,5,FALSE)*VLOOKUP(FF$7,'PONDERADORES-GBD'!$A$3:$I$43,7,FALSE)+CB42*(1-VLOOKUP(FF$7,'PONDERADORES-GBD'!$A$3:$I$43,5,FALSE))*VLOOKUP(FF$7,'PONDERADORES-GBD'!$A$3:$I$43,9,FALSE)</f>
        <v>0</v>
      </c>
      <c r="FG42" s="28">
        <f>CC42*VLOOKUP(FG$7,'PONDERADORES-GBD'!$A$3:$I$43,5,FALSE)*VLOOKUP(FG$7,'PONDERADORES-GBD'!$A$3:$I$43,7,FALSE)+CC42*(1-VLOOKUP(FG$7,'PONDERADORES-GBD'!$A$3:$I$43,5,FALSE))*VLOOKUP(FG$7,'PONDERADORES-GBD'!$A$3:$I$43,9,FALSE)</f>
        <v>0</v>
      </c>
      <c r="FH42" s="28">
        <f>CD42*VLOOKUP(FH$7,'PONDERADORES-GBD'!$A$3:$I$43,5,FALSE)*VLOOKUP(FH$7,'PONDERADORES-GBD'!$A$3:$I$43,7,FALSE)+CD42*(1-VLOOKUP(FH$7,'PONDERADORES-GBD'!$A$3:$I$43,5,FALSE))*VLOOKUP(FH$7,'PONDERADORES-GBD'!$A$3:$I$43,9,FALSE)</f>
        <v>0</v>
      </c>
      <c r="FI42" s="28">
        <f>CE42*VLOOKUP(FI$7,'PONDERADORES-GBD'!$A$3:$I$43,5,FALSE)*VLOOKUP(FI$7,'PONDERADORES-GBD'!$A$3:$I$43,7,FALSE)+CE42*(1-VLOOKUP(FI$7,'PONDERADORES-GBD'!$A$3:$I$43,5,FALSE))*VLOOKUP(FI$7,'PONDERADORES-GBD'!$A$3:$I$43,9,FALSE)</f>
        <v>0</v>
      </c>
      <c r="FJ42" s="28">
        <f>CF42*VLOOKUP(FJ$7,'PONDERADORES-GBD'!$A$3:$I$43,5,FALSE)*VLOOKUP(FJ$7,'PONDERADORES-GBD'!$A$3:$I$43,7,FALSE)+CF42*(1-VLOOKUP(FJ$7,'PONDERADORES-GBD'!$A$3:$I$43,5,FALSE))*VLOOKUP(FJ$7,'PONDERADORES-GBD'!$A$3:$I$43,9,FALSE)</f>
        <v>0</v>
      </c>
      <c r="FK42" s="28">
        <f>CG42*VLOOKUP(FK$7,'PONDERADORES-GBD'!$A$3:$I$43,5,FALSE)*VLOOKUP(FK$7,'PONDERADORES-GBD'!$A$3:$I$43,7,FALSE)+CG42*(1-VLOOKUP(FK$7,'PONDERADORES-GBD'!$A$3:$I$43,5,FALSE))*VLOOKUP(FK$7,'PONDERADORES-GBD'!$A$3:$I$43,9,FALSE)</f>
        <v>0</v>
      </c>
      <c r="FL42" s="28">
        <f>CH42*VLOOKUP(FL$7,'PONDERADORES-GBD'!$A$3:$I$43,5,FALSE)*VLOOKUP(FL$7,'PONDERADORES-GBD'!$A$3:$I$43,6,FALSE)*VLOOKUP(FL$7,'PONDERADORES-GBD'!$A$3:$I$43,3,FALSE)+CH42*(1-VLOOKUP(FL$7,'PONDERADORES-GBD'!$A$3:$I$43,5,FALSE))*VLOOKUP(FL$7,'PONDERADORES-GBD'!$A$3:$I$43,8,FALSE)*VLOOKUP(FL$7,'PONDERADORES-GBD'!$A$3:$I$43,3,FALSE)</f>
        <v>0</v>
      </c>
      <c r="FM42" s="28">
        <f>CI42*VLOOKUP(FM$7,'PONDERADORES-GBD'!$A$3:$I$43,5,FALSE)*VLOOKUP(FM$7,'PONDERADORES-GBD'!$A$3:$I$43,6,FALSE)*VLOOKUP(FM$7,'PONDERADORES-GBD'!$A$3:$I$43,3,FALSE)+CI42*(1-VLOOKUP(FM$7,'PONDERADORES-GBD'!$A$3:$I$43,5,FALSE))*VLOOKUP(FM$7,'PONDERADORES-GBD'!$A$3:$I$43,8,FALSE)*VLOOKUP(FM$7,'PONDERADORES-GBD'!$A$3:$I$43,3,FALSE)</f>
        <v>0</v>
      </c>
      <c r="FN42" s="28">
        <f>CJ42*VLOOKUP(FN$7,'PONDERADORES-GBD'!$A$3:$I$43,5,FALSE)*VLOOKUP(FN$7,'PONDERADORES-GBD'!$A$3:$I$43,6,FALSE)*VLOOKUP(FN$7,'PONDERADORES-GBD'!$A$3:$I$43,3,FALSE)+CJ42*(1-VLOOKUP(FN$7,'PONDERADORES-GBD'!$A$3:$I$43,5,FALSE))*VLOOKUP(FN$7,'PONDERADORES-GBD'!$A$3:$I$43,8,FALSE)*VLOOKUP(FN$7,'PONDERADORES-GBD'!$A$3:$I$43,3,FALSE)</f>
        <v>2.1305505758658452E-3</v>
      </c>
      <c r="FO42" s="28">
        <f>CK42*VLOOKUP(FO$7,'PONDERADORES-GBD'!$A$3:$I$43,5,FALSE)*VLOOKUP(FO$7,'PONDERADORES-GBD'!$A$3:$I$43,6,FALSE)*VLOOKUP(FO$7,'PONDERADORES-GBD'!$A$3:$I$43,3,FALSE)+CK42*(1-VLOOKUP(FO$7,'PONDERADORES-GBD'!$A$3:$I$43,5,FALSE))*VLOOKUP(FO$7,'PONDERADORES-GBD'!$A$3:$I$43,8,FALSE)*VLOOKUP(FO$7,'PONDERADORES-GBD'!$A$3:$I$43,3,FALSE)</f>
        <v>0</v>
      </c>
      <c r="FP42" s="28">
        <f>CL42*VLOOKUP(FP$7,'PONDERADORES-GBD'!$A$3:$I$43,5,FALSE)*VLOOKUP(FP$7,'PONDERADORES-GBD'!$A$3:$I$43,6,FALSE)*VLOOKUP(FP$7,'PONDERADORES-GBD'!$A$3:$I$43,3,FALSE)+CL42*(1-VLOOKUP(FP$7,'PONDERADORES-GBD'!$A$3:$I$43,5,FALSE))*VLOOKUP(FP$7,'PONDERADORES-GBD'!$A$3:$I$43,8,FALSE)*VLOOKUP(FP$7,'PONDERADORES-GBD'!$A$3:$I$43,3,FALSE)</f>
        <v>0</v>
      </c>
      <c r="FQ42" s="28">
        <f>CM42*VLOOKUP(FQ$7,'PONDERADORES-GBD'!$A$3:$I$43,5,FALSE)*VLOOKUP(FQ$7,'PONDERADORES-GBD'!$A$3:$I$43,6,FALSE)*VLOOKUP(FQ$7,'PONDERADORES-GBD'!$A$3:$I$43,3,FALSE)+CM42*(1-VLOOKUP(FQ$7,'PONDERADORES-GBD'!$A$3:$I$43,5,FALSE))*VLOOKUP(FQ$7,'PONDERADORES-GBD'!$A$3:$I$43,8,FALSE)*VLOOKUP(FQ$7,'PONDERADORES-GBD'!$A$3:$I$43,3,FALSE)</f>
        <v>0</v>
      </c>
      <c r="FR42" s="28">
        <f>CN42*VLOOKUP(FR$7,'PONDERADORES-GBD'!$A$3:$I$43,5,FALSE)*VLOOKUP(FR$7,'PONDERADORES-GBD'!$A$3:$I$43,6,FALSE)*VLOOKUP(FR$7,'PONDERADORES-GBD'!$A$3:$I$43,3,FALSE)+CN42*(1-VLOOKUP(FR$7,'PONDERADORES-GBD'!$A$3:$I$43,5,FALSE))*VLOOKUP(FR$7,'PONDERADORES-GBD'!$A$3:$I$43,8,FALSE)*VLOOKUP(FR$7,'PONDERADORES-GBD'!$A$3:$I$43,3,FALSE)</f>
        <v>7.9058024656262823E-3</v>
      </c>
      <c r="FS42" s="28">
        <f>CO42*VLOOKUP(FS$7,'PONDERADORES-GBD'!$A$3:$I$43,5,FALSE)*VLOOKUP(FS$7,'PONDERADORES-GBD'!$A$3:$I$43,6,FALSE)*VLOOKUP(FS$7,'PONDERADORES-GBD'!$A$3:$I$43,3,FALSE)+CO42*(1-VLOOKUP(FS$7,'PONDERADORES-GBD'!$A$3:$I$43,5,FALSE))*VLOOKUP(FS$7,'PONDERADORES-GBD'!$A$3:$I$43,8,FALSE)*VLOOKUP(FS$7,'PONDERADORES-GBD'!$A$3:$I$43,3,FALSE)</f>
        <v>4.7204781277207378E-4</v>
      </c>
      <c r="FT42" s="28">
        <f>CP42*VLOOKUP(FT$7,'PONDERADORES-GBD'!$A$3:$I$43,5,FALSE)*VLOOKUP(FT$7,'PONDERADORES-GBD'!$A$3:$I$43,6,FALSE)*VLOOKUP(FT$7,'PONDERADORES-GBD'!$A$3:$I$43,3,FALSE)+CP42*(1-VLOOKUP(FT$7,'PONDERADORES-GBD'!$A$3:$I$43,5,FALSE))*VLOOKUP(FT$7,'PONDERADORES-GBD'!$A$3:$I$43,8,FALSE)*VLOOKUP(FT$7,'PONDERADORES-GBD'!$A$3:$I$43,3,FALSE)</f>
        <v>1.1415965408624231E-3</v>
      </c>
      <c r="FU42" s="28">
        <f>CQ42*VLOOKUP(FU$7,'PONDERADORES-GBD'!$A$3:$I$43,5,FALSE)*VLOOKUP(FU$7,'PONDERADORES-GBD'!$A$3:$I$43,6,FALSE)*VLOOKUP(FU$7,'PONDERADORES-GBD'!$A$3:$I$43,3,FALSE)+CQ42*(1-VLOOKUP(FU$7,'PONDERADORES-GBD'!$A$3:$I$43,5,FALSE))*VLOOKUP(FU$7,'PONDERADORES-GBD'!$A$3:$I$43,8,FALSE)*VLOOKUP(FU$7,'PONDERADORES-GBD'!$A$3:$I$43,3,FALSE)</f>
        <v>1.1691112114989733E-4</v>
      </c>
      <c r="FV42" s="28">
        <f>CR42*VLOOKUP(FV$7,'PONDERADORES-GBD'!$A$3:$I$43,5,FALSE)*VLOOKUP(FV$7,'PONDERADORES-GBD'!$A$3:$I$43,6,FALSE)*VLOOKUP(FV$7,'PONDERADORES-GBD'!$A$3:$I$43,3,FALSE)+CR42*(1-VLOOKUP(FV$7,'PONDERADORES-GBD'!$A$3:$I$43,5,FALSE))*VLOOKUP(FV$7,'PONDERADORES-GBD'!$A$3:$I$43,8,FALSE)*VLOOKUP(FV$7,'PONDERADORES-GBD'!$A$3:$I$43,3,FALSE)</f>
        <v>2.4227499893223819E-3</v>
      </c>
      <c r="FW42" s="28">
        <f>CS42*VLOOKUP(FW$7,'PONDERADORES-GBD'!$A$3:$I$43,5,FALSE)*VLOOKUP(FW$7,'PONDERADORES-GBD'!$A$3:$I$43,6,FALSE)*VLOOKUP(FW$7,'PONDERADORES-GBD'!$A$3:$I$43,3,FALSE)+CS42*(1-VLOOKUP(FW$7,'PONDERADORES-GBD'!$A$3:$I$43,5,FALSE))*VLOOKUP(FW$7,'PONDERADORES-GBD'!$A$3:$I$43,8,FALSE)*VLOOKUP(FW$7,'PONDERADORES-GBD'!$A$3:$I$43,3,FALSE)</f>
        <v>0</v>
      </c>
      <c r="FX42" s="28">
        <f>CT42*VLOOKUP(FX$7,'PONDERADORES-GBD'!$A$3:$I$43,5,FALSE)*VLOOKUP(FX$7,'PONDERADORES-GBD'!$A$3:$I$43,6,FALSE)*VLOOKUP(FX$7,'PONDERADORES-GBD'!$A$3:$I$43,3,FALSE)+CT42*(1-VLOOKUP(FX$7,'PONDERADORES-GBD'!$A$3:$I$43,5,FALSE))*VLOOKUP(FX$7,'PONDERADORES-GBD'!$A$3:$I$43,8,FALSE)*VLOOKUP(FX$7,'PONDERADORES-GBD'!$A$3:$I$43,3,FALSE)</f>
        <v>2.0395361560574947E-4</v>
      </c>
      <c r="FY42" s="28">
        <f>CU42*VLOOKUP(FY$7,'PONDERADORES-GBD'!$A$3:$I$43,5,FALSE)*VLOOKUP(FY$7,'PONDERADORES-GBD'!$A$3:$I$43,6,FALSE)*VLOOKUP(FY$7,'PONDERADORES-GBD'!$A$3:$I$43,3,FALSE)+CU42*(1-VLOOKUP(FY$7,'PONDERADORES-GBD'!$A$3:$I$43,5,FALSE))*VLOOKUP(FY$7,'PONDERADORES-GBD'!$A$3:$I$43,8,FALSE)*VLOOKUP(FY$7,'PONDERADORES-GBD'!$A$3:$I$43,3,FALSE)</f>
        <v>2.0452982340862422E-6</v>
      </c>
      <c r="FZ42" s="28">
        <f>CV42*VLOOKUP(FZ$7,'PONDERADORES-GBD'!$A$3:$I$43,5,FALSE)*VLOOKUP(FZ$7,'PONDERADORES-GBD'!$A$3:$I$43,6,FALSE)*VLOOKUP(FZ$7,'PONDERADORES-GBD'!$A$3:$I$43,3,FALSE)+CV42*(1-VLOOKUP(FZ$7,'PONDERADORES-GBD'!$A$3:$I$43,5,FALSE))*VLOOKUP(FZ$7,'PONDERADORES-GBD'!$A$3:$I$43,8,FALSE)*VLOOKUP(FZ$7,'PONDERADORES-GBD'!$A$3:$I$43,3,FALSE)</f>
        <v>0</v>
      </c>
      <c r="GA42" s="28">
        <f>CW42*VLOOKUP(GA$7,'PONDERADORES-GBD'!$A$3:$I$43,5,FALSE)*VLOOKUP(GA$7,'PONDERADORES-GBD'!$A$3:$I$43,6,FALSE)*VLOOKUP(GA$7,'PONDERADORES-GBD'!$A$3:$I$43,3,FALSE)+CW42*(1-VLOOKUP(GA$7,'PONDERADORES-GBD'!$A$3:$I$43,5,FALSE))*VLOOKUP(GA$7,'PONDERADORES-GBD'!$A$3:$I$43,8,FALSE)*VLOOKUP(GA$7,'PONDERADORES-GBD'!$A$3:$I$43,3,FALSE)</f>
        <v>1.1320073798767966E-4</v>
      </c>
      <c r="GB42" s="28">
        <f>CX42*VLOOKUP(GB$7,'PONDERADORES-GBD'!$A$3:$I$43,5,FALSE)*VLOOKUP(GB$7,'PONDERADORES-GBD'!$A$3:$I$43,6,FALSE)*VLOOKUP(GB$7,'PONDERADORES-GBD'!$A$3:$I$43,3,FALSE)+CX42*(1-VLOOKUP(GB$7,'PONDERADORES-GBD'!$A$3:$I$43,5,FALSE))*VLOOKUP(GB$7,'PONDERADORES-GBD'!$A$3:$I$43,8,FALSE)*VLOOKUP(GB$7,'PONDERADORES-GBD'!$A$3:$I$43,3,FALSE)</f>
        <v>9.6994849828884334E-5</v>
      </c>
      <c r="GC42" s="28">
        <f>CY42*VLOOKUP(GC$7,'PONDERADORES-GBD'!$A$3:$I$43,5,FALSE)*VLOOKUP(GC$7,'PONDERADORES-GBD'!$A$3:$I$43,6,FALSE)*VLOOKUP(GC$7,'PONDERADORES-GBD'!$A$3:$I$43,3,FALSE)+CY42*(1-VLOOKUP(GC$7,'PONDERADORES-GBD'!$A$3:$I$43,5,FALSE))*VLOOKUP(GC$7,'PONDERADORES-GBD'!$A$3:$I$43,8,FALSE)*VLOOKUP(GC$7,'PONDERADORES-GBD'!$A$3:$I$43,3,FALSE)</f>
        <v>4.0840569609856261E-4</v>
      </c>
      <c r="GD42" s="28">
        <f>CZ42*VLOOKUP(GD$7,'PONDERADORES-GBD'!$A$3:$I$43,5,FALSE)*VLOOKUP(GD$7,'PONDERADORES-GBD'!$A$3:$I$43,6,FALSE)*VLOOKUP(GD$7,'PONDERADORES-GBD'!$A$3:$I$43,3,FALSE)+CZ42*(1-VLOOKUP(GD$7,'PONDERADORES-GBD'!$A$3:$I$43,5,FALSE))*VLOOKUP(GD$7,'PONDERADORES-GBD'!$A$3:$I$43,8,FALSE)*VLOOKUP(GD$7,'PONDERADORES-GBD'!$A$3:$I$43,3,FALSE)</f>
        <v>3.0169008788501027E-4</v>
      </c>
      <c r="GE42" s="28">
        <f>DA42*VLOOKUP(GE$7,'PONDERADORES-GBD'!$A$3:$I$43,5,FALSE)*VLOOKUP(GE$7,'PONDERADORES-GBD'!$A$3:$I$43,6,FALSE)*VLOOKUP(GE$7,'PONDERADORES-GBD'!$A$3:$I$43,3,FALSE)+DA42*(1-VLOOKUP(GE$7,'PONDERADORES-GBD'!$A$3:$I$43,5,FALSE))*VLOOKUP(GE$7,'PONDERADORES-GBD'!$A$3:$I$43,8,FALSE)*VLOOKUP(GE$7,'PONDERADORES-GBD'!$A$3:$I$43,3,FALSE)</f>
        <v>2.3983535112936347E-4</v>
      </c>
      <c r="GF42" s="28">
        <f>DB42*VLOOKUP(GF$7,'PONDERADORES-GBD'!$A$3:$I$43,5,FALSE)*VLOOKUP(GF$7,'PONDERADORES-GBD'!$A$3:$I$43,6,FALSE)*VLOOKUP(GF$7,'PONDERADORES-GBD'!$A$3:$I$43,3,FALSE)+DB42*(1-VLOOKUP(GF$7,'PONDERADORES-GBD'!$A$3:$I$43,5,FALSE))*VLOOKUP(GF$7,'PONDERADORES-GBD'!$A$3:$I$43,8,FALSE)*VLOOKUP(GF$7,'PONDERADORES-GBD'!$A$3:$I$43,3,FALSE)</f>
        <v>1.6426159178644764E-4</v>
      </c>
      <c r="GG42" s="28">
        <f>DC42*VLOOKUP(GG$7,'PONDERADORES-GBD'!$A$3:$I$43,5,FALSE)*VLOOKUP(GG$7,'PONDERADORES-GBD'!$A$3:$I$43,6,FALSE)*VLOOKUP(GG$7,'PONDERADORES-GBD'!$A$3:$I$43,3,FALSE)+DC42*(1-VLOOKUP(GG$7,'PONDERADORES-GBD'!$A$3:$I$43,5,FALSE))*VLOOKUP(GG$7,'PONDERADORES-GBD'!$A$3:$I$43,8,FALSE)*VLOOKUP(GG$7,'PONDERADORES-GBD'!$A$3:$I$43,3,FALSE)</f>
        <v>7.9718480492813138E-6</v>
      </c>
      <c r="GH42" s="28">
        <f>DD42*VLOOKUP(GH$7,'PONDERADORES-GBD'!$A$3:$I$43,5,FALSE)*VLOOKUP(GH$7,'PONDERADORES-GBD'!$A$3:$I$43,6,FALSE)*VLOOKUP(GH$7,'PONDERADORES-GBD'!$A$3:$I$43,3,FALSE)+DD42*(1-VLOOKUP(GH$7,'PONDERADORES-GBD'!$A$3:$I$43,5,FALSE))*VLOOKUP(GH$7,'PONDERADORES-GBD'!$A$3:$I$43,8,FALSE)*VLOOKUP(GH$7,'PONDERADORES-GBD'!$A$3:$I$43,3,FALSE)</f>
        <v>5.5947400410677635E-4</v>
      </c>
      <c r="GI42" s="28">
        <f>DE42*VLOOKUP(GI$7,'PONDERADORES-GBD'!$A$3:$I$43,5,FALSE)*VLOOKUP(GI$7,'PONDERADORES-GBD'!$A$3:$I$43,6,FALSE)*VLOOKUP(GI$7,'PONDERADORES-GBD'!$A$3:$I$43,3,FALSE)+DE42*(1-VLOOKUP(GI$7,'PONDERADORES-GBD'!$A$3:$I$43,5,FALSE))*VLOOKUP(GI$7,'PONDERADORES-GBD'!$A$3:$I$43,8,FALSE)*VLOOKUP(GI$7,'PONDERADORES-GBD'!$A$3:$I$43,3,FALSE)</f>
        <v>2.0711311704312117E-5</v>
      </c>
      <c r="GJ42" s="28">
        <f>DF42*VLOOKUP(GJ$7,'PONDERADORES-GBD'!$A$3:$I$43,5,FALSE)*VLOOKUP(GJ$7,'PONDERADORES-GBD'!$A$3:$I$43,6,FALSE)*VLOOKUP(GJ$7,'PONDERADORES-GBD'!$A$3:$I$43,3,FALSE)+DF42*(1-VLOOKUP(GJ$7,'PONDERADORES-GBD'!$A$3:$I$43,5,FALSE))*VLOOKUP(GJ$7,'PONDERADORES-GBD'!$A$3:$I$43,8,FALSE)*VLOOKUP(GJ$7,'PONDERADORES-GBD'!$A$3:$I$43,3,FALSE)</f>
        <v>2.2184339493497607E-6</v>
      </c>
      <c r="GK42" s="28">
        <f>DG42*VLOOKUP(GK$7,'PONDERADORES-GBD'!$A$3:$I$43,5,FALSE)*VLOOKUP(GK$7,'PONDERADORES-GBD'!$A$3:$I$43,6,FALSE)*VLOOKUP(GK$7,'PONDERADORES-GBD'!$A$3:$I$43,3,FALSE)+DG42*(1-VLOOKUP(GK$7,'PONDERADORES-GBD'!$A$3:$I$43,5,FALSE))*VLOOKUP(GK$7,'PONDERADORES-GBD'!$A$3:$I$43,8,FALSE)*VLOOKUP(GK$7,'PONDERADORES-GBD'!$A$3:$I$43,3,FALSE)</f>
        <v>0</v>
      </c>
      <c r="GL42" s="28">
        <f>DH42*VLOOKUP(GL$7,'PONDERADORES-GBD'!$A$3:$I$43,5,FALSE)*VLOOKUP(GL$7,'PONDERADORES-GBD'!$A$3:$I$43,6,FALSE)*VLOOKUP(GL$7,'PONDERADORES-GBD'!$A$3:$I$43,3,FALSE)+DH42*(1-VLOOKUP(GL$7,'PONDERADORES-GBD'!$A$3:$I$43,5,FALSE))*VLOOKUP(GL$7,'PONDERADORES-GBD'!$A$3:$I$43,8,FALSE)*VLOOKUP(GL$7,'PONDERADORES-GBD'!$A$3:$I$43,3,FALSE)</f>
        <v>0</v>
      </c>
      <c r="GM42" s="28">
        <f>DI42*VLOOKUP(GM$7,'PONDERADORES-GBD'!$A$3:$I$43,5,FALSE)*VLOOKUP(GM$7,'PONDERADORES-GBD'!$A$3:$I$43,6,FALSE)*VLOOKUP(GM$7,'PONDERADORES-GBD'!$A$3:$I$43,3,FALSE)+DI42*(1-VLOOKUP(GM$7,'PONDERADORES-GBD'!$A$3:$I$43,5,FALSE))*VLOOKUP(GM$7,'PONDERADORES-GBD'!$A$3:$I$43,8,FALSE)*VLOOKUP(GM$7,'PONDERADORES-GBD'!$A$3:$I$43,3,FALSE)</f>
        <v>0</v>
      </c>
      <c r="GN42" s="28">
        <f>DJ42*VLOOKUP(GN$7,'PONDERADORES-GBD'!$A$3:$I$43,5,FALSE)*VLOOKUP(GN$7,'PONDERADORES-GBD'!$A$3:$I$43,6,FALSE)*VLOOKUP(GN$7,'PONDERADORES-GBD'!$A$3:$I$43,3,FALSE)+DJ42*(1-VLOOKUP(GN$7,'PONDERADORES-GBD'!$A$3:$I$43,5,FALSE))*VLOOKUP(GN$7,'PONDERADORES-GBD'!$A$3:$I$43,8,FALSE)*VLOOKUP(GN$7,'PONDERADORES-GBD'!$A$3:$I$43,3,FALSE)</f>
        <v>0</v>
      </c>
      <c r="GO42" s="28">
        <f>DK42*VLOOKUP(GO$7,'PONDERADORES-GBD'!$A$3:$I$43,5,FALSE)*VLOOKUP(GO$7,'PONDERADORES-GBD'!$A$3:$I$43,6,FALSE)*VLOOKUP(GO$7,'PONDERADORES-GBD'!$A$3:$I$43,3,FALSE)+DK42*(1-VLOOKUP(GO$7,'PONDERADORES-GBD'!$A$3:$I$43,5,FALSE))*VLOOKUP(GO$7,'PONDERADORES-GBD'!$A$3:$I$43,8,FALSE)*VLOOKUP(GO$7,'PONDERADORES-GBD'!$A$3:$I$43,3,FALSE)</f>
        <v>0</v>
      </c>
      <c r="GP42" s="28">
        <f>DL42*VLOOKUP(GP$7,'PONDERADORES-GBD'!$A$3:$I$43,5,FALSE)*VLOOKUP(GP$7,'PONDERADORES-GBD'!$A$3:$I$43,6,FALSE)*VLOOKUP(GP$7,'PONDERADORES-GBD'!$A$3:$I$43,3,FALSE)+DL42*(1-VLOOKUP(GP$7,'PONDERADORES-GBD'!$A$3:$I$43,5,FALSE))*VLOOKUP(GP$7,'PONDERADORES-GBD'!$A$3:$I$43,8,FALSE)*VLOOKUP(GP$7,'PONDERADORES-GBD'!$A$3:$I$43,3,FALSE)</f>
        <v>0</v>
      </c>
      <c r="GQ42" s="28">
        <f>DM42*VLOOKUP(GQ$7,'PONDERADORES-GBD'!$A$3:$I$43,5,FALSE)*VLOOKUP(GQ$7,'PONDERADORES-GBD'!$A$3:$I$43,6,FALSE)*VLOOKUP(GQ$7,'PONDERADORES-GBD'!$A$3:$I$43,3,FALSE)+DM42*(1-VLOOKUP(GQ$7,'PONDERADORES-GBD'!$A$3:$I$43,5,FALSE))*VLOOKUP(GQ$7,'PONDERADORES-GBD'!$A$3:$I$43,8,FALSE)*VLOOKUP(GQ$7,'PONDERADORES-GBD'!$A$3:$I$43,3,FALSE)</f>
        <v>2.4241675564681723E-7</v>
      </c>
      <c r="GR42" s="28">
        <f>DN42*VLOOKUP(GR$7,'PONDERADORES-GBD'!$A$3:$I$43,5,FALSE)*VLOOKUP(GR$7,'PONDERADORES-GBD'!$A$3:$I$43,6,FALSE)*VLOOKUP(GR$7,'PONDERADORES-GBD'!$A$3:$I$43,3,FALSE)+DN42*(1-VLOOKUP(GR$7,'PONDERADORES-GBD'!$A$3:$I$43,5,FALSE))*VLOOKUP(GR$7,'PONDERADORES-GBD'!$A$3:$I$43,8,FALSE)*VLOOKUP(GR$7,'PONDERADORES-GBD'!$A$3:$I$43,3,FALSE)</f>
        <v>0</v>
      </c>
      <c r="GS42" s="28">
        <f>DO42*VLOOKUP(GS$7,'PONDERADORES-GBD'!$A$3:$I$43,5,FALSE)*VLOOKUP(GS$7,'PONDERADORES-GBD'!$A$3:$I$43,6,FALSE)*VLOOKUP(GS$7,'PONDERADORES-GBD'!$A$3:$I$43,3,FALSE)+DO42*(1-VLOOKUP(GS$7,'PONDERADORES-GBD'!$A$3:$I$43,5,FALSE))*VLOOKUP(GS$7,'PONDERADORES-GBD'!$A$3:$I$43,8,FALSE)*VLOOKUP(GS$7,'PONDERADORES-GBD'!$A$3:$I$43,3,FALSE)</f>
        <v>0</v>
      </c>
      <c r="GT42" s="28">
        <f>DP42*VLOOKUP(GT$7,'PONDERADORES-GBD'!$A$3:$I$43,5,FALSE)*VLOOKUP(GT$7,'PONDERADORES-GBD'!$A$3:$I$43,6,FALSE)*VLOOKUP(GT$7,'PONDERADORES-GBD'!$A$3:$I$43,3,FALSE)+DP42*(1-VLOOKUP(GT$7,'PONDERADORES-GBD'!$A$3:$I$43,5,FALSE))*VLOOKUP(GT$7,'PONDERADORES-GBD'!$A$3:$I$43,8,FALSE)*VLOOKUP(GT$7,'PONDERADORES-GBD'!$A$3:$I$43,3,FALSE)</f>
        <v>1.6160197125256672E-6</v>
      </c>
      <c r="GU42" s="28">
        <f>DQ42*VLOOKUP(GU$7,'PONDERADORES-GBD'!$A$3:$I$43,5,FALSE)*VLOOKUP(GU$7,'PONDERADORES-GBD'!$A$3:$I$43,6,FALSE)*VLOOKUP(GU$7,'PONDERADORES-GBD'!$A$3:$I$43,3,FALSE)+DQ42*(1-VLOOKUP(GU$7,'PONDERADORES-GBD'!$A$3:$I$43,5,FALSE))*VLOOKUP(GU$7,'PONDERADORES-GBD'!$A$3:$I$43,8,FALSE)*VLOOKUP(GU$7,'PONDERADORES-GBD'!$A$3:$I$43,3,FALSE)</f>
        <v>7.5750866529774125E-6</v>
      </c>
      <c r="GV42" s="28">
        <f>DR42*VLOOKUP(GV$7,'PONDERADORES-GBD'!$A$3:$I$43,5,FALSE)*VLOOKUP(GV$7,'PONDERADORES-GBD'!$A$3:$I$43,6,FALSE)*VLOOKUP(GV$7,'PONDERADORES-GBD'!$A$3:$I$43,3,FALSE)+DR42*(1-VLOOKUP(GV$7,'PONDERADORES-GBD'!$A$3:$I$43,5,FALSE))*VLOOKUP(GV$7,'PONDERADORES-GBD'!$A$3:$I$43,8,FALSE)*VLOOKUP(GV$7,'PONDERADORES-GBD'!$A$3:$I$43,3,FALSE)</f>
        <v>1.257040427104723E-5</v>
      </c>
      <c r="GW42" s="28">
        <f>DS42*VLOOKUP(GW$7,'PONDERADORES-GBD'!$A$3:$I$43,5,FALSE)*VLOOKUP(GW$7,'PONDERADORES-GBD'!$A$3:$I$43,6,FALSE)*VLOOKUP(GW$7,'PONDERADORES-GBD'!$A$3:$I$43,3,FALSE)+DS42*(1-VLOOKUP(GW$7,'PONDERADORES-GBD'!$A$3:$I$43,5,FALSE))*VLOOKUP(GW$7,'PONDERADORES-GBD'!$A$3:$I$43,8,FALSE)*VLOOKUP(GW$7,'PONDERADORES-GBD'!$A$3:$I$43,3,FALSE)</f>
        <v>6.7228563449691976E-6</v>
      </c>
      <c r="GX42" s="28">
        <f>DT42*VLOOKUP(GX$7,'PONDERADORES-GBD'!$A$3:$I$43,5,FALSE)*VLOOKUP(GX$7,'PONDERADORES-GBD'!$A$3:$I$43,6,FALSE)*VLOOKUP(GX$7,'PONDERADORES-GBD'!$A$3:$I$43,3,FALSE)+DT42*(1-VLOOKUP(GX$7,'PONDERADORES-GBD'!$A$3:$I$43,5,FALSE))*VLOOKUP(GX$7,'PONDERADORES-GBD'!$A$3:$I$43,8,FALSE)*VLOOKUP(GX$7,'PONDERADORES-GBD'!$A$3:$I$43,3,FALSE)</f>
        <v>8.9102587268993837E-7</v>
      </c>
      <c r="GY42" s="28">
        <f>DU42*VLOOKUP(GY$7,'PONDERADORES-GBD'!$A$3:$I$43,5,FALSE)*VLOOKUP(GY$7,'PONDERADORES-GBD'!$A$3:$I$43,6,FALSE)*VLOOKUP(GY$7,'PONDERADORES-GBD'!$A$3:$I$43,3,FALSE)+DU42*(1-VLOOKUP(GY$7,'PONDERADORES-GBD'!$A$3:$I$43,5,FALSE))*VLOOKUP(GY$7,'PONDERADORES-GBD'!$A$3:$I$43,8,FALSE)*VLOOKUP(GY$7,'PONDERADORES-GBD'!$A$3:$I$43,3,FALSE)</f>
        <v>0</v>
      </c>
      <c r="GZ42" s="29">
        <f t="shared" si="2"/>
        <v>4.3614858700000009E-3</v>
      </c>
      <c r="HA42" s="29">
        <f t="shared" si="3"/>
        <v>1.6340039141574263E-2</v>
      </c>
      <c r="HC42" s="39">
        <f t="shared" si="4"/>
        <v>0</v>
      </c>
      <c r="HD42" s="39" t="e">
        <f t="shared" si="5"/>
        <v>#DIV/0!</v>
      </c>
      <c r="HE42" s="39" t="e">
        <f t="shared" si="0"/>
        <v>#DIV/0!</v>
      </c>
    </row>
    <row r="43" spans="1:213" ht="15.75" x14ac:dyDescent="0.25">
      <c r="A43" s="36" t="s">
        <v>105</v>
      </c>
      <c r="B43" s="37" t="s">
        <v>58</v>
      </c>
      <c r="C43" s="31">
        <f>DATOS!B84</f>
        <v>0</v>
      </c>
      <c r="D43" s="1">
        <v>0</v>
      </c>
      <c r="E43" s="1">
        <v>0</v>
      </c>
      <c r="F43" s="1">
        <v>0.1685488</v>
      </c>
      <c r="G43" s="1">
        <v>0</v>
      </c>
      <c r="H43" s="1">
        <v>0</v>
      </c>
      <c r="I43" s="1">
        <v>0</v>
      </c>
      <c r="J43" s="1">
        <v>0.23427149999999999</v>
      </c>
      <c r="K43" s="1">
        <v>4.5529800000000002E-2</v>
      </c>
      <c r="L43" s="1">
        <v>7.4503299999999995E-2</v>
      </c>
      <c r="M43" s="1">
        <v>4.1390999999999997E-3</v>
      </c>
      <c r="N43" s="1">
        <v>7.2019899999999998E-2</v>
      </c>
      <c r="O43" s="1">
        <v>8.2779999999999996E-4</v>
      </c>
      <c r="P43" s="1">
        <v>4.5855199999999999E-2</v>
      </c>
      <c r="Q43" s="1">
        <v>1.6555999999999999E-3</v>
      </c>
      <c r="R43" s="1">
        <v>1.6555999999999999E-3</v>
      </c>
      <c r="S43" s="1">
        <v>1.15894E-2</v>
      </c>
      <c r="T43" s="1">
        <v>1.4900699999999999E-2</v>
      </c>
      <c r="U43" s="1">
        <v>1.5728499999999999E-2</v>
      </c>
      <c r="V43" s="1">
        <v>1.9867599999999999E-2</v>
      </c>
      <c r="W43" s="1">
        <v>5.1324500000000002E-2</v>
      </c>
      <c r="X43" s="1">
        <v>4.8841099999999998E-2</v>
      </c>
      <c r="Y43" s="1">
        <v>9.1059999999999995E-3</v>
      </c>
      <c r="Z43" s="1">
        <v>0.1109271</v>
      </c>
      <c r="AA43" s="1">
        <v>7.4503E-3</v>
      </c>
      <c r="AB43" s="1">
        <v>8.2779999999999996E-4</v>
      </c>
      <c r="AC43" s="1">
        <v>0</v>
      </c>
      <c r="AD43" s="1">
        <v>0</v>
      </c>
      <c r="AE43" s="1">
        <v>0</v>
      </c>
      <c r="AF43" s="1">
        <v>0</v>
      </c>
      <c r="AG43" s="1">
        <v>2.4834000000000002E-3</v>
      </c>
      <c r="AH43" s="1">
        <v>0</v>
      </c>
      <c r="AI43" s="1">
        <v>0</v>
      </c>
      <c r="AJ43" s="1">
        <v>6.6224999999999999E-3</v>
      </c>
      <c r="AK43" s="1">
        <v>8.2779999999999996E-4</v>
      </c>
      <c r="AL43" s="1">
        <v>9.9337999999999996E-3</v>
      </c>
      <c r="AM43" s="1">
        <v>3.9735100000000002E-2</v>
      </c>
      <c r="AN43" s="1">
        <v>8.2779999999999996E-4</v>
      </c>
      <c r="AO43" s="1">
        <v>0</v>
      </c>
      <c r="AP43" s="1">
        <v>0</v>
      </c>
      <c r="AQ43" s="1">
        <v>0</v>
      </c>
      <c r="AR43" s="1">
        <v>1</v>
      </c>
      <c r="AT43" s="41">
        <f>D43*VLOOKUP(AT$7,'PONDERADORES-GBD'!$A$3:$I$43,4,FALSE)</f>
        <v>0</v>
      </c>
      <c r="AU43" s="41">
        <f>E43*VLOOKUP(AU$7,'PONDERADORES-GBD'!$A$3:$I$43,4,FALSE)</f>
        <v>0</v>
      </c>
      <c r="AV43" s="41">
        <f>F43*VLOOKUP(AV$7,'PONDERADORES-GBD'!$A$3:$I$43,4,FALSE)</f>
        <v>8.4274399999999996E-3</v>
      </c>
      <c r="AW43" s="41">
        <f>G43*VLOOKUP(AW$7,'PONDERADORES-GBD'!$A$3:$I$43,4,FALSE)</f>
        <v>0</v>
      </c>
      <c r="AX43" s="41">
        <f>H43*VLOOKUP(AX$7,'PONDERADORES-GBD'!$A$3:$I$43,4,FALSE)</f>
        <v>0</v>
      </c>
      <c r="AY43" s="41">
        <f>I43*VLOOKUP(AY$7,'PONDERADORES-GBD'!$A$3:$I$43,4,FALSE)</f>
        <v>0</v>
      </c>
      <c r="AZ43" s="41">
        <f>J43*VLOOKUP(AZ$7,'PONDERADORES-GBD'!$A$3:$I$43,4,FALSE)</f>
        <v>1.1713575E-2</v>
      </c>
      <c r="BA43" s="41">
        <f>K43*VLOOKUP(BA$7,'PONDERADORES-GBD'!$A$3:$I$43,4,FALSE)</f>
        <v>2.2764900000000004E-3</v>
      </c>
      <c r="BB43" s="41">
        <f>L43*VLOOKUP(BB$7,'PONDERADORES-GBD'!$A$3:$I$43,4,FALSE)</f>
        <v>0</v>
      </c>
      <c r="BC43" s="41">
        <f>M43*VLOOKUP(BC$7,'PONDERADORES-GBD'!$A$3:$I$43,4,FALSE)</f>
        <v>0</v>
      </c>
      <c r="BD43" s="41">
        <f>N43*VLOOKUP(BD$7,'PONDERADORES-GBD'!$A$3:$I$43,4,FALSE)</f>
        <v>0</v>
      </c>
      <c r="BE43" s="41">
        <f>O43*VLOOKUP(BE$7,'PONDERADORES-GBD'!$A$3:$I$43,4,FALSE)</f>
        <v>8.2779999999999996E-4</v>
      </c>
      <c r="BF43" s="41">
        <f>P43*VLOOKUP(BF$7,'PONDERADORES-GBD'!$A$3:$I$43,4,FALSE)</f>
        <v>2.29276E-3</v>
      </c>
      <c r="BG43" s="41">
        <f>Q43*VLOOKUP(BG$7,'PONDERADORES-GBD'!$A$3:$I$43,4,FALSE)</f>
        <v>1.6556000000000001E-4</v>
      </c>
      <c r="BH43" s="41">
        <f>R43*VLOOKUP(BH$7,'PONDERADORES-GBD'!$A$3:$I$43,4,FALSE)</f>
        <v>3.3112000000000001E-4</v>
      </c>
      <c r="BI43" s="41">
        <f>S43*VLOOKUP(BI$7,'PONDERADORES-GBD'!$A$3:$I$43,4,FALSE)</f>
        <v>1.7384099999999999E-3</v>
      </c>
      <c r="BJ43" s="41">
        <f>T43*VLOOKUP(BJ$7,'PONDERADORES-GBD'!$A$3:$I$43,4,FALSE)</f>
        <v>0</v>
      </c>
      <c r="BK43" s="41">
        <f>U43*VLOOKUP(BK$7,'PONDERADORES-GBD'!$A$3:$I$43,4,FALSE)</f>
        <v>0</v>
      </c>
      <c r="BL43" s="41">
        <f>V43*VLOOKUP(BL$7,'PONDERADORES-GBD'!$A$3:$I$43,4,FALSE)</f>
        <v>0</v>
      </c>
      <c r="BM43" s="41">
        <f>W43*VLOOKUP(BM$7,'PONDERADORES-GBD'!$A$3:$I$43,4,FALSE)</f>
        <v>0</v>
      </c>
      <c r="BN43" s="41">
        <f>X43*VLOOKUP(BN$7,'PONDERADORES-GBD'!$A$3:$I$43,4,FALSE)</f>
        <v>0</v>
      </c>
      <c r="BO43" s="41">
        <f>Y43*VLOOKUP(BO$7,'PONDERADORES-GBD'!$A$3:$I$43,4,FALSE)</f>
        <v>0</v>
      </c>
      <c r="BP43" s="41">
        <f>Z43*VLOOKUP(BP$7,'PONDERADORES-GBD'!$A$3:$I$43,4,FALSE)</f>
        <v>0</v>
      </c>
      <c r="BQ43" s="41">
        <f>AA43*VLOOKUP(BQ$7,'PONDERADORES-GBD'!$A$3:$I$43,4,FALSE)</f>
        <v>0</v>
      </c>
      <c r="BR43" s="41">
        <f>AB43*VLOOKUP(BR$7,'PONDERADORES-GBD'!$A$3:$I$43,4,FALSE)</f>
        <v>0</v>
      </c>
      <c r="BS43" s="41">
        <f>AC43*VLOOKUP(BS$7,'PONDERADORES-GBD'!$A$3:$I$43,4,FALSE)</f>
        <v>0</v>
      </c>
      <c r="BT43" s="41">
        <f>AD43*VLOOKUP(BT$7,'PONDERADORES-GBD'!$A$3:$I$43,4,FALSE)</f>
        <v>0</v>
      </c>
      <c r="BU43" s="41">
        <f>AE43*VLOOKUP(BU$7,'PONDERADORES-GBD'!$A$3:$I$43,4,FALSE)</f>
        <v>0</v>
      </c>
      <c r="BV43" s="41">
        <f>AF43*VLOOKUP(BV$7,'PONDERADORES-GBD'!$A$3:$I$43,4,FALSE)</f>
        <v>0</v>
      </c>
      <c r="BW43" s="41">
        <f>AG43*VLOOKUP(BW$7,'PONDERADORES-GBD'!$A$3:$I$43,4,FALSE)</f>
        <v>2.4834000000000002E-3</v>
      </c>
      <c r="BX43" s="41">
        <f>AH43*VLOOKUP(BX$7,'PONDERADORES-GBD'!$A$3:$I$43,4,FALSE)</f>
        <v>0</v>
      </c>
      <c r="BY43" s="41">
        <f>AI43*VLOOKUP(BY$7,'PONDERADORES-GBD'!$A$3:$I$43,4,FALSE)</f>
        <v>0</v>
      </c>
      <c r="BZ43" s="41">
        <f>AJ43*VLOOKUP(BZ$7,'PONDERADORES-GBD'!$A$3:$I$43,4,FALSE)</f>
        <v>0</v>
      </c>
      <c r="CA43" s="41">
        <f>AK43*VLOOKUP(CA$7,'PONDERADORES-GBD'!$A$3:$I$43,4,FALSE)</f>
        <v>0</v>
      </c>
      <c r="CB43" s="41">
        <f>AL43*VLOOKUP(CB$7,'PONDERADORES-GBD'!$A$3:$I$43,4,FALSE)</f>
        <v>0</v>
      </c>
      <c r="CC43" s="41">
        <f>AM43*VLOOKUP(CC$7,'PONDERADORES-GBD'!$A$3:$I$43,4,FALSE)</f>
        <v>0</v>
      </c>
      <c r="CD43" s="41">
        <f>AN43*VLOOKUP(CD$7,'PONDERADORES-GBD'!$A$3:$I$43,4,FALSE)</f>
        <v>0</v>
      </c>
      <c r="CE43" s="41">
        <f>AO43*VLOOKUP(CE$7,'PONDERADORES-GBD'!$A$3:$I$43,4,FALSE)</f>
        <v>0</v>
      </c>
      <c r="CF43" s="41">
        <f>AP43*VLOOKUP(CF$7,'PONDERADORES-GBD'!$A$3:$I$43,4,FALSE)</f>
        <v>0</v>
      </c>
      <c r="CG43" s="41">
        <f>AQ43*VLOOKUP(CG$7,'PONDERADORES-GBD'!$A$3:$I$43,4,FALSE)</f>
        <v>0</v>
      </c>
      <c r="CH43" s="41">
        <f>D43*(1-VLOOKUP(CH$7,'PONDERADORES-GBD'!$A$3:$I$43,4,FALSE))</f>
        <v>0</v>
      </c>
      <c r="CI43" s="41">
        <f>E43*(1-VLOOKUP(CI$7,'PONDERADORES-GBD'!$A$3:$I$43,4,FALSE))</f>
        <v>0</v>
      </c>
      <c r="CJ43" s="41">
        <f>F43*(1-VLOOKUP(CJ$7,'PONDERADORES-GBD'!$A$3:$I$43,4,FALSE))</f>
        <v>0.16012135999999999</v>
      </c>
      <c r="CK43" s="41">
        <f>G43*(1-VLOOKUP(CK$7,'PONDERADORES-GBD'!$A$3:$I$43,4,FALSE))</f>
        <v>0</v>
      </c>
      <c r="CL43" s="41">
        <f>H43*(1-VLOOKUP(CL$7,'PONDERADORES-GBD'!$A$3:$I$43,4,FALSE))</f>
        <v>0</v>
      </c>
      <c r="CM43" s="41">
        <f>I43*(1-VLOOKUP(CM$7,'PONDERADORES-GBD'!$A$3:$I$43,4,FALSE))</f>
        <v>0</v>
      </c>
      <c r="CN43" s="41">
        <f>J43*(1-VLOOKUP(CN$7,'PONDERADORES-GBD'!$A$3:$I$43,4,FALSE))</f>
        <v>0.22255792499999999</v>
      </c>
      <c r="CO43" s="41">
        <f>K43*(1-VLOOKUP(CO$7,'PONDERADORES-GBD'!$A$3:$I$43,4,FALSE))</f>
        <v>4.3253310000000003E-2</v>
      </c>
      <c r="CP43" s="41">
        <f>L43*(1-VLOOKUP(CP$7,'PONDERADORES-GBD'!$A$3:$I$43,4,FALSE))</f>
        <v>7.4503299999999995E-2</v>
      </c>
      <c r="CQ43" s="41">
        <f>M43*(1-VLOOKUP(CQ$7,'PONDERADORES-GBD'!$A$3:$I$43,4,FALSE))</f>
        <v>4.1390999999999997E-3</v>
      </c>
      <c r="CR43" s="41">
        <f>N43*(1-VLOOKUP(CR$7,'PONDERADORES-GBD'!$A$3:$I$43,4,FALSE))</f>
        <v>7.2019899999999998E-2</v>
      </c>
      <c r="CS43" s="41">
        <f>O43*(1-VLOOKUP(CS$7,'PONDERADORES-GBD'!$A$3:$I$43,4,FALSE))</f>
        <v>0</v>
      </c>
      <c r="CT43" s="41">
        <f>P43*(1-VLOOKUP(CT$7,'PONDERADORES-GBD'!$A$3:$I$43,4,FALSE))</f>
        <v>4.3562439999999994E-2</v>
      </c>
      <c r="CU43" s="41">
        <f>Q43*(1-VLOOKUP(CU$7,'PONDERADORES-GBD'!$A$3:$I$43,4,FALSE))</f>
        <v>1.49004E-3</v>
      </c>
      <c r="CV43" s="41">
        <f>R43*(1-VLOOKUP(CV$7,'PONDERADORES-GBD'!$A$3:$I$43,4,FALSE))</f>
        <v>1.3244800000000001E-3</v>
      </c>
      <c r="CW43" s="41">
        <f>S43*(1-VLOOKUP(CW$7,'PONDERADORES-GBD'!$A$3:$I$43,4,FALSE))</f>
        <v>9.8509899999999987E-3</v>
      </c>
      <c r="CX43" s="41">
        <f>T43*(1-VLOOKUP(CX$7,'PONDERADORES-GBD'!$A$3:$I$43,4,FALSE))</f>
        <v>1.4900699999999999E-2</v>
      </c>
      <c r="CY43" s="41">
        <f>U43*(1-VLOOKUP(CY$7,'PONDERADORES-GBD'!$A$3:$I$43,4,FALSE))</f>
        <v>1.5728499999999999E-2</v>
      </c>
      <c r="CZ43" s="41">
        <f>V43*(1-VLOOKUP(CZ$7,'PONDERADORES-GBD'!$A$3:$I$43,4,FALSE))</f>
        <v>1.9867599999999999E-2</v>
      </c>
      <c r="DA43" s="41">
        <f>W43*(1-VLOOKUP(DA$7,'PONDERADORES-GBD'!$A$3:$I$43,4,FALSE))</f>
        <v>5.1324500000000002E-2</v>
      </c>
      <c r="DB43" s="41">
        <f>X43*(1-VLOOKUP(DB$7,'PONDERADORES-GBD'!$A$3:$I$43,4,FALSE))</f>
        <v>4.8841099999999998E-2</v>
      </c>
      <c r="DC43" s="41">
        <f>Y43*(1-VLOOKUP(DC$7,'PONDERADORES-GBD'!$A$3:$I$43,4,FALSE))</f>
        <v>9.1059999999999995E-3</v>
      </c>
      <c r="DD43" s="41">
        <f>Z43*(1-VLOOKUP(DD$7,'PONDERADORES-GBD'!$A$3:$I$43,4,FALSE))</f>
        <v>0.1109271</v>
      </c>
      <c r="DE43" s="41">
        <f>AA43*(1-VLOOKUP(DE$7,'PONDERADORES-GBD'!$A$3:$I$43,4,FALSE))</f>
        <v>7.4503E-3</v>
      </c>
      <c r="DF43" s="41">
        <f>AB43*(1-VLOOKUP(DF$7,'PONDERADORES-GBD'!$A$3:$I$43,4,FALSE))</f>
        <v>8.2779999999999996E-4</v>
      </c>
      <c r="DG43" s="41">
        <f>AC43*(1-VLOOKUP(DG$7,'PONDERADORES-GBD'!$A$3:$I$43,4,FALSE))</f>
        <v>0</v>
      </c>
      <c r="DH43" s="41">
        <f>AD43*(1-VLOOKUP(DH$7,'PONDERADORES-GBD'!$A$3:$I$43,4,FALSE))</f>
        <v>0</v>
      </c>
      <c r="DI43" s="41">
        <f>AE43*(1-VLOOKUP(DI$7,'PONDERADORES-GBD'!$A$3:$I$43,4,FALSE))</f>
        <v>0</v>
      </c>
      <c r="DJ43" s="41">
        <f>AF43*(1-VLOOKUP(DJ$7,'PONDERADORES-GBD'!$A$3:$I$43,4,FALSE))</f>
        <v>0</v>
      </c>
      <c r="DK43" s="41">
        <f>AG43*(1-VLOOKUP(DK$7,'PONDERADORES-GBD'!$A$3:$I$43,4,FALSE))</f>
        <v>0</v>
      </c>
      <c r="DL43" s="41">
        <f>AH43*(1-VLOOKUP(DL$7,'PONDERADORES-GBD'!$A$3:$I$43,4,FALSE))</f>
        <v>0</v>
      </c>
      <c r="DM43" s="41">
        <f>AI43*(1-VLOOKUP(DM$7,'PONDERADORES-GBD'!$A$3:$I$43,4,FALSE))</f>
        <v>0</v>
      </c>
      <c r="DN43" s="41">
        <f>AJ43*(1-VLOOKUP(DN$7,'PONDERADORES-GBD'!$A$3:$I$43,4,FALSE))</f>
        <v>6.6224999999999999E-3</v>
      </c>
      <c r="DO43" s="41">
        <f>AK43*(1-VLOOKUP(DO$7,'PONDERADORES-GBD'!$A$3:$I$43,4,FALSE))</f>
        <v>8.2779999999999996E-4</v>
      </c>
      <c r="DP43" s="41">
        <f>AL43*(1-VLOOKUP(DP$7,'PONDERADORES-GBD'!$A$3:$I$43,4,FALSE))</f>
        <v>9.9337999999999996E-3</v>
      </c>
      <c r="DQ43" s="41">
        <f>AM43*(1-VLOOKUP(DQ$7,'PONDERADORES-GBD'!$A$3:$I$43,4,FALSE))</f>
        <v>3.9735100000000002E-2</v>
      </c>
      <c r="DR43" s="41">
        <f>AN43*(1-VLOOKUP(DR$7,'PONDERADORES-GBD'!$A$3:$I$43,4,FALSE))</f>
        <v>8.2779999999999996E-4</v>
      </c>
      <c r="DS43" s="41">
        <f>AO43*(1-VLOOKUP(DS$7,'PONDERADORES-GBD'!$A$3:$I$43,4,FALSE))</f>
        <v>0</v>
      </c>
      <c r="DT43" s="41">
        <f>AP43*(1-VLOOKUP(DT$7,'PONDERADORES-GBD'!$A$3:$I$43,4,FALSE))</f>
        <v>0</v>
      </c>
      <c r="DU43" s="41">
        <f>AQ43*(1-VLOOKUP(DU$7,'PONDERADORES-GBD'!$A$3:$I$43,4,FALSE))</f>
        <v>0</v>
      </c>
      <c r="DV43" s="31">
        <f t="shared" si="1"/>
        <v>0.99999999999999989</v>
      </c>
      <c r="DW43" s="45"/>
      <c r="DX43" s="28">
        <f>AT43*VLOOKUP(DX$7,'PONDERADORES-GBD'!$A$3:$I$43,5,FALSE)*VLOOKUP(DX$7,'PONDERADORES-GBD'!$A$3:$I$43,7,FALSE)+AT43*(1-VLOOKUP(DX$7,'PONDERADORES-GBD'!$A$3:$I$43,5,FALSE))*VLOOKUP(DX$7,'PONDERADORES-GBD'!$A$3:$I$43,9,FALSE)</f>
        <v>0</v>
      </c>
      <c r="DY43" s="28">
        <f>AU43*VLOOKUP(DY$7,'PONDERADORES-GBD'!$A$3:$I$43,5,FALSE)*VLOOKUP(DY$7,'PONDERADORES-GBD'!$A$3:$I$43,7,FALSE)+AU43*(1-VLOOKUP(DY$7,'PONDERADORES-GBD'!$A$3:$I$43,5,FALSE))*VLOOKUP(DY$7,'PONDERADORES-GBD'!$A$3:$I$43,9,FALSE)</f>
        <v>0</v>
      </c>
      <c r="DZ43" s="28">
        <f>AV43*VLOOKUP(DZ$7,'PONDERADORES-GBD'!$A$3:$I$43,5,FALSE)*VLOOKUP(DZ$7,'PONDERADORES-GBD'!$A$3:$I$43,7,FALSE)+AV43*(1-VLOOKUP(DZ$7,'PONDERADORES-GBD'!$A$3:$I$43,5,FALSE))*VLOOKUP(DZ$7,'PONDERADORES-GBD'!$A$3:$I$43,9,FALSE)</f>
        <v>1.94673864E-3</v>
      </c>
      <c r="EA43" s="28">
        <f>AW43*VLOOKUP(EA$7,'PONDERADORES-GBD'!$A$3:$I$43,5,FALSE)*VLOOKUP(EA$7,'PONDERADORES-GBD'!$A$3:$I$43,7,FALSE)+AW43*(1-VLOOKUP(EA$7,'PONDERADORES-GBD'!$A$3:$I$43,5,FALSE))*VLOOKUP(EA$7,'PONDERADORES-GBD'!$A$3:$I$43,9,FALSE)</f>
        <v>0</v>
      </c>
      <c r="EB43" s="28">
        <f>AX43*VLOOKUP(EB$7,'PONDERADORES-GBD'!$A$3:$I$43,5,FALSE)*VLOOKUP(EB$7,'PONDERADORES-GBD'!$A$3:$I$43,7,FALSE)+AX43*(1-VLOOKUP(EB$7,'PONDERADORES-GBD'!$A$3:$I$43,5,FALSE))*VLOOKUP(EB$7,'PONDERADORES-GBD'!$A$3:$I$43,9,FALSE)</f>
        <v>0</v>
      </c>
      <c r="EC43" s="28">
        <f>AY43*VLOOKUP(EC$7,'PONDERADORES-GBD'!$A$3:$I$43,5,FALSE)*VLOOKUP(EC$7,'PONDERADORES-GBD'!$A$3:$I$43,7,FALSE)+AY43*(1-VLOOKUP(EC$7,'PONDERADORES-GBD'!$A$3:$I$43,5,FALSE))*VLOOKUP(EC$7,'PONDERADORES-GBD'!$A$3:$I$43,9,FALSE)</f>
        <v>0</v>
      </c>
      <c r="ED43" s="28">
        <f>AZ43*VLOOKUP(ED$7,'PONDERADORES-GBD'!$A$3:$I$43,5,FALSE)*VLOOKUP(ED$7,'PONDERADORES-GBD'!$A$3:$I$43,7,FALSE)+AZ43*(1-VLOOKUP(ED$7,'PONDERADORES-GBD'!$A$3:$I$43,5,FALSE))*VLOOKUP(ED$7,'PONDERADORES-GBD'!$A$3:$I$43,9,FALSE)</f>
        <v>6.7938735000000006E-4</v>
      </c>
      <c r="EE43" s="28">
        <f>BA43*VLOOKUP(EE$7,'PONDERADORES-GBD'!$A$3:$I$43,5,FALSE)*VLOOKUP(EE$7,'PONDERADORES-GBD'!$A$3:$I$43,7,FALSE)+BA43*(1-VLOOKUP(EE$7,'PONDERADORES-GBD'!$A$3:$I$43,5,FALSE))*VLOOKUP(EE$7,'PONDERADORES-GBD'!$A$3:$I$43,9,FALSE)</f>
        <v>1.1382450000000001E-5</v>
      </c>
      <c r="EF43" s="28">
        <f>BB43*VLOOKUP(EF$7,'PONDERADORES-GBD'!$A$3:$I$43,5,FALSE)*VLOOKUP(EF$7,'PONDERADORES-GBD'!$A$3:$I$43,7,FALSE)+BB43*(1-VLOOKUP(EF$7,'PONDERADORES-GBD'!$A$3:$I$43,5,FALSE))*VLOOKUP(EF$7,'PONDERADORES-GBD'!$A$3:$I$43,9,FALSE)</f>
        <v>0</v>
      </c>
      <c r="EG43" s="28">
        <f>BC43*VLOOKUP(EG$7,'PONDERADORES-GBD'!$A$3:$I$43,5,FALSE)*VLOOKUP(EG$7,'PONDERADORES-GBD'!$A$3:$I$43,7,FALSE)+BC43*(1-VLOOKUP(EG$7,'PONDERADORES-GBD'!$A$3:$I$43,5,FALSE))*VLOOKUP(EG$7,'PONDERADORES-GBD'!$A$3:$I$43,9,FALSE)</f>
        <v>0</v>
      </c>
      <c r="EH43" s="28">
        <f>BD43*VLOOKUP(EH$7,'PONDERADORES-GBD'!$A$3:$I$43,5,FALSE)*VLOOKUP(EH$7,'PONDERADORES-GBD'!$A$3:$I$43,7,FALSE)+BD43*(1-VLOOKUP(EH$7,'PONDERADORES-GBD'!$A$3:$I$43,5,FALSE))*VLOOKUP(EH$7,'PONDERADORES-GBD'!$A$3:$I$43,9,FALSE)</f>
        <v>0</v>
      </c>
      <c r="EI43" s="28">
        <f>BE43*VLOOKUP(EI$7,'PONDERADORES-GBD'!$A$3:$I$43,5,FALSE)*VLOOKUP(EI$7,'PONDERADORES-GBD'!$A$3:$I$43,7,FALSE)+BE43*(1-VLOOKUP(EI$7,'PONDERADORES-GBD'!$A$3:$I$43,5,FALSE))*VLOOKUP(EI$7,'PONDERADORES-GBD'!$A$3:$I$43,9,FALSE)</f>
        <v>1.3244799999999999E-5</v>
      </c>
      <c r="EJ43" s="28">
        <f>BF43*VLOOKUP(EJ$7,'PONDERADORES-GBD'!$A$3:$I$43,5,FALSE)*VLOOKUP(EJ$7,'PONDERADORES-GBD'!$A$3:$I$43,7,FALSE)+BF43*(1-VLOOKUP(EJ$7,'PONDERADORES-GBD'!$A$3:$I$43,5,FALSE))*VLOOKUP(EJ$7,'PONDERADORES-GBD'!$A$3:$I$43,9,FALSE)</f>
        <v>2.1551944000000001E-4</v>
      </c>
      <c r="EK43" s="28">
        <f>BG43*VLOOKUP(EK$7,'PONDERADORES-GBD'!$A$3:$I$43,5,FALSE)*VLOOKUP(EK$7,'PONDERADORES-GBD'!$A$3:$I$43,7,FALSE)+BG43*(1-VLOOKUP(EK$7,'PONDERADORES-GBD'!$A$3:$I$43,5,FALSE))*VLOOKUP(EK$7,'PONDERADORES-GBD'!$A$3:$I$43,9,FALSE)</f>
        <v>4.9667999999999999E-5</v>
      </c>
      <c r="EL43" s="28">
        <f>BH43*VLOOKUP(EL$7,'PONDERADORES-GBD'!$A$3:$I$43,5,FALSE)*VLOOKUP(EL$7,'PONDERADORES-GBD'!$A$3:$I$43,7,FALSE)+BH43*(1-VLOOKUP(EL$7,'PONDERADORES-GBD'!$A$3:$I$43,5,FALSE))*VLOOKUP(EL$7,'PONDERADORES-GBD'!$A$3:$I$43,9,FALSE)</f>
        <v>3.7416560000000001E-5</v>
      </c>
      <c r="EM43" s="28">
        <f>BI43*VLOOKUP(EM$7,'PONDERADORES-GBD'!$A$3:$I$43,5,FALSE)*VLOOKUP(EM$7,'PONDERADORES-GBD'!$A$3:$I$43,7,FALSE)+BI43*(1-VLOOKUP(EM$7,'PONDERADORES-GBD'!$A$3:$I$43,5,FALSE))*VLOOKUP(EM$7,'PONDERADORES-GBD'!$A$3:$I$43,9,FALSE)</f>
        <v>1.2342710999999998E-4</v>
      </c>
      <c r="EN43" s="28">
        <f>BJ43*VLOOKUP(EN$7,'PONDERADORES-GBD'!$A$3:$I$43,5,FALSE)*VLOOKUP(EN$7,'PONDERADORES-GBD'!$A$3:$I$43,7,FALSE)+BJ43*(1-VLOOKUP(EN$7,'PONDERADORES-GBD'!$A$3:$I$43,5,FALSE))*VLOOKUP(EN$7,'PONDERADORES-GBD'!$A$3:$I$43,9,FALSE)</f>
        <v>0</v>
      </c>
      <c r="EO43" s="28">
        <f>BK43*VLOOKUP(EO$7,'PONDERADORES-GBD'!$A$3:$I$43,5,FALSE)*VLOOKUP(EO$7,'PONDERADORES-GBD'!$A$3:$I$43,7,FALSE)+BK43*(1-VLOOKUP(EO$7,'PONDERADORES-GBD'!$A$3:$I$43,5,FALSE))*VLOOKUP(EO$7,'PONDERADORES-GBD'!$A$3:$I$43,9,FALSE)</f>
        <v>0</v>
      </c>
      <c r="EP43" s="28">
        <f>BL43*VLOOKUP(EP$7,'PONDERADORES-GBD'!$A$3:$I$43,5,FALSE)*VLOOKUP(EP$7,'PONDERADORES-GBD'!$A$3:$I$43,7,FALSE)+BL43*(1-VLOOKUP(EP$7,'PONDERADORES-GBD'!$A$3:$I$43,5,FALSE))*VLOOKUP(EP$7,'PONDERADORES-GBD'!$A$3:$I$43,9,FALSE)</f>
        <v>0</v>
      </c>
      <c r="EQ43" s="28">
        <f>BM43*VLOOKUP(EQ$7,'PONDERADORES-GBD'!$A$3:$I$43,5,FALSE)*VLOOKUP(EQ$7,'PONDERADORES-GBD'!$A$3:$I$43,7,FALSE)+BM43*(1-VLOOKUP(EQ$7,'PONDERADORES-GBD'!$A$3:$I$43,5,FALSE))*VLOOKUP(EQ$7,'PONDERADORES-GBD'!$A$3:$I$43,9,FALSE)</f>
        <v>0</v>
      </c>
      <c r="ER43" s="28">
        <f>BN43*VLOOKUP(ER$7,'PONDERADORES-GBD'!$A$3:$I$43,5,FALSE)*VLOOKUP(ER$7,'PONDERADORES-GBD'!$A$3:$I$43,7,FALSE)+BN43*(1-VLOOKUP(ER$7,'PONDERADORES-GBD'!$A$3:$I$43,5,FALSE))*VLOOKUP(ER$7,'PONDERADORES-GBD'!$A$3:$I$43,9,FALSE)</f>
        <v>0</v>
      </c>
      <c r="ES43" s="28">
        <f>BO43*VLOOKUP(ES$7,'PONDERADORES-GBD'!$A$3:$I$43,5,FALSE)*VLOOKUP(ES$7,'PONDERADORES-GBD'!$A$3:$I$43,7,FALSE)+BO43*(1-VLOOKUP(ES$7,'PONDERADORES-GBD'!$A$3:$I$43,5,FALSE))*VLOOKUP(ES$7,'PONDERADORES-GBD'!$A$3:$I$43,9,FALSE)</f>
        <v>0</v>
      </c>
      <c r="ET43" s="28">
        <f>BP43*VLOOKUP(ET$7,'PONDERADORES-GBD'!$A$3:$I$43,5,FALSE)*VLOOKUP(ET$7,'PONDERADORES-GBD'!$A$3:$I$43,7,FALSE)+BP43*(1-VLOOKUP(ET$7,'PONDERADORES-GBD'!$A$3:$I$43,5,FALSE))*VLOOKUP(ET$7,'PONDERADORES-GBD'!$A$3:$I$43,9,FALSE)</f>
        <v>0</v>
      </c>
      <c r="EU43" s="28">
        <f>BQ43*VLOOKUP(EU$7,'PONDERADORES-GBD'!$A$3:$I$43,5,FALSE)*VLOOKUP(EU$7,'PONDERADORES-GBD'!$A$3:$I$43,7,FALSE)+BQ43*(1-VLOOKUP(EU$7,'PONDERADORES-GBD'!$A$3:$I$43,5,FALSE))*VLOOKUP(EU$7,'PONDERADORES-GBD'!$A$3:$I$43,9,FALSE)</f>
        <v>0</v>
      </c>
      <c r="EV43" s="28">
        <f>BR43*VLOOKUP(EV$7,'PONDERADORES-GBD'!$A$3:$I$43,5,FALSE)*VLOOKUP(EV$7,'PONDERADORES-GBD'!$A$3:$I$43,7,FALSE)+BR43*(1-VLOOKUP(EV$7,'PONDERADORES-GBD'!$A$3:$I$43,5,FALSE))*VLOOKUP(EV$7,'PONDERADORES-GBD'!$A$3:$I$43,9,FALSE)</f>
        <v>0</v>
      </c>
      <c r="EW43" s="28">
        <f>BS43*VLOOKUP(EW$7,'PONDERADORES-GBD'!$A$3:$I$43,5,FALSE)*VLOOKUP(EW$7,'PONDERADORES-GBD'!$A$3:$I$43,7,FALSE)+BS43*(1-VLOOKUP(EW$7,'PONDERADORES-GBD'!$A$3:$I$43,5,FALSE))*VLOOKUP(EW$7,'PONDERADORES-GBD'!$A$3:$I$43,9,FALSE)</f>
        <v>0</v>
      </c>
      <c r="EX43" s="28">
        <f>BT43*VLOOKUP(EX$7,'PONDERADORES-GBD'!$A$3:$I$43,5,FALSE)*VLOOKUP(EX$7,'PONDERADORES-GBD'!$A$3:$I$43,7,FALSE)+BT43*(1-VLOOKUP(EX$7,'PONDERADORES-GBD'!$A$3:$I$43,5,FALSE))*VLOOKUP(EX$7,'PONDERADORES-GBD'!$A$3:$I$43,9,FALSE)</f>
        <v>0</v>
      </c>
      <c r="EY43" s="28">
        <f>BU43*VLOOKUP(EY$7,'PONDERADORES-GBD'!$A$3:$I$43,5,FALSE)*VLOOKUP(EY$7,'PONDERADORES-GBD'!$A$3:$I$43,7,FALSE)+BU43*(1-VLOOKUP(EY$7,'PONDERADORES-GBD'!$A$3:$I$43,5,FALSE))*VLOOKUP(EY$7,'PONDERADORES-GBD'!$A$3:$I$43,9,FALSE)</f>
        <v>0</v>
      </c>
      <c r="EZ43" s="28">
        <f>BV43*VLOOKUP(EZ$7,'PONDERADORES-GBD'!$A$3:$I$43,5,FALSE)*VLOOKUP(EZ$7,'PONDERADORES-GBD'!$A$3:$I$43,7,FALSE)+BV43*(1-VLOOKUP(EZ$7,'PONDERADORES-GBD'!$A$3:$I$43,5,FALSE))*VLOOKUP(EZ$7,'PONDERADORES-GBD'!$A$3:$I$43,9,FALSE)</f>
        <v>0</v>
      </c>
      <c r="FA43" s="28">
        <f>BW43*VLOOKUP(FA$7,'PONDERADORES-GBD'!$A$3:$I$43,5,FALSE)*VLOOKUP(FA$7,'PONDERADORES-GBD'!$A$3:$I$43,7,FALSE)+BW43*(1-VLOOKUP(FA$7,'PONDERADORES-GBD'!$A$3:$I$43,5,FALSE))*VLOOKUP(FA$7,'PONDERADORES-GBD'!$A$3:$I$43,9,FALSE)</f>
        <v>9.6852600000000002E-5</v>
      </c>
      <c r="FB43" s="28">
        <f>BX43*VLOOKUP(FB$7,'PONDERADORES-GBD'!$A$3:$I$43,5,FALSE)*VLOOKUP(FB$7,'PONDERADORES-GBD'!$A$3:$I$43,7,FALSE)+BX43*(1-VLOOKUP(FB$7,'PONDERADORES-GBD'!$A$3:$I$43,5,FALSE))*VLOOKUP(FB$7,'PONDERADORES-GBD'!$A$3:$I$43,9,FALSE)</f>
        <v>0</v>
      </c>
      <c r="FC43" s="28">
        <f>BY43*VLOOKUP(FC$7,'PONDERADORES-GBD'!$A$3:$I$43,5,FALSE)*VLOOKUP(FC$7,'PONDERADORES-GBD'!$A$3:$I$43,7,FALSE)+BY43*(1-VLOOKUP(FC$7,'PONDERADORES-GBD'!$A$3:$I$43,5,FALSE))*VLOOKUP(FC$7,'PONDERADORES-GBD'!$A$3:$I$43,9,FALSE)</f>
        <v>0</v>
      </c>
      <c r="FD43" s="28">
        <f>BZ43*VLOOKUP(FD$7,'PONDERADORES-GBD'!$A$3:$I$43,5,FALSE)*VLOOKUP(FD$7,'PONDERADORES-GBD'!$A$3:$I$43,7,FALSE)+BZ43*(1-VLOOKUP(FD$7,'PONDERADORES-GBD'!$A$3:$I$43,5,FALSE))*VLOOKUP(FD$7,'PONDERADORES-GBD'!$A$3:$I$43,9,FALSE)</f>
        <v>0</v>
      </c>
      <c r="FE43" s="28">
        <f>CA43*VLOOKUP(FE$7,'PONDERADORES-GBD'!$A$3:$I$43,5,FALSE)*VLOOKUP(FE$7,'PONDERADORES-GBD'!$A$3:$I$43,7,FALSE)+CA43*(1-VLOOKUP(FE$7,'PONDERADORES-GBD'!$A$3:$I$43,5,FALSE))*VLOOKUP(FE$7,'PONDERADORES-GBD'!$A$3:$I$43,9,FALSE)</f>
        <v>0</v>
      </c>
      <c r="FF43" s="28">
        <f>CB43*VLOOKUP(FF$7,'PONDERADORES-GBD'!$A$3:$I$43,5,FALSE)*VLOOKUP(FF$7,'PONDERADORES-GBD'!$A$3:$I$43,7,FALSE)+CB43*(1-VLOOKUP(FF$7,'PONDERADORES-GBD'!$A$3:$I$43,5,FALSE))*VLOOKUP(FF$7,'PONDERADORES-GBD'!$A$3:$I$43,9,FALSE)</f>
        <v>0</v>
      </c>
      <c r="FG43" s="28">
        <f>CC43*VLOOKUP(FG$7,'PONDERADORES-GBD'!$A$3:$I$43,5,FALSE)*VLOOKUP(FG$7,'PONDERADORES-GBD'!$A$3:$I$43,7,FALSE)+CC43*(1-VLOOKUP(FG$7,'PONDERADORES-GBD'!$A$3:$I$43,5,FALSE))*VLOOKUP(FG$7,'PONDERADORES-GBD'!$A$3:$I$43,9,FALSE)</f>
        <v>0</v>
      </c>
      <c r="FH43" s="28">
        <f>CD43*VLOOKUP(FH$7,'PONDERADORES-GBD'!$A$3:$I$43,5,FALSE)*VLOOKUP(FH$7,'PONDERADORES-GBD'!$A$3:$I$43,7,FALSE)+CD43*(1-VLOOKUP(FH$7,'PONDERADORES-GBD'!$A$3:$I$43,5,FALSE))*VLOOKUP(FH$7,'PONDERADORES-GBD'!$A$3:$I$43,9,FALSE)</f>
        <v>0</v>
      </c>
      <c r="FI43" s="28">
        <f>CE43*VLOOKUP(FI$7,'PONDERADORES-GBD'!$A$3:$I$43,5,FALSE)*VLOOKUP(FI$7,'PONDERADORES-GBD'!$A$3:$I$43,7,FALSE)+CE43*(1-VLOOKUP(FI$7,'PONDERADORES-GBD'!$A$3:$I$43,5,FALSE))*VLOOKUP(FI$7,'PONDERADORES-GBD'!$A$3:$I$43,9,FALSE)</f>
        <v>0</v>
      </c>
      <c r="FJ43" s="28">
        <f>CF43*VLOOKUP(FJ$7,'PONDERADORES-GBD'!$A$3:$I$43,5,FALSE)*VLOOKUP(FJ$7,'PONDERADORES-GBD'!$A$3:$I$43,7,FALSE)+CF43*(1-VLOOKUP(FJ$7,'PONDERADORES-GBD'!$A$3:$I$43,5,FALSE))*VLOOKUP(FJ$7,'PONDERADORES-GBD'!$A$3:$I$43,9,FALSE)</f>
        <v>0</v>
      </c>
      <c r="FK43" s="28">
        <f>CG43*VLOOKUP(FK$7,'PONDERADORES-GBD'!$A$3:$I$43,5,FALSE)*VLOOKUP(FK$7,'PONDERADORES-GBD'!$A$3:$I$43,7,FALSE)+CG43*(1-VLOOKUP(FK$7,'PONDERADORES-GBD'!$A$3:$I$43,5,FALSE))*VLOOKUP(FK$7,'PONDERADORES-GBD'!$A$3:$I$43,9,FALSE)</f>
        <v>0</v>
      </c>
      <c r="FL43" s="28">
        <f>CH43*VLOOKUP(FL$7,'PONDERADORES-GBD'!$A$3:$I$43,5,FALSE)*VLOOKUP(FL$7,'PONDERADORES-GBD'!$A$3:$I$43,6,FALSE)*VLOOKUP(FL$7,'PONDERADORES-GBD'!$A$3:$I$43,3,FALSE)+CH43*(1-VLOOKUP(FL$7,'PONDERADORES-GBD'!$A$3:$I$43,5,FALSE))*VLOOKUP(FL$7,'PONDERADORES-GBD'!$A$3:$I$43,8,FALSE)*VLOOKUP(FL$7,'PONDERADORES-GBD'!$A$3:$I$43,3,FALSE)</f>
        <v>0</v>
      </c>
      <c r="FM43" s="28">
        <f>CI43*VLOOKUP(FM$7,'PONDERADORES-GBD'!$A$3:$I$43,5,FALSE)*VLOOKUP(FM$7,'PONDERADORES-GBD'!$A$3:$I$43,6,FALSE)*VLOOKUP(FM$7,'PONDERADORES-GBD'!$A$3:$I$43,3,FALSE)+CI43*(1-VLOOKUP(FM$7,'PONDERADORES-GBD'!$A$3:$I$43,5,FALSE))*VLOOKUP(FM$7,'PONDERADORES-GBD'!$A$3:$I$43,8,FALSE)*VLOOKUP(FM$7,'PONDERADORES-GBD'!$A$3:$I$43,3,FALSE)</f>
        <v>0</v>
      </c>
      <c r="FN43" s="28">
        <f>CJ43*VLOOKUP(FN$7,'PONDERADORES-GBD'!$A$3:$I$43,5,FALSE)*VLOOKUP(FN$7,'PONDERADORES-GBD'!$A$3:$I$43,6,FALSE)*VLOOKUP(FN$7,'PONDERADORES-GBD'!$A$3:$I$43,3,FALSE)+CJ43*(1-VLOOKUP(FN$7,'PONDERADORES-GBD'!$A$3:$I$43,5,FALSE))*VLOOKUP(FN$7,'PONDERADORES-GBD'!$A$3:$I$43,8,FALSE)*VLOOKUP(FN$7,'PONDERADORES-GBD'!$A$3:$I$43,3,FALSE)</f>
        <v>2.2984703367008893E-3</v>
      </c>
      <c r="FO43" s="28">
        <f>CK43*VLOOKUP(FO$7,'PONDERADORES-GBD'!$A$3:$I$43,5,FALSE)*VLOOKUP(FO$7,'PONDERADORES-GBD'!$A$3:$I$43,6,FALSE)*VLOOKUP(FO$7,'PONDERADORES-GBD'!$A$3:$I$43,3,FALSE)+CK43*(1-VLOOKUP(FO$7,'PONDERADORES-GBD'!$A$3:$I$43,5,FALSE))*VLOOKUP(FO$7,'PONDERADORES-GBD'!$A$3:$I$43,8,FALSE)*VLOOKUP(FO$7,'PONDERADORES-GBD'!$A$3:$I$43,3,FALSE)</f>
        <v>0</v>
      </c>
      <c r="FP43" s="28">
        <f>CL43*VLOOKUP(FP$7,'PONDERADORES-GBD'!$A$3:$I$43,5,FALSE)*VLOOKUP(FP$7,'PONDERADORES-GBD'!$A$3:$I$43,6,FALSE)*VLOOKUP(FP$7,'PONDERADORES-GBD'!$A$3:$I$43,3,FALSE)+CL43*(1-VLOOKUP(FP$7,'PONDERADORES-GBD'!$A$3:$I$43,5,FALSE))*VLOOKUP(FP$7,'PONDERADORES-GBD'!$A$3:$I$43,8,FALSE)*VLOOKUP(FP$7,'PONDERADORES-GBD'!$A$3:$I$43,3,FALSE)</f>
        <v>0</v>
      </c>
      <c r="FQ43" s="28">
        <f>CM43*VLOOKUP(FQ$7,'PONDERADORES-GBD'!$A$3:$I$43,5,FALSE)*VLOOKUP(FQ$7,'PONDERADORES-GBD'!$A$3:$I$43,6,FALSE)*VLOOKUP(FQ$7,'PONDERADORES-GBD'!$A$3:$I$43,3,FALSE)+CM43*(1-VLOOKUP(FQ$7,'PONDERADORES-GBD'!$A$3:$I$43,5,FALSE))*VLOOKUP(FQ$7,'PONDERADORES-GBD'!$A$3:$I$43,8,FALSE)*VLOOKUP(FQ$7,'PONDERADORES-GBD'!$A$3:$I$43,3,FALSE)</f>
        <v>0</v>
      </c>
      <c r="FR43" s="28">
        <f>CN43*VLOOKUP(FR$7,'PONDERADORES-GBD'!$A$3:$I$43,5,FALSE)*VLOOKUP(FR$7,'PONDERADORES-GBD'!$A$3:$I$43,6,FALSE)*VLOOKUP(FR$7,'PONDERADORES-GBD'!$A$3:$I$43,3,FALSE)+CN43*(1-VLOOKUP(FR$7,'PONDERADORES-GBD'!$A$3:$I$43,5,FALSE))*VLOOKUP(FR$7,'PONDERADORES-GBD'!$A$3:$I$43,8,FALSE)*VLOOKUP(FR$7,'PONDERADORES-GBD'!$A$3:$I$43,3,FALSE)</f>
        <v>8.0175692735112922E-3</v>
      </c>
      <c r="FS43" s="28">
        <f>CO43*VLOOKUP(FS$7,'PONDERADORES-GBD'!$A$3:$I$43,5,FALSE)*VLOOKUP(FS$7,'PONDERADORES-GBD'!$A$3:$I$43,6,FALSE)*VLOOKUP(FS$7,'PONDERADORES-GBD'!$A$3:$I$43,3,FALSE)+CO43*(1-VLOOKUP(FS$7,'PONDERADORES-GBD'!$A$3:$I$43,5,FALSE))*VLOOKUP(FS$7,'PONDERADORES-GBD'!$A$3:$I$43,8,FALSE)*VLOOKUP(FS$7,'PONDERADORES-GBD'!$A$3:$I$43,3,FALSE)</f>
        <v>6.70381897084189E-4</v>
      </c>
      <c r="FT43" s="28">
        <f>CP43*VLOOKUP(FT$7,'PONDERADORES-GBD'!$A$3:$I$43,5,FALSE)*VLOOKUP(FT$7,'PONDERADORES-GBD'!$A$3:$I$43,6,FALSE)*VLOOKUP(FT$7,'PONDERADORES-GBD'!$A$3:$I$43,3,FALSE)+CP43*(1-VLOOKUP(FT$7,'PONDERADORES-GBD'!$A$3:$I$43,5,FALSE))*VLOOKUP(FT$7,'PONDERADORES-GBD'!$A$3:$I$43,8,FALSE)*VLOOKUP(FT$7,'PONDERADORES-GBD'!$A$3:$I$43,3,FALSE)</f>
        <v>1.166657424640657E-3</v>
      </c>
      <c r="FU43" s="28">
        <f>CQ43*VLOOKUP(FU$7,'PONDERADORES-GBD'!$A$3:$I$43,5,FALSE)*VLOOKUP(FU$7,'PONDERADORES-GBD'!$A$3:$I$43,6,FALSE)*VLOOKUP(FU$7,'PONDERADORES-GBD'!$A$3:$I$43,3,FALSE)+CQ43*(1-VLOOKUP(FU$7,'PONDERADORES-GBD'!$A$3:$I$43,5,FALSE))*VLOOKUP(FU$7,'PONDERADORES-GBD'!$A$3:$I$43,8,FALSE)*VLOOKUP(FU$7,'PONDERADORES-GBD'!$A$3:$I$43,3,FALSE)</f>
        <v>6.4814736344969191E-5</v>
      </c>
      <c r="FV43" s="28">
        <f>CR43*VLOOKUP(FV$7,'PONDERADORES-GBD'!$A$3:$I$43,5,FALSE)*VLOOKUP(FV$7,'PONDERADORES-GBD'!$A$3:$I$43,6,FALSE)*VLOOKUP(FV$7,'PONDERADORES-GBD'!$A$3:$I$43,3,FALSE)+CR43*(1-VLOOKUP(FV$7,'PONDERADORES-GBD'!$A$3:$I$43,5,FALSE))*VLOOKUP(FV$7,'PONDERADORES-GBD'!$A$3:$I$43,8,FALSE)*VLOOKUP(FV$7,'PONDERADORES-GBD'!$A$3:$I$43,3,FALSE)</f>
        <v>2.5306047819301848E-3</v>
      </c>
      <c r="FW43" s="28">
        <f>CS43*VLOOKUP(FW$7,'PONDERADORES-GBD'!$A$3:$I$43,5,FALSE)*VLOOKUP(FW$7,'PONDERADORES-GBD'!$A$3:$I$43,6,FALSE)*VLOOKUP(FW$7,'PONDERADORES-GBD'!$A$3:$I$43,3,FALSE)+CS43*(1-VLOOKUP(FW$7,'PONDERADORES-GBD'!$A$3:$I$43,5,FALSE))*VLOOKUP(FW$7,'PONDERADORES-GBD'!$A$3:$I$43,8,FALSE)*VLOOKUP(FW$7,'PONDERADORES-GBD'!$A$3:$I$43,3,FALSE)</f>
        <v>0</v>
      </c>
      <c r="FX43" s="28">
        <f>CT43*VLOOKUP(FX$7,'PONDERADORES-GBD'!$A$3:$I$43,5,FALSE)*VLOOKUP(FX$7,'PONDERADORES-GBD'!$A$3:$I$43,6,FALSE)*VLOOKUP(FX$7,'PONDERADORES-GBD'!$A$3:$I$43,3,FALSE)+CT43*(1-VLOOKUP(FX$7,'PONDERADORES-GBD'!$A$3:$I$43,5,FALSE))*VLOOKUP(FX$7,'PONDERADORES-GBD'!$A$3:$I$43,8,FALSE)*VLOOKUP(FX$7,'PONDERADORES-GBD'!$A$3:$I$43,3,FALSE)</f>
        <v>3.2142580643394932E-4</v>
      </c>
      <c r="FY43" s="28">
        <f>CU43*VLOOKUP(FY$7,'PONDERADORES-GBD'!$A$3:$I$43,5,FALSE)*VLOOKUP(FY$7,'PONDERADORES-GBD'!$A$3:$I$43,6,FALSE)*VLOOKUP(FY$7,'PONDERADORES-GBD'!$A$3:$I$43,3,FALSE)+CU43*(1-VLOOKUP(FY$7,'PONDERADORES-GBD'!$A$3:$I$43,5,FALSE))*VLOOKUP(FY$7,'PONDERADORES-GBD'!$A$3:$I$43,8,FALSE)*VLOOKUP(FY$7,'PONDERADORES-GBD'!$A$3:$I$43,3,FALSE)</f>
        <v>1.5420537166324433E-6</v>
      </c>
      <c r="FZ43" s="28">
        <f>CV43*VLOOKUP(FZ$7,'PONDERADORES-GBD'!$A$3:$I$43,5,FALSE)*VLOOKUP(FZ$7,'PONDERADORES-GBD'!$A$3:$I$43,6,FALSE)*VLOOKUP(FZ$7,'PONDERADORES-GBD'!$A$3:$I$43,3,FALSE)+CV43*(1-VLOOKUP(FZ$7,'PONDERADORES-GBD'!$A$3:$I$43,5,FALSE))*VLOOKUP(FZ$7,'PONDERADORES-GBD'!$A$3:$I$43,8,FALSE)*VLOOKUP(FZ$7,'PONDERADORES-GBD'!$A$3:$I$43,3,FALSE)</f>
        <v>0</v>
      </c>
      <c r="GA43" s="28">
        <f>CW43*VLOOKUP(GA$7,'PONDERADORES-GBD'!$A$3:$I$43,5,FALSE)*VLOOKUP(GA$7,'PONDERADORES-GBD'!$A$3:$I$43,6,FALSE)*VLOOKUP(GA$7,'PONDERADORES-GBD'!$A$3:$I$43,3,FALSE)+CW43*(1-VLOOKUP(GA$7,'PONDERADORES-GBD'!$A$3:$I$43,5,FALSE))*VLOOKUP(GA$7,'PONDERADORES-GBD'!$A$3:$I$43,8,FALSE)*VLOOKUP(GA$7,'PONDERADORES-GBD'!$A$3:$I$43,3,FALSE)</f>
        <v>7.4681427268993825E-5</v>
      </c>
      <c r="GB43" s="28">
        <f>CX43*VLOOKUP(GB$7,'PONDERADORES-GBD'!$A$3:$I$43,5,FALSE)*VLOOKUP(GB$7,'PONDERADORES-GBD'!$A$3:$I$43,6,FALSE)*VLOOKUP(GB$7,'PONDERADORES-GBD'!$A$3:$I$43,3,FALSE)+CX43*(1-VLOOKUP(GB$7,'PONDERADORES-GBD'!$A$3:$I$43,5,FALSE))*VLOOKUP(GB$7,'PONDERADORES-GBD'!$A$3:$I$43,8,FALSE)*VLOOKUP(GB$7,'PONDERADORES-GBD'!$A$3:$I$43,3,FALSE)</f>
        <v>1.1753296837782343E-4</v>
      </c>
      <c r="GC43" s="28">
        <f>CY43*VLOOKUP(GC$7,'PONDERADORES-GBD'!$A$3:$I$43,5,FALSE)*VLOOKUP(GC$7,'PONDERADORES-GBD'!$A$3:$I$43,6,FALSE)*VLOOKUP(GC$7,'PONDERADORES-GBD'!$A$3:$I$43,3,FALSE)+CY43*(1-VLOOKUP(GC$7,'PONDERADORES-GBD'!$A$3:$I$43,5,FALSE))*VLOOKUP(GC$7,'PONDERADORES-GBD'!$A$3:$I$43,8,FALSE)*VLOOKUP(GC$7,'PONDERADORES-GBD'!$A$3:$I$43,3,FALSE)</f>
        <v>2.4377560164271045E-4</v>
      </c>
      <c r="GD43" s="28">
        <f>CZ43*VLOOKUP(GD$7,'PONDERADORES-GBD'!$A$3:$I$43,5,FALSE)*VLOOKUP(GD$7,'PONDERADORES-GBD'!$A$3:$I$43,6,FALSE)*VLOOKUP(GD$7,'PONDERADORES-GBD'!$A$3:$I$43,3,FALSE)+CZ43*(1-VLOOKUP(GD$7,'PONDERADORES-GBD'!$A$3:$I$43,5,FALSE))*VLOOKUP(GD$7,'PONDERADORES-GBD'!$A$3:$I$43,8,FALSE)*VLOOKUP(GD$7,'PONDERADORES-GBD'!$A$3:$I$43,3,FALSE)</f>
        <v>2.3531071211498969E-4</v>
      </c>
      <c r="GE43" s="28">
        <f>DA43*VLOOKUP(GE$7,'PONDERADORES-GBD'!$A$3:$I$43,5,FALSE)*VLOOKUP(GE$7,'PONDERADORES-GBD'!$A$3:$I$43,6,FALSE)*VLOOKUP(GE$7,'PONDERADORES-GBD'!$A$3:$I$43,3,FALSE)+DA43*(1-VLOOKUP(GE$7,'PONDERADORES-GBD'!$A$3:$I$43,5,FALSE))*VLOOKUP(GE$7,'PONDERADORES-GBD'!$A$3:$I$43,8,FALSE)*VLOOKUP(GE$7,'PONDERADORES-GBD'!$A$3:$I$43,3,FALSE)</f>
        <v>2.0164451060917184E-4</v>
      </c>
      <c r="GF43" s="28">
        <f>DB43*VLOOKUP(GF$7,'PONDERADORES-GBD'!$A$3:$I$43,5,FALSE)*VLOOKUP(GF$7,'PONDERADORES-GBD'!$A$3:$I$43,6,FALSE)*VLOOKUP(GF$7,'PONDERADORES-GBD'!$A$3:$I$43,3,FALSE)+DB43*(1-VLOOKUP(GF$7,'PONDERADORES-GBD'!$A$3:$I$43,5,FALSE))*VLOOKUP(GF$7,'PONDERADORES-GBD'!$A$3:$I$43,8,FALSE)*VLOOKUP(GF$7,'PONDERADORES-GBD'!$A$3:$I$43,3,FALSE)</f>
        <v>1.5351015140314852E-4</v>
      </c>
      <c r="GG43" s="28">
        <f>DC43*VLOOKUP(GG$7,'PONDERADORES-GBD'!$A$3:$I$43,5,FALSE)*VLOOKUP(GG$7,'PONDERADORES-GBD'!$A$3:$I$43,6,FALSE)*VLOOKUP(GG$7,'PONDERADORES-GBD'!$A$3:$I$43,3,FALSE)+DC43*(1-VLOOKUP(GG$7,'PONDERADORES-GBD'!$A$3:$I$43,5,FALSE))*VLOOKUP(GG$7,'PONDERADORES-GBD'!$A$3:$I$43,8,FALSE)*VLOOKUP(GG$7,'PONDERADORES-GBD'!$A$3:$I$43,3,FALSE)</f>
        <v>6.3573716632443526E-6</v>
      </c>
      <c r="GH43" s="28">
        <f>DD43*VLOOKUP(GH$7,'PONDERADORES-GBD'!$A$3:$I$43,5,FALSE)*VLOOKUP(GH$7,'PONDERADORES-GBD'!$A$3:$I$43,6,FALSE)*VLOOKUP(GH$7,'PONDERADORES-GBD'!$A$3:$I$43,3,FALSE)+DD43*(1-VLOOKUP(GH$7,'PONDERADORES-GBD'!$A$3:$I$43,5,FALSE))*VLOOKUP(GH$7,'PONDERADORES-GBD'!$A$3:$I$43,8,FALSE)*VLOOKUP(GH$7,'PONDERADORES-GBD'!$A$3:$I$43,3,FALSE)</f>
        <v>5.0110804928131427E-4</v>
      </c>
      <c r="GI43" s="28">
        <f>DE43*VLOOKUP(GI$7,'PONDERADORES-GBD'!$A$3:$I$43,5,FALSE)*VLOOKUP(GI$7,'PONDERADORES-GBD'!$A$3:$I$43,6,FALSE)*VLOOKUP(GI$7,'PONDERADORES-GBD'!$A$3:$I$43,3,FALSE)+DE43*(1-VLOOKUP(GI$7,'PONDERADORES-GBD'!$A$3:$I$43,5,FALSE))*VLOOKUP(GI$7,'PONDERADORES-GBD'!$A$3:$I$43,8,FALSE)*VLOOKUP(GI$7,'PONDERADORES-GBD'!$A$3:$I$43,3,FALSE)</f>
        <v>1.4054090896646133E-5</v>
      </c>
      <c r="GJ43" s="28">
        <f>DF43*VLOOKUP(GJ$7,'PONDERADORES-GBD'!$A$3:$I$43,5,FALSE)*VLOOKUP(GJ$7,'PONDERADORES-GBD'!$A$3:$I$43,6,FALSE)*VLOOKUP(GJ$7,'PONDERADORES-GBD'!$A$3:$I$43,3,FALSE)+DF43*(1-VLOOKUP(GJ$7,'PONDERADORES-GBD'!$A$3:$I$43,5,FALSE))*VLOOKUP(GJ$7,'PONDERADORES-GBD'!$A$3:$I$43,8,FALSE)*VLOOKUP(GJ$7,'PONDERADORES-GBD'!$A$3:$I$43,3,FALSE)</f>
        <v>4.6461054072553044E-7</v>
      </c>
      <c r="GK43" s="28">
        <f>DG43*VLOOKUP(GK$7,'PONDERADORES-GBD'!$A$3:$I$43,5,FALSE)*VLOOKUP(GK$7,'PONDERADORES-GBD'!$A$3:$I$43,6,FALSE)*VLOOKUP(GK$7,'PONDERADORES-GBD'!$A$3:$I$43,3,FALSE)+DG43*(1-VLOOKUP(GK$7,'PONDERADORES-GBD'!$A$3:$I$43,5,FALSE))*VLOOKUP(GK$7,'PONDERADORES-GBD'!$A$3:$I$43,8,FALSE)*VLOOKUP(GK$7,'PONDERADORES-GBD'!$A$3:$I$43,3,FALSE)</f>
        <v>0</v>
      </c>
      <c r="GL43" s="28">
        <f>DH43*VLOOKUP(GL$7,'PONDERADORES-GBD'!$A$3:$I$43,5,FALSE)*VLOOKUP(GL$7,'PONDERADORES-GBD'!$A$3:$I$43,6,FALSE)*VLOOKUP(GL$7,'PONDERADORES-GBD'!$A$3:$I$43,3,FALSE)+DH43*(1-VLOOKUP(GL$7,'PONDERADORES-GBD'!$A$3:$I$43,5,FALSE))*VLOOKUP(GL$7,'PONDERADORES-GBD'!$A$3:$I$43,8,FALSE)*VLOOKUP(GL$7,'PONDERADORES-GBD'!$A$3:$I$43,3,FALSE)</f>
        <v>0</v>
      </c>
      <c r="GM43" s="28">
        <f>DI43*VLOOKUP(GM$7,'PONDERADORES-GBD'!$A$3:$I$43,5,FALSE)*VLOOKUP(GM$7,'PONDERADORES-GBD'!$A$3:$I$43,6,FALSE)*VLOOKUP(GM$7,'PONDERADORES-GBD'!$A$3:$I$43,3,FALSE)+DI43*(1-VLOOKUP(GM$7,'PONDERADORES-GBD'!$A$3:$I$43,5,FALSE))*VLOOKUP(GM$7,'PONDERADORES-GBD'!$A$3:$I$43,8,FALSE)*VLOOKUP(GM$7,'PONDERADORES-GBD'!$A$3:$I$43,3,FALSE)</f>
        <v>0</v>
      </c>
      <c r="GN43" s="28">
        <f>DJ43*VLOOKUP(GN$7,'PONDERADORES-GBD'!$A$3:$I$43,5,FALSE)*VLOOKUP(GN$7,'PONDERADORES-GBD'!$A$3:$I$43,6,FALSE)*VLOOKUP(GN$7,'PONDERADORES-GBD'!$A$3:$I$43,3,FALSE)+DJ43*(1-VLOOKUP(GN$7,'PONDERADORES-GBD'!$A$3:$I$43,5,FALSE))*VLOOKUP(GN$7,'PONDERADORES-GBD'!$A$3:$I$43,8,FALSE)*VLOOKUP(GN$7,'PONDERADORES-GBD'!$A$3:$I$43,3,FALSE)</f>
        <v>0</v>
      </c>
      <c r="GO43" s="28">
        <f>DK43*VLOOKUP(GO$7,'PONDERADORES-GBD'!$A$3:$I$43,5,FALSE)*VLOOKUP(GO$7,'PONDERADORES-GBD'!$A$3:$I$43,6,FALSE)*VLOOKUP(GO$7,'PONDERADORES-GBD'!$A$3:$I$43,3,FALSE)+DK43*(1-VLOOKUP(GO$7,'PONDERADORES-GBD'!$A$3:$I$43,5,FALSE))*VLOOKUP(GO$7,'PONDERADORES-GBD'!$A$3:$I$43,8,FALSE)*VLOOKUP(GO$7,'PONDERADORES-GBD'!$A$3:$I$43,3,FALSE)</f>
        <v>0</v>
      </c>
      <c r="GP43" s="28">
        <f>DL43*VLOOKUP(GP$7,'PONDERADORES-GBD'!$A$3:$I$43,5,FALSE)*VLOOKUP(GP$7,'PONDERADORES-GBD'!$A$3:$I$43,6,FALSE)*VLOOKUP(GP$7,'PONDERADORES-GBD'!$A$3:$I$43,3,FALSE)+DL43*(1-VLOOKUP(GP$7,'PONDERADORES-GBD'!$A$3:$I$43,5,FALSE))*VLOOKUP(GP$7,'PONDERADORES-GBD'!$A$3:$I$43,8,FALSE)*VLOOKUP(GP$7,'PONDERADORES-GBD'!$A$3:$I$43,3,FALSE)</f>
        <v>0</v>
      </c>
      <c r="GQ43" s="28">
        <f>DM43*VLOOKUP(GQ$7,'PONDERADORES-GBD'!$A$3:$I$43,5,FALSE)*VLOOKUP(GQ$7,'PONDERADORES-GBD'!$A$3:$I$43,6,FALSE)*VLOOKUP(GQ$7,'PONDERADORES-GBD'!$A$3:$I$43,3,FALSE)+DM43*(1-VLOOKUP(GQ$7,'PONDERADORES-GBD'!$A$3:$I$43,5,FALSE))*VLOOKUP(GQ$7,'PONDERADORES-GBD'!$A$3:$I$43,8,FALSE)*VLOOKUP(GQ$7,'PONDERADORES-GBD'!$A$3:$I$43,3,FALSE)</f>
        <v>0</v>
      </c>
      <c r="GR43" s="28">
        <f>DN43*VLOOKUP(GR$7,'PONDERADORES-GBD'!$A$3:$I$43,5,FALSE)*VLOOKUP(GR$7,'PONDERADORES-GBD'!$A$3:$I$43,6,FALSE)*VLOOKUP(GR$7,'PONDERADORES-GBD'!$A$3:$I$43,3,FALSE)+DN43*(1-VLOOKUP(GR$7,'PONDERADORES-GBD'!$A$3:$I$43,5,FALSE))*VLOOKUP(GR$7,'PONDERADORES-GBD'!$A$3:$I$43,8,FALSE)*VLOOKUP(GR$7,'PONDERADORES-GBD'!$A$3:$I$43,3,FALSE)</f>
        <v>0</v>
      </c>
      <c r="GS43" s="28">
        <f>DO43*VLOOKUP(GS$7,'PONDERADORES-GBD'!$A$3:$I$43,5,FALSE)*VLOOKUP(GS$7,'PONDERADORES-GBD'!$A$3:$I$43,6,FALSE)*VLOOKUP(GS$7,'PONDERADORES-GBD'!$A$3:$I$43,3,FALSE)+DO43*(1-VLOOKUP(GS$7,'PONDERADORES-GBD'!$A$3:$I$43,5,FALSE))*VLOOKUP(GS$7,'PONDERADORES-GBD'!$A$3:$I$43,8,FALSE)*VLOOKUP(GS$7,'PONDERADORES-GBD'!$A$3:$I$43,3,FALSE)</f>
        <v>0</v>
      </c>
      <c r="GT43" s="28">
        <f>DP43*VLOOKUP(GT$7,'PONDERADORES-GBD'!$A$3:$I$43,5,FALSE)*VLOOKUP(GT$7,'PONDERADORES-GBD'!$A$3:$I$43,6,FALSE)*VLOOKUP(GT$7,'PONDERADORES-GBD'!$A$3:$I$43,3,FALSE)+DP43*(1-VLOOKUP(GT$7,'PONDERADORES-GBD'!$A$3:$I$43,5,FALSE))*VLOOKUP(GT$7,'PONDERADORES-GBD'!$A$3:$I$43,8,FALSE)*VLOOKUP(GT$7,'PONDERADORES-GBD'!$A$3:$I$43,3,FALSE)</f>
        <v>3.046093360711841E-6</v>
      </c>
      <c r="GU43" s="28">
        <f>DQ43*VLOOKUP(GU$7,'PONDERADORES-GBD'!$A$3:$I$43,5,FALSE)*VLOOKUP(GU$7,'PONDERADORES-GBD'!$A$3:$I$43,6,FALSE)*VLOOKUP(GU$7,'PONDERADORES-GBD'!$A$3:$I$43,3,FALSE)+DQ43*(1-VLOOKUP(GU$7,'PONDERADORES-GBD'!$A$3:$I$43,5,FALSE))*VLOOKUP(GU$7,'PONDERADORES-GBD'!$A$3:$I$43,8,FALSE)*VLOOKUP(GU$7,'PONDERADORES-GBD'!$A$3:$I$43,3,FALSE)</f>
        <v>9.1382570841889129E-6</v>
      </c>
      <c r="GV43" s="28">
        <f>DR43*VLOOKUP(GV$7,'PONDERADORES-GBD'!$A$3:$I$43,5,FALSE)*VLOOKUP(GV$7,'PONDERADORES-GBD'!$A$3:$I$43,6,FALSE)*VLOOKUP(GV$7,'PONDERADORES-GBD'!$A$3:$I$43,3,FALSE)+DR43*(1-VLOOKUP(GV$7,'PONDERADORES-GBD'!$A$3:$I$43,5,FALSE))*VLOOKUP(GV$7,'PONDERADORES-GBD'!$A$3:$I$43,8,FALSE)*VLOOKUP(GV$7,'PONDERADORES-GBD'!$A$3:$I$43,3,FALSE)</f>
        <v>2.6326419712525669E-6</v>
      </c>
      <c r="GW43" s="28">
        <f>DS43*VLOOKUP(GW$7,'PONDERADORES-GBD'!$A$3:$I$43,5,FALSE)*VLOOKUP(GW$7,'PONDERADORES-GBD'!$A$3:$I$43,6,FALSE)*VLOOKUP(GW$7,'PONDERADORES-GBD'!$A$3:$I$43,3,FALSE)+DS43*(1-VLOOKUP(GW$7,'PONDERADORES-GBD'!$A$3:$I$43,5,FALSE))*VLOOKUP(GW$7,'PONDERADORES-GBD'!$A$3:$I$43,8,FALSE)*VLOOKUP(GW$7,'PONDERADORES-GBD'!$A$3:$I$43,3,FALSE)</f>
        <v>0</v>
      </c>
      <c r="GX43" s="28">
        <f>DT43*VLOOKUP(GX$7,'PONDERADORES-GBD'!$A$3:$I$43,5,FALSE)*VLOOKUP(GX$7,'PONDERADORES-GBD'!$A$3:$I$43,6,FALSE)*VLOOKUP(GX$7,'PONDERADORES-GBD'!$A$3:$I$43,3,FALSE)+DT43*(1-VLOOKUP(GX$7,'PONDERADORES-GBD'!$A$3:$I$43,5,FALSE))*VLOOKUP(GX$7,'PONDERADORES-GBD'!$A$3:$I$43,8,FALSE)*VLOOKUP(GX$7,'PONDERADORES-GBD'!$A$3:$I$43,3,FALSE)</f>
        <v>0</v>
      </c>
      <c r="GY43" s="28">
        <f>DU43*VLOOKUP(GY$7,'PONDERADORES-GBD'!$A$3:$I$43,5,FALSE)*VLOOKUP(GY$7,'PONDERADORES-GBD'!$A$3:$I$43,6,FALSE)*VLOOKUP(GY$7,'PONDERADORES-GBD'!$A$3:$I$43,3,FALSE)+DU43*(1-VLOOKUP(GY$7,'PONDERADORES-GBD'!$A$3:$I$43,5,FALSE))*VLOOKUP(GY$7,'PONDERADORES-GBD'!$A$3:$I$43,8,FALSE)*VLOOKUP(GY$7,'PONDERADORES-GBD'!$A$3:$I$43,3,FALSE)</f>
        <v>0</v>
      </c>
      <c r="GZ43" s="29">
        <f t="shared" si="2"/>
        <v>3.1736369500000002E-3</v>
      </c>
      <c r="HA43" s="29">
        <f t="shared" si="3"/>
        <v>1.6634722796577687E-2</v>
      </c>
      <c r="HC43" s="39">
        <f t="shared" si="4"/>
        <v>0</v>
      </c>
      <c r="HD43" s="39" t="e">
        <f>HA43*C43*($B$3/$B$4)</f>
        <v>#DIV/0!</v>
      </c>
      <c r="HE43" s="39" t="e">
        <f t="shared" si="0"/>
        <v>#DIV/0!</v>
      </c>
    </row>
    <row r="44" spans="1:213" ht="15.75" x14ac:dyDescent="0.25">
      <c r="A44" s="36" t="s">
        <v>99</v>
      </c>
      <c r="B44" s="37"/>
      <c r="C44" s="31">
        <f>SUM(C8:C43)</f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40">
        <f>SUM(BS8:BS43)</f>
        <v>7.2864999999999987E-3</v>
      </c>
      <c r="BT44" s="31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HC44" s="40">
        <f>SUM(HC8:HC43)</f>
        <v>0</v>
      </c>
      <c r="HD44" s="40" t="e">
        <f>SUM(HD8:HD43)</f>
        <v>#DIV/0!</v>
      </c>
      <c r="HE44" s="40" t="e">
        <f t="shared" si="0"/>
        <v>#DIV/0!</v>
      </c>
    </row>
    <row r="45" spans="1:213" x14ac:dyDescent="0.25"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</row>
    <row r="46" spans="1:213" x14ac:dyDescent="0.25"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</row>
    <row r="47" spans="1:213" x14ac:dyDescent="0.25"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HE47" s="31"/>
    </row>
    <row r="48" spans="1:213" x14ac:dyDescent="0.25"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HE48" s="31"/>
    </row>
    <row r="49" spans="128:167" x14ac:dyDescent="0.25"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</row>
    <row r="50" spans="128:167" x14ac:dyDescent="0.25"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</row>
    <row r="51" spans="128:167" x14ac:dyDescent="0.25"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</row>
    <row r="52" spans="128:167" x14ac:dyDescent="0.25"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</row>
    <row r="53" spans="128:167" x14ac:dyDescent="0.25"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</row>
    <row r="54" spans="128:167" x14ac:dyDescent="0.25"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</row>
    <row r="55" spans="128:167" x14ac:dyDescent="0.25"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</row>
    <row r="56" spans="128:167" x14ac:dyDescent="0.25"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</row>
    <row r="57" spans="128:167" x14ac:dyDescent="0.25"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</row>
    <row r="58" spans="128:167" x14ac:dyDescent="0.25"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</row>
    <row r="59" spans="128:167" x14ac:dyDescent="0.25"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</row>
    <row r="60" spans="128:167" x14ac:dyDescent="0.25"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</row>
    <row r="61" spans="128:167" x14ac:dyDescent="0.25"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</row>
    <row r="62" spans="128:167" x14ac:dyDescent="0.25"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</row>
    <row r="63" spans="128:167" x14ac:dyDescent="0.25"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</row>
    <row r="64" spans="128:167" x14ac:dyDescent="0.25"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</row>
    <row r="65" spans="128:167" x14ac:dyDescent="0.25"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</row>
    <row r="66" spans="128:167" x14ac:dyDescent="0.25"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</row>
    <row r="67" spans="128:167" x14ac:dyDescent="0.25"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</row>
    <row r="68" spans="128:167" x14ac:dyDescent="0.25"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</row>
    <row r="69" spans="128:167" x14ac:dyDescent="0.25"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</row>
    <row r="70" spans="128:167" x14ac:dyDescent="0.25"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</row>
    <row r="71" spans="128:167" x14ac:dyDescent="0.25"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</row>
    <row r="72" spans="128:167" x14ac:dyDescent="0.25"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</row>
    <row r="73" spans="128:167" x14ac:dyDescent="0.25"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</row>
    <row r="74" spans="128:167" x14ac:dyDescent="0.25"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</row>
    <row r="75" spans="128:167" x14ac:dyDescent="0.25"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</row>
    <row r="76" spans="128:167" x14ac:dyDescent="0.25"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</row>
    <row r="77" spans="128:167" x14ac:dyDescent="0.25"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</row>
    <row r="78" spans="128:167" x14ac:dyDescent="0.25"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</row>
    <row r="79" spans="128:167" x14ac:dyDescent="0.25"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</row>
    <row r="80" spans="128:167" x14ac:dyDescent="0.25"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</row>
  </sheetData>
  <mergeCells count="5">
    <mergeCell ref="D5:AR6"/>
    <mergeCell ref="AT5:DV5"/>
    <mergeCell ref="DX5:GY5"/>
    <mergeCell ref="DV6:DV7"/>
    <mergeCell ref="A1:C1"/>
  </mergeCells>
  <hyperlinks>
    <hyperlink ref="A2" r:id="rId1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157"/>
  <sheetViews>
    <sheetView showGridLines="0" zoomScale="55" zoomScaleNormal="55" workbookViewId="0">
      <pane ySplit="3" topLeftCell="A4" activePane="bottomLeft" state="frozen"/>
      <selection pane="bottomLeft" activeCell="D27" sqref="D27"/>
    </sheetView>
  </sheetViews>
  <sheetFormatPr baseColWidth="10" defaultRowHeight="15" x14ac:dyDescent="0.25"/>
  <cols>
    <col min="1" max="1" width="44.42578125" customWidth="1"/>
    <col min="2" max="2" width="18.7109375" style="135" bestFit="1" customWidth="1"/>
    <col min="3" max="3" width="31.28515625" customWidth="1"/>
    <col min="4" max="4" width="16.7109375" bestFit="1" customWidth="1"/>
    <col min="6" max="6" width="12.42578125" bestFit="1" customWidth="1"/>
    <col min="7" max="7" width="24.42578125" customWidth="1"/>
  </cols>
  <sheetData>
    <row r="1" spans="1:13" ht="31.15" customHeight="1" thickBot="1" x14ac:dyDescent="0.3">
      <c r="A1" s="228" t="s">
        <v>189</v>
      </c>
      <c r="B1" s="228"/>
      <c r="C1" s="228"/>
      <c r="D1" s="228"/>
      <c r="F1" s="222" t="s">
        <v>251</v>
      </c>
      <c r="G1" s="223"/>
      <c r="H1" s="223"/>
      <c r="I1" s="223"/>
      <c r="J1" s="223"/>
      <c r="K1" s="224"/>
    </row>
    <row r="3" spans="1:13" ht="15.75" thickBot="1" x14ac:dyDescent="0.3">
      <c r="A3" s="61" t="s">
        <v>203</v>
      </c>
      <c r="B3" s="61" t="s">
        <v>116</v>
      </c>
      <c r="C3" s="61" t="s">
        <v>117</v>
      </c>
      <c r="D3" s="61" t="s">
        <v>176</v>
      </c>
    </row>
    <row r="4" spans="1:13" ht="15.75" thickTop="1" x14ac:dyDescent="0.25">
      <c r="A4" s="229" t="s">
        <v>214</v>
      </c>
      <c r="B4" s="230"/>
      <c r="C4" s="230"/>
      <c r="D4" s="231"/>
    </row>
    <row r="5" spans="1:13" ht="15" customHeight="1" x14ac:dyDescent="0.25">
      <c r="A5" s="85" t="s">
        <v>177</v>
      </c>
      <c r="B5" s="151">
        <f>+SUM(B6:B8)</f>
        <v>0</v>
      </c>
      <c r="D5" s="157"/>
      <c r="E5" s="108">
        <f>B5-B6-B7-B8</f>
        <v>0</v>
      </c>
    </row>
    <row r="6" spans="1:13" x14ac:dyDescent="0.25">
      <c r="A6" s="85" t="s">
        <v>110</v>
      </c>
      <c r="B6" s="151">
        <f>+SUM(B10:B27)+SUM(B29:B46)</f>
        <v>0</v>
      </c>
      <c r="D6" s="157"/>
      <c r="E6" s="108">
        <f>B6-SUM(B10:B27,B29:B46)</f>
        <v>0</v>
      </c>
    </row>
    <row r="7" spans="1:13" x14ac:dyDescent="0.25">
      <c r="A7" s="85" t="s">
        <v>111</v>
      </c>
      <c r="B7" s="151">
        <f>+SUM(B48:B65)+SUM(B67:B84)</f>
        <v>0</v>
      </c>
      <c r="D7" s="157"/>
      <c r="E7" s="108">
        <f>B7-SUM(B48:B65,B67:B84)</f>
        <v>0</v>
      </c>
    </row>
    <row r="8" spans="1:13" x14ac:dyDescent="0.25">
      <c r="A8" s="85" t="s">
        <v>112</v>
      </c>
      <c r="B8" s="151">
        <f>+SUM(B86:B103)+SUM(B105:B122)</f>
        <v>0</v>
      </c>
      <c r="D8" s="157"/>
      <c r="E8" s="108">
        <f>B8-SUM(B86:B103,B105:B122)</f>
        <v>0</v>
      </c>
    </row>
    <row r="9" spans="1:13" ht="14.65" customHeight="1" x14ac:dyDescent="0.25">
      <c r="A9" s="232" t="s">
        <v>215</v>
      </c>
      <c r="B9" s="233"/>
      <c r="C9" s="233"/>
      <c r="D9" s="234"/>
      <c r="F9" s="31"/>
    </row>
    <row r="10" spans="1:13" x14ac:dyDescent="0.25">
      <c r="A10" s="85" t="s">
        <v>41</v>
      </c>
      <c r="B10" s="180"/>
      <c r="D10" s="157"/>
      <c r="F10" s="31"/>
    </row>
    <row r="11" spans="1:13" x14ac:dyDescent="0.25">
      <c r="A11" s="85" t="s">
        <v>42</v>
      </c>
      <c r="B11" s="180"/>
      <c r="D11" s="157"/>
    </row>
    <row r="12" spans="1:13" x14ac:dyDescent="0.25">
      <c r="A12" s="85" t="s">
        <v>43</v>
      </c>
      <c r="B12" s="180"/>
      <c r="D12" s="157"/>
    </row>
    <row r="13" spans="1:13" ht="14.65" customHeight="1" x14ac:dyDescent="0.25">
      <c r="A13" s="85" t="s">
        <v>44</v>
      </c>
      <c r="B13" s="181"/>
      <c r="D13" s="157"/>
    </row>
    <row r="14" spans="1:13" x14ac:dyDescent="0.25">
      <c r="A14" s="85" t="s">
        <v>45</v>
      </c>
      <c r="B14" s="181"/>
      <c r="D14" s="157"/>
    </row>
    <row r="15" spans="1:13" x14ac:dyDescent="0.25">
      <c r="A15" s="85" t="s">
        <v>46</v>
      </c>
      <c r="B15" s="181"/>
      <c r="D15" s="157"/>
      <c r="G15" s="114"/>
      <c r="H15" s="114"/>
      <c r="I15" s="114"/>
      <c r="J15" s="114"/>
      <c r="K15" s="114"/>
      <c r="L15" s="114"/>
      <c r="M15" s="114"/>
    </row>
    <row r="16" spans="1:13" x14ac:dyDescent="0.25">
      <c r="A16" s="85" t="s">
        <v>47</v>
      </c>
      <c r="B16" s="181"/>
      <c r="D16" s="157"/>
    </row>
    <row r="17" spans="1:4" x14ac:dyDescent="0.25">
      <c r="A17" s="85" t="s">
        <v>48</v>
      </c>
      <c r="B17" s="181"/>
      <c r="D17" s="157"/>
    </row>
    <row r="18" spans="1:4" x14ac:dyDescent="0.25">
      <c r="A18" s="85" t="s">
        <v>49</v>
      </c>
      <c r="B18" s="181"/>
      <c r="D18" s="157"/>
    </row>
    <row r="19" spans="1:4" x14ac:dyDescent="0.25">
      <c r="A19" s="85" t="s">
        <v>50</v>
      </c>
      <c r="B19" s="181"/>
      <c r="D19" s="157"/>
    </row>
    <row r="20" spans="1:4" x14ac:dyDescent="0.25">
      <c r="A20" s="85" t="s">
        <v>51</v>
      </c>
      <c r="B20" s="181"/>
      <c r="D20" s="157"/>
    </row>
    <row r="21" spans="1:4" x14ac:dyDescent="0.25">
      <c r="A21" s="85" t="s">
        <v>52</v>
      </c>
      <c r="B21" s="181"/>
      <c r="D21" s="157"/>
    </row>
    <row r="22" spans="1:4" x14ac:dyDescent="0.25">
      <c r="A22" s="85" t="s">
        <v>53</v>
      </c>
      <c r="B22" s="181"/>
      <c r="D22" s="157"/>
    </row>
    <row r="23" spans="1:4" x14ac:dyDescent="0.25">
      <c r="A23" s="85" t="s">
        <v>54</v>
      </c>
      <c r="B23" s="181"/>
      <c r="D23" s="157"/>
    </row>
    <row r="24" spans="1:4" x14ac:dyDescent="0.25">
      <c r="A24" s="85" t="s">
        <v>55</v>
      </c>
      <c r="B24" s="181"/>
      <c r="D24" s="157"/>
    </row>
    <row r="25" spans="1:4" x14ac:dyDescent="0.25">
      <c r="A25" s="85" t="s">
        <v>56</v>
      </c>
      <c r="B25" s="181"/>
      <c r="D25" s="157"/>
    </row>
    <row r="26" spans="1:4" x14ac:dyDescent="0.25">
      <c r="A26" s="85" t="s">
        <v>57</v>
      </c>
      <c r="B26" s="180"/>
      <c r="D26" s="157"/>
    </row>
    <row r="27" spans="1:4" x14ac:dyDescent="0.25">
      <c r="A27" s="85" t="s">
        <v>58</v>
      </c>
      <c r="B27" s="180"/>
      <c r="D27" s="157"/>
    </row>
    <row r="28" spans="1:4" ht="14.65" customHeight="1" x14ac:dyDescent="0.25">
      <c r="A28" s="232" t="s">
        <v>216</v>
      </c>
      <c r="B28" s="233"/>
      <c r="C28" s="233"/>
      <c r="D28" s="234"/>
    </row>
    <row r="29" spans="1:4" x14ac:dyDescent="0.25">
      <c r="A29" s="85" t="s">
        <v>41</v>
      </c>
      <c r="B29" s="181"/>
      <c r="D29" s="157"/>
    </row>
    <row r="30" spans="1:4" x14ac:dyDescent="0.25">
      <c r="A30" s="85" t="s">
        <v>42</v>
      </c>
      <c r="B30" s="181"/>
      <c r="D30" s="157"/>
    </row>
    <row r="31" spans="1:4" x14ac:dyDescent="0.25">
      <c r="A31" s="85" t="s">
        <v>43</v>
      </c>
      <c r="B31" s="181"/>
      <c r="D31" s="157"/>
    </row>
    <row r="32" spans="1:4" x14ac:dyDescent="0.25">
      <c r="A32" s="85" t="s">
        <v>44</v>
      </c>
      <c r="B32" s="181"/>
      <c r="D32" s="157"/>
    </row>
    <row r="33" spans="1:4" x14ac:dyDescent="0.25">
      <c r="A33" s="85" t="s">
        <v>45</v>
      </c>
      <c r="B33" s="181"/>
      <c r="D33" s="157"/>
    </row>
    <row r="34" spans="1:4" x14ac:dyDescent="0.25">
      <c r="A34" s="85" t="s">
        <v>46</v>
      </c>
      <c r="B34" s="181"/>
      <c r="D34" s="157"/>
    </row>
    <row r="35" spans="1:4" x14ac:dyDescent="0.25">
      <c r="A35" s="85" t="s">
        <v>47</v>
      </c>
      <c r="B35" s="181"/>
      <c r="D35" s="157"/>
    </row>
    <row r="36" spans="1:4" x14ac:dyDescent="0.25">
      <c r="A36" s="85" t="s">
        <v>48</v>
      </c>
      <c r="B36" s="181"/>
      <c r="D36" s="157"/>
    </row>
    <row r="37" spans="1:4" x14ac:dyDescent="0.25">
      <c r="A37" s="85" t="s">
        <v>49</v>
      </c>
      <c r="B37" s="181"/>
      <c r="D37" s="157"/>
    </row>
    <row r="38" spans="1:4" x14ac:dyDescent="0.25">
      <c r="A38" s="85" t="s">
        <v>50</v>
      </c>
      <c r="B38" s="181"/>
      <c r="D38" s="157"/>
    </row>
    <row r="39" spans="1:4" x14ac:dyDescent="0.25">
      <c r="A39" s="85" t="s">
        <v>51</v>
      </c>
      <c r="B39" s="181"/>
      <c r="D39" s="157"/>
    </row>
    <row r="40" spans="1:4" x14ac:dyDescent="0.25">
      <c r="A40" s="85" t="s">
        <v>52</v>
      </c>
      <c r="B40" s="181"/>
      <c r="D40" s="157"/>
    </row>
    <row r="41" spans="1:4" x14ac:dyDescent="0.25">
      <c r="A41" s="85" t="s">
        <v>53</v>
      </c>
      <c r="B41" s="181"/>
      <c r="D41" s="157"/>
    </row>
    <row r="42" spans="1:4" x14ac:dyDescent="0.25">
      <c r="A42" s="85" t="s">
        <v>54</v>
      </c>
      <c r="B42" s="181"/>
      <c r="D42" s="157"/>
    </row>
    <row r="43" spans="1:4" x14ac:dyDescent="0.25">
      <c r="A43" s="85" t="s">
        <v>55</v>
      </c>
      <c r="B43" s="181"/>
      <c r="D43" s="157"/>
    </row>
    <row r="44" spans="1:4" x14ac:dyDescent="0.25">
      <c r="A44" s="85" t="s">
        <v>56</v>
      </c>
      <c r="B44" s="181"/>
      <c r="D44" s="157"/>
    </row>
    <row r="45" spans="1:4" x14ac:dyDescent="0.25">
      <c r="A45" s="85" t="s">
        <v>57</v>
      </c>
      <c r="B45" s="181"/>
      <c r="D45" s="157"/>
    </row>
    <row r="46" spans="1:4" x14ac:dyDescent="0.25">
      <c r="A46" s="85" t="s">
        <v>58</v>
      </c>
      <c r="B46" s="181"/>
      <c r="D46" s="157"/>
    </row>
    <row r="47" spans="1:4" x14ac:dyDescent="0.25">
      <c r="A47" s="232" t="s">
        <v>217</v>
      </c>
      <c r="B47" s="233"/>
      <c r="C47" s="233"/>
      <c r="D47" s="234"/>
    </row>
    <row r="48" spans="1:4" x14ac:dyDescent="0.25">
      <c r="A48" s="85" t="s">
        <v>41</v>
      </c>
      <c r="B48" s="217"/>
      <c r="D48" s="157"/>
    </row>
    <row r="49" spans="1:6" x14ac:dyDescent="0.25">
      <c r="A49" s="85" t="s">
        <v>42</v>
      </c>
      <c r="B49" s="217"/>
      <c r="D49" s="157"/>
    </row>
    <row r="50" spans="1:6" x14ac:dyDescent="0.25">
      <c r="A50" s="85" t="s">
        <v>43</v>
      </c>
      <c r="B50" s="217"/>
      <c r="D50" s="157"/>
    </row>
    <row r="51" spans="1:6" x14ac:dyDescent="0.25">
      <c r="A51" s="85" t="s">
        <v>44</v>
      </c>
      <c r="B51" s="217"/>
      <c r="D51" s="157"/>
    </row>
    <row r="52" spans="1:6" x14ac:dyDescent="0.25">
      <c r="A52" s="85" t="s">
        <v>45</v>
      </c>
      <c r="B52" s="217"/>
      <c r="D52" s="157"/>
    </row>
    <row r="53" spans="1:6" x14ac:dyDescent="0.25">
      <c r="A53" s="85" t="s">
        <v>46</v>
      </c>
      <c r="B53" s="217"/>
      <c r="D53" s="157"/>
    </row>
    <row r="54" spans="1:6" x14ac:dyDescent="0.25">
      <c r="A54" s="85" t="s">
        <v>47</v>
      </c>
      <c r="B54" s="217"/>
      <c r="D54" s="157"/>
    </row>
    <row r="55" spans="1:6" x14ac:dyDescent="0.25">
      <c r="A55" s="85" t="s">
        <v>48</v>
      </c>
      <c r="B55" s="217"/>
      <c r="D55" s="157"/>
    </row>
    <row r="56" spans="1:6" x14ac:dyDescent="0.25">
      <c r="A56" s="85" t="s">
        <v>49</v>
      </c>
      <c r="B56" s="217"/>
      <c r="D56" s="157"/>
    </row>
    <row r="57" spans="1:6" x14ac:dyDescent="0.25">
      <c r="A57" s="85" t="s">
        <v>50</v>
      </c>
      <c r="B57" s="217"/>
      <c r="D57" s="157"/>
    </row>
    <row r="58" spans="1:6" x14ac:dyDescent="0.25">
      <c r="A58" s="85" t="s">
        <v>51</v>
      </c>
      <c r="B58" s="217"/>
      <c r="D58" s="157"/>
    </row>
    <row r="59" spans="1:6" x14ac:dyDescent="0.25">
      <c r="A59" s="85" t="s">
        <v>52</v>
      </c>
      <c r="B59" s="217"/>
      <c r="D59" s="157"/>
    </row>
    <row r="60" spans="1:6" x14ac:dyDescent="0.25">
      <c r="A60" s="85" t="s">
        <v>53</v>
      </c>
      <c r="B60" s="217"/>
      <c r="D60" s="157"/>
    </row>
    <row r="61" spans="1:6" x14ac:dyDescent="0.25">
      <c r="A61" s="85" t="s">
        <v>54</v>
      </c>
      <c r="B61" s="217"/>
      <c r="D61" s="157"/>
    </row>
    <row r="62" spans="1:6" x14ac:dyDescent="0.25">
      <c r="A62" s="85" t="s">
        <v>55</v>
      </c>
      <c r="B62" s="217"/>
      <c r="D62" s="157"/>
      <c r="F62" s="86"/>
    </row>
    <row r="63" spans="1:6" x14ac:dyDescent="0.25">
      <c r="A63" s="85" t="s">
        <v>56</v>
      </c>
      <c r="B63" s="217"/>
      <c r="D63" s="157"/>
      <c r="F63" s="86"/>
    </row>
    <row r="64" spans="1:6" x14ac:dyDescent="0.25">
      <c r="A64" s="85" t="s">
        <v>57</v>
      </c>
      <c r="B64" s="217"/>
      <c r="D64" s="157"/>
    </row>
    <row r="65" spans="1:4" x14ac:dyDescent="0.25">
      <c r="A65" s="85" t="s">
        <v>58</v>
      </c>
      <c r="B65" s="217"/>
      <c r="D65" s="157"/>
    </row>
    <row r="66" spans="1:4" x14ac:dyDescent="0.25">
      <c r="A66" s="232" t="s">
        <v>218</v>
      </c>
      <c r="B66" s="233"/>
      <c r="C66" s="233"/>
      <c r="D66" s="234"/>
    </row>
    <row r="67" spans="1:4" x14ac:dyDescent="0.25">
      <c r="A67" s="85" t="s">
        <v>41</v>
      </c>
      <c r="B67" s="218"/>
      <c r="D67" s="157"/>
    </row>
    <row r="68" spans="1:4" x14ac:dyDescent="0.25">
      <c r="A68" s="85" t="s">
        <v>42</v>
      </c>
      <c r="B68" s="218"/>
      <c r="D68" s="157"/>
    </row>
    <row r="69" spans="1:4" x14ac:dyDescent="0.25">
      <c r="A69" s="85" t="s">
        <v>43</v>
      </c>
      <c r="B69" s="218"/>
      <c r="D69" s="157"/>
    </row>
    <row r="70" spans="1:4" x14ac:dyDescent="0.25">
      <c r="A70" s="85" t="s">
        <v>44</v>
      </c>
      <c r="B70" s="218"/>
      <c r="D70" s="157"/>
    </row>
    <row r="71" spans="1:4" x14ac:dyDescent="0.25">
      <c r="A71" s="85" t="s">
        <v>45</v>
      </c>
      <c r="B71" s="218"/>
      <c r="D71" s="157"/>
    </row>
    <row r="72" spans="1:4" x14ac:dyDescent="0.25">
      <c r="A72" s="85" t="s">
        <v>46</v>
      </c>
      <c r="B72" s="218"/>
      <c r="D72" s="157"/>
    </row>
    <row r="73" spans="1:4" x14ac:dyDescent="0.25">
      <c r="A73" s="85" t="s">
        <v>47</v>
      </c>
      <c r="B73" s="218"/>
      <c r="D73" s="157"/>
    </row>
    <row r="74" spans="1:4" x14ac:dyDescent="0.25">
      <c r="A74" s="85" t="s">
        <v>48</v>
      </c>
      <c r="B74" s="218"/>
      <c r="D74" s="157"/>
    </row>
    <row r="75" spans="1:4" x14ac:dyDescent="0.25">
      <c r="A75" s="85" t="s">
        <v>49</v>
      </c>
      <c r="B75" s="218"/>
      <c r="D75" s="157"/>
    </row>
    <row r="76" spans="1:4" x14ac:dyDescent="0.25">
      <c r="A76" s="85" t="s">
        <v>50</v>
      </c>
      <c r="B76" s="218"/>
      <c r="D76" s="157"/>
    </row>
    <row r="77" spans="1:4" x14ac:dyDescent="0.25">
      <c r="A77" s="85" t="s">
        <v>51</v>
      </c>
      <c r="B77" s="218"/>
      <c r="D77" s="157"/>
    </row>
    <row r="78" spans="1:4" x14ac:dyDescent="0.25">
      <c r="A78" s="85" t="s">
        <v>52</v>
      </c>
      <c r="B78" s="218"/>
      <c r="D78" s="157"/>
    </row>
    <row r="79" spans="1:4" x14ac:dyDescent="0.25">
      <c r="A79" s="85" t="s">
        <v>53</v>
      </c>
      <c r="B79" s="218"/>
      <c r="D79" s="157"/>
    </row>
    <row r="80" spans="1:4" x14ac:dyDescent="0.25">
      <c r="A80" s="85" t="s">
        <v>54</v>
      </c>
      <c r="B80" s="218"/>
      <c r="D80" s="157"/>
    </row>
    <row r="81" spans="1:4" x14ac:dyDescent="0.25">
      <c r="A81" s="85" t="s">
        <v>55</v>
      </c>
      <c r="B81" s="218"/>
      <c r="D81" s="157"/>
    </row>
    <row r="82" spans="1:4" x14ac:dyDescent="0.25">
      <c r="A82" s="85" t="s">
        <v>56</v>
      </c>
      <c r="B82" s="218"/>
      <c r="D82" s="157"/>
    </row>
    <row r="83" spans="1:4" x14ac:dyDescent="0.25">
      <c r="A83" s="85" t="s">
        <v>57</v>
      </c>
      <c r="B83" s="218"/>
      <c r="D83" s="157"/>
    </row>
    <row r="84" spans="1:4" x14ac:dyDescent="0.25">
      <c r="A84" s="85" t="s">
        <v>58</v>
      </c>
      <c r="B84" s="218"/>
      <c r="D84" s="157"/>
    </row>
    <row r="85" spans="1:4" x14ac:dyDescent="0.25">
      <c r="A85" s="232" t="s">
        <v>219</v>
      </c>
      <c r="B85" s="233"/>
      <c r="C85" s="233"/>
      <c r="D85" s="234"/>
    </row>
    <row r="86" spans="1:4" x14ac:dyDescent="0.25">
      <c r="A86" s="85" t="s">
        <v>41</v>
      </c>
      <c r="B86" s="219"/>
      <c r="D86" s="157"/>
    </row>
    <row r="87" spans="1:4" x14ac:dyDescent="0.25">
      <c r="A87" s="85" t="s">
        <v>42</v>
      </c>
      <c r="B87" s="219"/>
      <c r="D87" s="157"/>
    </row>
    <row r="88" spans="1:4" x14ac:dyDescent="0.25">
      <c r="A88" s="85" t="s">
        <v>43</v>
      </c>
      <c r="B88" s="219"/>
      <c r="D88" s="157"/>
    </row>
    <row r="89" spans="1:4" x14ac:dyDescent="0.25">
      <c r="A89" s="85" t="s">
        <v>44</v>
      </c>
      <c r="B89" s="219"/>
      <c r="D89" s="157"/>
    </row>
    <row r="90" spans="1:4" x14ac:dyDescent="0.25">
      <c r="A90" s="85" t="s">
        <v>45</v>
      </c>
      <c r="B90" s="219"/>
      <c r="D90" s="157"/>
    </row>
    <row r="91" spans="1:4" x14ac:dyDescent="0.25">
      <c r="A91" s="85" t="s">
        <v>46</v>
      </c>
      <c r="B91" s="219"/>
      <c r="D91" s="157"/>
    </row>
    <row r="92" spans="1:4" x14ac:dyDescent="0.25">
      <c r="A92" s="85" t="s">
        <v>47</v>
      </c>
      <c r="B92" s="219"/>
      <c r="D92" s="157"/>
    </row>
    <row r="93" spans="1:4" x14ac:dyDescent="0.25">
      <c r="A93" s="85" t="s">
        <v>48</v>
      </c>
      <c r="B93" s="219"/>
      <c r="D93" s="157"/>
    </row>
    <row r="94" spans="1:4" x14ac:dyDescent="0.25">
      <c r="A94" s="85" t="s">
        <v>49</v>
      </c>
      <c r="B94" s="219"/>
      <c r="D94" s="157"/>
    </row>
    <row r="95" spans="1:4" x14ac:dyDescent="0.25">
      <c r="A95" s="85" t="s">
        <v>50</v>
      </c>
      <c r="B95" s="219"/>
      <c r="D95" s="157"/>
    </row>
    <row r="96" spans="1:4" x14ac:dyDescent="0.25">
      <c r="A96" s="85" t="s">
        <v>51</v>
      </c>
      <c r="B96" s="219"/>
      <c r="D96" s="157"/>
    </row>
    <row r="97" spans="1:4" x14ac:dyDescent="0.25">
      <c r="A97" s="85" t="s">
        <v>52</v>
      </c>
      <c r="B97" s="219"/>
      <c r="D97" s="157"/>
    </row>
    <row r="98" spans="1:4" x14ac:dyDescent="0.25">
      <c r="A98" s="85" t="s">
        <v>53</v>
      </c>
      <c r="B98" s="219"/>
      <c r="D98" s="157"/>
    </row>
    <row r="99" spans="1:4" x14ac:dyDescent="0.25">
      <c r="A99" s="85" t="s">
        <v>54</v>
      </c>
      <c r="B99" s="219"/>
      <c r="D99" s="157"/>
    </row>
    <row r="100" spans="1:4" x14ac:dyDescent="0.25">
      <c r="A100" s="85" t="s">
        <v>55</v>
      </c>
      <c r="B100" s="219"/>
      <c r="D100" s="157"/>
    </row>
    <row r="101" spans="1:4" x14ac:dyDescent="0.25">
      <c r="A101" s="85" t="s">
        <v>56</v>
      </c>
      <c r="B101" s="219"/>
      <c r="D101" s="157"/>
    </row>
    <row r="102" spans="1:4" x14ac:dyDescent="0.25">
      <c r="A102" s="85" t="s">
        <v>57</v>
      </c>
      <c r="B102" s="219"/>
      <c r="D102" s="157"/>
    </row>
    <row r="103" spans="1:4" x14ac:dyDescent="0.25">
      <c r="A103" s="85" t="s">
        <v>58</v>
      </c>
      <c r="B103" s="219"/>
      <c r="D103" s="157"/>
    </row>
    <row r="104" spans="1:4" x14ac:dyDescent="0.25">
      <c r="A104" s="232" t="s">
        <v>220</v>
      </c>
      <c r="B104" s="233"/>
      <c r="C104" s="233"/>
      <c r="D104" s="234"/>
    </row>
    <row r="105" spans="1:4" x14ac:dyDescent="0.25">
      <c r="A105" s="85" t="s">
        <v>41</v>
      </c>
      <c r="B105" s="218"/>
      <c r="D105" s="157"/>
    </row>
    <row r="106" spans="1:4" x14ac:dyDescent="0.25">
      <c r="A106" s="85" t="s">
        <v>42</v>
      </c>
      <c r="B106" s="218"/>
      <c r="D106" s="157"/>
    </row>
    <row r="107" spans="1:4" x14ac:dyDescent="0.25">
      <c r="A107" s="85" t="s">
        <v>43</v>
      </c>
      <c r="B107" s="218"/>
      <c r="D107" s="157"/>
    </row>
    <row r="108" spans="1:4" x14ac:dyDescent="0.25">
      <c r="A108" s="85" t="s">
        <v>44</v>
      </c>
      <c r="B108" s="218"/>
      <c r="D108" s="157"/>
    </row>
    <row r="109" spans="1:4" x14ac:dyDescent="0.25">
      <c r="A109" s="85" t="s">
        <v>45</v>
      </c>
      <c r="B109" s="218"/>
      <c r="D109" s="157"/>
    </row>
    <row r="110" spans="1:4" x14ac:dyDescent="0.25">
      <c r="A110" s="85" t="s">
        <v>46</v>
      </c>
      <c r="B110" s="218"/>
      <c r="D110" s="157"/>
    </row>
    <row r="111" spans="1:4" x14ac:dyDescent="0.25">
      <c r="A111" s="85" t="s">
        <v>47</v>
      </c>
      <c r="B111" s="218"/>
      <c r="D111" s="157"/>
    </row>
    <row r="112" spans="1:4" x14ac:dyDescent="0.25">
      <c r="A112" s="85" t="s">
        <v>48</v>
      </c>
      <c r="B112" s="218"/>
      <c r="D112" s="157"/>
    </row>
    <row r="113" spans="1:7" x14ac:dyDescent="0.25">
      <c r="A113" s="85" t="s">
        <v>49</v>
      </c>
      <c r="B113" s="218"/>
      <c r="D113" s="157"/>
    </row>
    <row r="114" spans="1:7" x14ac:dyDescent="0.25">
      <c r="A114" s="85" t="s">
        <v>50</v>
      </c>
      <c r="B114" s="218"/>
      <c r="D114" s="157"/>
    </row>
    <row r="115" spans="1:7" x14ac:dyDescent="0.25">
      <c r="A115" s="85" t="s">
        <v>51</v>
      </c>
      <c r="B115" s="218"/>
      <c r="D115" s="157"/>
    </row>
    <row r="116" spans="1:7" x14ac:dyDescent="0.25">
      <c r="A116" s="85" t="s">
        <v>52</v>
      </c>
      <c r="B116" s="218"/>
      <c r="D116" s="157"/>
    </row>
    <row r="117" spans="1:7" x14ac:dyDescent="0.25">
      <c r="A117" s="85" t="s">
        <v>53</v>
      </c>
      <c r="B117" s="218"/>
      <c r="D117" s="157"/>
    </row>
    <row r="118" spans="1:7" x14ac:dyDescent="0.25">
      <c r="A118" s="85" t="s">
        <v>54</v>
      </c>
      <c r="B118" s="218"/>
      <c r="D118" s="157"/>
    </row>
    <row r="119" spans="1:7" x14ac:dyDescent="0.25">
      <c r="A119" s="85" t="s">
        <v>55</v>
      </c>
      <c r="B119" s="218"/>
      <c r="D119" s="157"/>
    </row>
    <row r="120" spans="1:7" x14ac:dyDescent="0.25">
      <c r="A120" s="85" t="s">
        <v>56</v>
      </c>
      <c r="B120" s="218"/>
      <c r="D120" s="157"/>
    </row>
    <row r="121" spans="1:7" x14ac:dyDescent="0.25">
      <c r="A121" s="85" t="s">
        <v>57</v>
      </c>
      <c r="B121" s="218"/>
      <c r="D121" s="157"/>
    </row>
    <row r="122" spans="1:7" ht="15.75" thickBot="1" x14ac:dyDescent="0.3">
      <c r="A122" s="85" t="s">
        <v>58</v>
      </c>
      <c r="B122" s="220"/>
      <c r="D122" s="157"/>
    </row>
    <row r="123" spans="1:7" ht="15.75" thickTop="1" x14ac:dyDescent="0.25">
      <c r="A123" s="229" t="s">
        <v>178</v>
      </c>
      <c r="B123" s="233"/>
      <c r="C123" s="230"/>
      <c r="D123" s="231"/>
      <c r="E123" s="147" t="s">
        <v>258</v>
      </c>
      <c r="F123" s="147"/>
      <c r="G123" s="147"/>
    </row>
    <row r="124" spans="1:7" x14ac:dyDescent="0.25">
      <c r="A124" s="85" t="s">
        <v>246</v>
      </c>
      <c r="B124" s="158"/>
      <c r="C124" s="135"/>
      <c r="D124" s="134"/>
    </row>
    <row r="125" spans="1:7" x14ac:dyDescent="0.25">
      <c r="A125" s="130" t="s">
        <v>107</v>
      </c>
      <c r="B125" s="136">
        <v>0.03</v>
      </c>
      <c r="C125" s="137" t="s">
        <v>179</v>
      </c>
      <c r="D125" s="138"/>
    </row>
    <row r="126" spans="1:7" ht="15" customHeight="1" x14ac:dyDescent="0.25">
      <c r="A126" s="130" t="s">
        <v>108</v>
      </c>
      <c r="B126" s="137">
        <v>18</v>
      </c>
      <c r="C126" s="137" t="s">
        <v>255</v>
      </c>
      <c r="D126" s="138"/>
    </row>
    <row r="127" spans="1:7" ht="15.75" thickBot="1" x14ac:dyDescent="0.3">
      <c r="A127" s="133" t="s">
        <v>109</v>
      </c>
      <c r="B127" s="139">
        <v>65</v>
      </c>
      <c r="C127" s="139" t="s">
        <v>255</v>
      </c>
      <c r="D127" s="140"/>
    </row>
    <row r="128" spans="1:7" ht="15.75" thickTop="1" x14ac:dyDescent="0.25">
      <c r="A128" s="229" t="s">
        <v>180</v>
      </c>
      <c r="B128" s="230"/>
      <c r="C128" s="230"/>
      <c r="D128" s="231"/>
    </row>
    <row r="129" spans="1:10" ht="30" x14ac:dyDescent="0.25">
      <c r="A129" s="182" t="s">
        <v>132</v>
      </c>
      <c r="B129" s="186"/>
      <c r="C129" s="187"/>
      <c r="D129" s="157"/>
    </row>
    <row r="130" spans="1:10" x14ac:dyDescent="0.25">
      <c r="A130" s="182" t="s">
        <v>133</v>
      </c>
      <c r="B130" s="205"/>
      <c r="C130" s="187"/>
      <c r="D130" s="157"/>
    </row>
    <row r="131" spans="1:10" x14ac:dyDescent="0.25">
      <c r="A131" s="182" t="s">
        <v>134</v>
      </c>
      <c r="B131" s="205"/>
      <c r="C131" s="187"/>
      <c r="D131" s="157"/>
    </row>
    <row r="132" spans="1:10" x14ac:dyDescent="0.25">
      <c r="A132" s="182" t="s">
        <v>135</v>
      </c>
      <c r="B132" s="205"/>
      <c r="C132" s="187"/>
      <c r="D132" s="157"/>
    </row>
    <row r="133" spans="1:10" ht="30" x14ac:dyDescent="0.25">
      <c r="A133" s="182" t="s">
        <v>247</v>
      </c>
      <c r="B133" s="188"/>
      <c r="C133" s="187"/>
      <c r="D133" s="157"/>
    </row>
    <row r="134" spans="1:10" x14ac:dyDescent="0.25">
      <c r="A134" s="182" t="s">
        <v>252</v>
      </c>
      <c r="B134" s="189"/>
      <c r="C134" s="190"/>
      <c r="D134" s="157"/>
    </row>
    <row r="135" spans="1:10" ht="15.75" thickBot="1" x14ac:dyDescent="0.3">
      <c r="A135" s="182" t="s">
        <v>253</v>
      </c>
      <c r="B135" s="189"/>
      <c r="C135" s="191"/>
      <c r="D135" s="157"/>
    </row>
    <row r="136" spans="1:10" ht="15.75" thickTop="1" x14ac:dyDescent="0.25">
      <c r="A136" s="229" t="s">
        <v>181</v>
      </c>
      <c r="B136" s="230"/>
      <c r="C136" s="230"/>
      <c r="D136" s="231"/>
    </row>
    <row r="137" spans="1:10" ht="28.5" customHeight="1" x14ac:dyDescent="0.25">
      <c r="A137" s="182" t="s">
        <v>182</v>
      </c>
      <c r="B137" s="172"/>
      <c r="C137" s="192"/>
      <c r="D137" s="193"/>
    </row>
    <row r="138" spans="1:10" ht="24.75" customHeight="1" x14ac:dyDescent="0.25">
      <c r="A138" s="182" t="s">
        <v>183</v>
      </c>
      <c r="B138" s="172"/>
      <c r="C138" s="192"/>
      <c r="D138" s="193"/>
    </row>
    <row r="139" spans="1:10" ht="24.75" customHeight="1" x14ac:dyDescent="0.25">
      <c r="A139" s="182" t="s">
        <v>184</v>
      </c>
      <c r="B139" s="194"/>
      <c r="C139" s="192"/>
      <c r="D139" s="193"/>
    </row>
    <row r="140" spans="1:10" ht="24.75" customHeight="1" x14ac:dyDescent="0.25">
      <c r="A140" s="182" t="s">
        <v>185</v>
      </c>
      <c r="B140" s="194"/>
      <c r="C140" s="192"/>
      <c r="D140" s="193"/>
    </row>
    <row r="141" spans="1:10" x14ac:dyDescent="0.25">
      <c r="A141" s="182" t="s">
        <v>186</v>
      </c>
      <c r="B141" s="183"/>
      <c r="C141" s="187"/>
      <c r="D141" s="157"/>
    </row>
    <row r="142" spans="1:10" ht="15.75" thickBot="1" x14ac:dyDescent="0.3">
      <c r="A142" s="184" t="s">
        <v>187</v>
      </c>
      <c r="B142" s="185"/>
      <c r="C142" s="187"/>
      <c r="D142" s="195"/>
    </row>
    <row r="143" spans="1:10" ht="15.75" thickTop="1" x14ac:dyDescent="0.25">
      <c r="A143" s="225" t="s">
        <v>188</v>
      </c>
      <c r="B143" s="226"/>
      <c r="C143" s="226"/>
      <c r="D143" s="227"/>
    </row>
    <row r="144" spans="1:10" ht="45" x14ac:dyDescent="0.25">
      <c r="A144" s="167" t="s">
        <v>202</v>
      </c>
      <c r="B144" s="168"/>
      <c r="C144" s="169"/>
      <c r="D144" s="170"/>
      <c r="J144" s="117"/>
    </row>
    <row r="145" spans="1:7" ht="45" x14ac:dyDescent="0.25">
      <c r="A145" s="171" t="s">
        <v>230</v>
      </c>
      <c r="B145" s="172"/>
      <c r="C145" s="179"/>
      <c r="D145" s="173"/>
    </row>
    <row r="146" spans="1:7" ht="45.75" thickBot="1" x14ac:dyDescent="0.3">
      <c r="A146" s="171" t="s">
        <v>231</v>
      </c>
      <c r="B146" s="172"/>
      <c r="C146" s="179"/>
      <c r="D146" s="173"/>
    </row>
    <row r="147" spans="1:7" ht="15.75" thickTop="1" x14ac:dyDescent="0.25">
      <c r="A147" s="225" t="s">
        <v>224</v>
      </c>
      <c r="B147" s="226"/>
      <c r="C147" s="226"/>
      <c r="D147" s="227"/>
    </row>
    <row r="148" spans="1:7" x14ac:dyDescent="0.25">
      <c r="A148" s="130" t="s">
        <v>223</v>
      </c>
      <c r="B148" s="141">
        <v>69553596.930054352</v>
      </c>
      <c r="C148" s="131" t="s">
        <v>254</v>
      </c>
      <c r="D148" s="132" t="s">
        <v>256</v>
      </c>
      <c r="E148" s="147" t="s">
        <v>257</v>
      </c>
      <c r="F148" s="147"/>
      <c r="G148" s="147"/>
    </row>
    <row r="149" spans="1:7" ht="15.75" thickBot="1" x14ac:dyDescent="0.3">
      <c r="A149" s="142" t="s">
        <v>222</v>
      </c>
      <c r="B149" s="156"/>
      <c r="C149" s="155"/>
      <c r="D149" s="153"/>
    </row>
    <row r="150" spans="1:7" ht="15.75" thickTop="1" x14ac:dyDescent="0.25">
      <c r="A150" s="225" t="s">
        <v>197</v>
      </c>
      <c r="B150" s="226"/>
      <c r="C150" s="226"/>
      <c r="D150" s="227"/>
    </row>
    <row r="151" spans="1:7" x14ac:dyDescent="0.25">
      <c r="A151" s="143" t="s">
        <v>198</v>
      </c>
      <c r="B151" s="206"/>
      <c r="C151" s="144"/>
      <c r="D151" s="145"/>
    </row>
    <row r="152" spans="1:7" x14ac:dyDescent="0.25">
      <c r="A152" s="143" t="s">
        <v>221</v>
      </c>
      <c r="B152" s="151"/>
      <c r="C152" s="144"/>
      <c r="D152" s="145"/>
      <c r="E152" s="154"/>
    </row>
    <row r="153" spans="1:7" ht="15.75" thickBot="1" x14ac:dyDescent="0.3">
      <c r="A153" s="142" t="s">
        <v>199</v>
      </c>
      <c r="B153" s="151"/>
      <c r="C153" s="155"/>
      <c r="D153" s="152"/>
      <c r="E153" s="154"/>
    </row>
    <row r="154" spans="1:7" ht="15.75" thickTop="1" x14ac:dyDescent="0.25"/>
    <row r="157" spans="1:7" x14ac:dyDescent="0.25">
      <c r="C157" s="87"/>
    </row>
  </sheetData>
  <mergeCells count="15">
    <mergeCell ref="F1:K1"/>
    <mergeCell ref="A147:D147"/>
    <mergeCell ref="A1:D1"/>
    <mergeCell ref="A150:D150"/>
    <mergeCell ref="A136:D136"/>
    <mergeCell ref="A143:D143"/>
    <mergeCell ref="A4:D4"/>
    <mergeCell ref="A9:D9"/>
    <mergeCell ref="A28:D28"/>
    <mergeCell ref="A123:D123"/>
    <mergeCell ref="A128:D128"/>
    <mergeCell ref="A47:D47"/>
    <mergeCell ref="A66:D66"/>
    <mergeCell ref="A85:D85"/>
    <mergeCell ref="A104:D104"/>
  </mergeCells>
  <phoneticPr fontId="31" type="noConversion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64"/>
  <sheetViews>
    <sheetView showGridLines="0" tabSelected="1" zoomScale="90" zoomScaleNormal="90" workbookViewId="0">
      <selection activeCell="H22" sqref="H22"/>
    </sheetView>
  </sheetViews>
  <sheetFormatPr baseColWidth="10" defaultRowHeight="15" x14ac:dyDescent="0.25"/>
  <cols>
    <col min="2" max="2" width="30.42578125" customWidth="1"/>
    <col min="3" max="3" width="3.42578125" customWidth="1"/>
    <col min="4" max="4" width="21.140625" customWidth="1"/>
    <col min="5" max="5" width="17.7109375" customWidth="1"/>
    <col min="6" max="6" width="14.42578125" customWidth="1"/>
    <col min="7" max="7" width="15" customWidth="1"/>
    <col min="8" max="8" width="14" customWidth="1"/>
    <col min="9" max="9" width="17.42578125" customWidth="1"/>
    <col min="10" max="10" width="13.7109375" customWidth="1"/>
    <col min="11" max="11" width="11.42578125" customWidth="1"/>
  </cols>
  <sheetData>
    <row r="1" spans="1:16" ht="15.75" customHeight="1" thickBot="1" x14ac:dyDescent="0.3">
      <c r="A1" s="245" t="s">
        <v>241</v>
      </c>
      <c r="B1" s="245"/>
      <c r="C1" s="125"/>
      <c r="E1" s="51"/>
      <c r="F1" s="253" t="s">
        <v>232</v>
      </c>
      <c r="G1" s="254"/>
      <c r="H1" s="253" t="s">
        <v>105</v>
      </c>
      <c r="I1" s="254"/>
      <c r="J1" s="253" t="s">
        <v>99</v>
      </c>
      <c r="K1" s="254"/>
      <c r="L1" s="163" t="s">
        <v>276</v>
      </c>
    </row>
    <row r="2" spans="1:16" ht="16.5" customHeight="1" x14ac:dyDescent="0.25">
      <c r="A2" s="235" t="s">
        <v>245</v>
      </c>
      <c r="B2" s="236"/>
      <c r="C2" s="126"/>
      <c r="E2" s="159" t="s">
        <v>259</v>
      </c>
      <c r="F2" s="196">
        <v>57</v>
      </c>
      <c r="G2" s="197">
        <v>0.6063829787234043</v>
      </c>
      <c r="H2" s="196">
        <v>37</v>
      </c>
      <c r="I2" s="162">
        <v>0.39361702127659576</v>
      </c>
      <c r="J2" s="198">
        <v>94</v>
      </c>
      <c r="K2" s="162">
        <v>1</v>
      </c>
      <c r="L2" s="122" t="s">
        <v>237</v>
      </c>
      <c r="M2" s="41" t="s">
        <v>244</v>
      </c>
    </row>
    <row r="3" spans="1:16" ht="16.5" customHeight="1" thickBot="1" x14ac:dyDescent="0.3">
      <c r="A3" s="237"/>
      <c r="B3" s="238"/>
      <c r="C3" s="126"/>
      <c r="E3" s="159" t="s">
        <v>260</v>
      </c>
      <c r="F3" s="199">
        <v>86</v>
      </c>
      <c r="G3" s="200">
        <v>0.63235294117647056</v>
      </c>
      <c r="H3" s="199">
        <v>50</v>
      </c>
      <c r="I3" s="162">
        <v>0.36764705882352944</v>
      </c>
      <c r="J3" s="198">
        <v>136</v>
      </c>
      <c r="K3" s="162">
        <v>1</v>
      </c>
      <c r="L3" s="163"/>
    </row>
    <row r="4" spans="1:16" ht="16.5" customHeight="1" thickBot="1" x14ac:dyDescent="0.3">
      <c r="A4" s="126"/>
      <c r="B4" s="126"/>
      <c r="C4" s="126"/>
      <c r="E4" s="159" t="s">
        <v>261</v>
      </c>
      <c r="F4" s="199">
        <v>874</v>
      </c>
      <c r="G4" s="200">
        <v>0.82843601895734598</v>
      </c>
      <c r="H4" s="199">
        <v>181</v>
      </c>
      <c r="I4" s="162">
        <v>0.17156398104265402</v>
      </c>
      <c r="J4" s="198">
        <v>1055</v>
      </c>
      <c r="K4" s="162">
        <v>1</v>
      </c>
      <c r="L4" s="163"/>
    </row>
    <row r="5" spans="1:16" ht="16.5" customHeight="1" x14ac:dyDescent="0.25">
      <c r="A5" s="239" t="s">
        <v>250</v>
      </c>
      <c r="B5" s="240"/>
      <c r="C5" s="126"/>
      <c r="E5" s="159" t="s">
        <v>262</v>
      </c>
      <c r="F5" s="199">
        <v>796</v>
      </c>
      <c r="G5" s="200">
        <v>0.83525708289611755</v>
      </c>
      <c r="H5" s="199">
        <v>157</v>
      </c>
      <c r="I5" s="162">
        <v>0.16474291710388247</v>
      </c>
      <c r="J5" s="198">
        <v>953</v>
      </c>
      <c r="K5" s="162">
        <v>1</v>
      </c>
    </row>
    <row r="6" spans="1:16" ht="16.5" customHeight="1" x14ac:dyDescent="0.25">
      <c r="A6" s="241"/>
      <c r="B6" s="242"/>
      <c r="C6" s="126"/>
      <c r="E6" s="159" t="s">
        <v>263</v>
      </c>
      <c r="F6" s="199">
        <v>576</v>
      </c>
      <c r="G6" s="200">
        <v>0.81818181818181823</v>
      </c>
      <c r="H6" s="199">
        <v>128</v>
      </c>
      <c r="I6" s="162">
        <v>0.18181818181818182</v>
      </c>
      <c r="J6" s="198">
        <v>704</v>
      </c>
      <c r="K6" s="162">
        <v>1</v>
      </c>
      <c r="N6" s="178"/>
      <c r="O6" s="41"/>
      <c r="P6" s="41"/>
    </row>
    <row r="7" spans="1:16" ht="16.5" customHeight="1" x14ac:dyDescent="0.25">
      <c r="A7" s="241"/>
      <c r="B7" s="242"/>
      <c r="C7" s="126"/>
      <c r="E7" s="159" t="s">
        <v>264</v>
      </c>
      <c r="F7" s="199">
        <v>384</v>
      </c>
      <c r="G7" s="200">
        <v>0.77108433734939763</v>
      </c>
      <c r="H7" s="199">
        <v>114</v>
      </c>
      <c r="I7" s="162">
        <v>0.2289156626506024</v>
      </c>
      <c r="J7" s="198">
        <v>498</v>
      </c>
      <c r="K7" s="162">
        <v>1</v>
      </c>
    </row>
    <row r="8" spans="1:16" ht="16.5" customHeight="1" thickBot="1" x14ac:dyDescent="0.3">
      <c r="A8" s="243"/>
      <c r="B8" s="244"/>
      <c r="C8" s="126"/>
      <c r="E8" s="159" t="s">
        <v>265</v>
      </c>
      <c r="F8" s="199">
        <v>342</v>
      </c>
      <c r="G8" s="200">
        <v>0.72151898734177211</v>
      </c>
      <c r="H8" s="199">
        <v>132</v>
      </c>
      <c r="I8" s="162">
        <v>0.27848101265822783</v>
      </c>
      <c r="J8" s="198">
        <v>474</v>
      </c>
      <c r="K8" s="162">
        <v>1</v>
      </c>
    </row>
    <row r="9" spans="1:16" ht="16.5" customHeight="1" x14ac:dyDescent="0.25">
      <c r="A9" s="126"/>
      <c r="B9" s="126"/>
      <c r="C9" s="126"/>
      <c r="E9" s="159" t="s">
        <v>266</v>
      </c>
      <c r="F9" s="199">
        <v>211</v>
      </c>
      <c r="G9" s="200">
        <v>0.73519163763066198</v>
      </c>
      <c r="H9" s="199">
        <v>76</v>
      </c>
      <c r="I9" s="162">
        <v>0.26480836236933797</v>
      </c>
      <c r="J9" s="198">
        <v>287</v>
      </c>
      <c r="K9" s="162">
        <v>1</v>
      </c>
    </row>
    <row r="10" spans="1:16" ht="16.5" customHeight="1" x14ac:dyDescent="0.25">
      <c r="A10" s="126"/>
      <c r="B10" s="126"/>
      <c r="C10" s="126"/>
      <c r="E10" s="159" t="s">
        <v>267</v>
      </c>
      <c r="F10" s="199">
        <v>130</v>
      </c>
      <c r="G10" s="200">
        <v>0.6132075471698113</v>
      </c>
      <c r="H10" s="199">
        <v>82</v>
      </c>
      <c r="I10" s="162">
        <v>0.3867924528301887</v>
      </c>
      <c r="J10" s="198">
        <v>212</v>
      </c>
      <c r="K10" s="162">
        <v>1</v>
      </c>
    </row>
    <row r="11" spans="1:16" ht="16.5" customHeight="1" thickBot="1" x14ac:dyDescent="0.3">
      <c r="A11" s="126"/>
      <c r="B11" s="126"/>
      <c r="C11" s="126"/>
      <c r="E11" s="201" t="s">
        <v>277</v>
      </c>
      <c r="F11" s="202">
        <v>3456</v>
      </c>
      <c r="G11" s="203">
        <v>0.78314072059823248</v>
      </c>
      <c r="H11" s="202">
        <v>957</v>
      </c>
      <c r="I11" s="162">
        <v>0.2168592794017675</v>
      </c>
      <c r="J11" s="198">
        <v>4413</v>
      </c>
      <c r="K11" s="162">
        <v>1</v>
      </c>
    </row>
    <row r="12" spans="1:16" ht="16.5" customHeight="1" thickBot="1" x14ac:dyDescent="0.3">
      <c r="A12" s="126"/>
      <c r="B12" s="126"/>
      <c r="C12" s="126"/>
      <c r="E12" s="160" t="s">
        <v>236</v>
      </c>
      <c r="F12" s="248" t="s">
        <v>268</v>
      </c>
      <c r="G12" s="248"/>
      <c r="H12" s="249"/>
    </row>
    <row r="13" spans="1:16" ht="15.75" thickBot="1" x14ac:dyDescent="0.3"/>
    <row r="14" spans="1:16" ht="15.75" thickBot="1" x14ac:dyDescent="0.3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1:16" ht="15.75" customHeight="1" x14ac:dyDescent="0.25"/>
    <row r="16" spans="1:16" ht="15.75" customHeight="1" thickBot="1" x14ac:dyDescent="0.3">
      <c r="A16" s="245" t="s">
        <v>242</v>
      </c>
      <c r="B16" s="245"/>
      <c r="C16" s="125"/>
      <c r="D16" s="259"/>
      <c r="E16" s="259"/>
      <c r="F16" s="259"/>
      <c r="G16" s="259"/>
      <c r="H16" s="259"/>
      <c r="I16" s="259"/>
      <c r="J16" s="259"/>
      <c r="K16" s="259"/>
    </row>
    <row r="17" spans="1:19" ht="16.5" customHeight="1" thickTop="1" thickBot="1" x14ac:dyDescent="0.3">
      <c r="A17" s="246" t="s">
        <v>243</v>
      </c>
      <c r="B17" s="246"/>
      <c r="C17" s="115"/>
      <c r="D17" s="127"/>
      <c r="E17" s="118" t="s">
        <v>233</v>
      </c>
      <c r="F17" s="119" t="s">
        <v>238</v>
      </c>
      <c r="G17" s="119" t="s">
        <v>239</v>
      </c>
      <c r="H17" s="120" t="s">
        <v>240</v>
      </c>
      <c r="I17" s="163" t="s">
        <v>274</v>
      </c>
      <c r="J17" s="128"/>
      <c r="K17" s="128"/>
    </row>
    <row r="18" spans="1:19" ht="15.75" x14ac:dyDescent="0.25">
      <c r="A18" s="235" t="s">
        <v>245</v>
      </c>
      <c r="B18" s="236"/>
      <c r="C18" s="126"/>
      <c r="D18" s="129"/>
      <c r="E18" s="85" t="s">
        <v>234</v>
      </c>
      <c r="F18" s="31">
        <v>52455</v>
      </c>
      <c r="G18" s="31">
        <v>8658</v>
      </c>
      <c r="H18" s="123">
        <f>+G18+F18</f>
        <v>61113</v>
      </c>
      <c r="I18" s="163"/>
      <c r="J18" s="164"/>
      <c r="K18" s="164"/>
    </row>
    <row r="19" spans="1:19" ht="16.5" thickBot="1" x14ac:dyDescent="0.3">
      <c r="A19" s="237"/>
      <c r="B19" s="238"/>
      <c r="C19" s="126"/>
      <c r="D19" s="129"/>
      <c r="E19" s="93" t="s">
        <v>235</v>
      </c>
      <c r="F19" s="124">
        <f>+F18/H18</f>
        <v>0.8583280153158902</v>
      </c>
      <c r="G19" s="124">
        <f>+G18/H18</f>
        <v>0.14167198468410977</v>
      </c>
      <c r="H19" s="121">
        <f>+G19+F19</f>
        <v>1</v>
      </c>
      <c r="I19" s="163"/>
      <c r="J19" s="164"/>
      <c r="K19" s="164"/>
    </row>
    <row r="20" spans="1:19" ht="15.75" thickBot="1" x14ac:dyDescent="0.3">
      <c r="D20" s="129"/>
      <c r="E20" s="160" t="s">
        <v>236</v>
      </c>
      <c r="F20" s="248" t="s">
        <v>268</v>
      </c>
      <c r="G20" s="248"/>
      <c r="H20" s="249"/>
      <c r="I20" s="163"/>
      <c r="J20" s="165"/>
      <c r="K20" s="165"/>
    </row>
    <row r="21" spans="1:19" ht="48.75" customHeight="1" x14ac:dyDescent="0.25">
      <c r="A21" s="239" t="s">
        <v>249</v>
      </c>
      <c r="B21" s="240"/>
      <c r="E21" s="161" t="s">
        <v>237</v>
      </c>
      <c r="F21" s="247" t="s">
        <v>269</v>
      </c>
      <c r="G21" s="247"/>
      <c r="H21" s="247"/>
    </row>
    <row r="22" spans="1:19" ht="17.25" customHeight="1" x14ac:dyDescent="0.25">
      <c r="A22" s="241"/>
      <c r="B22" s="242"/>
      <c r="H22" s="116"/>
      <c r="I22" s="116"/>
      <c r="J22" s="116"/>
      <c r="K22" s="116"/>
    </row>
    <row r="23" spans="1:19" ht="18" customHeight="1" x14ac:dyDescent="0.25">
      <c r="A23" s="241"/>
      <c r="B23" s="242"/>
    </row>
    <row r="24" spans="1:19" ht="16.5" customHeight="1" thickBot="1" x14ac:dyDescent="0.3">
      <c r="A24" s="243"/>
      <c r="B24" s="244"/>
    </row>
    <row r="28" spans="1:19" ht="33" customHeight="1" x14ac:dyDescent="0.25">
      <c r="A28" s="250" t="s">
        <v>280</v>
      </c>
      <c r="B28" s="250"/>
      <c r="C28" s="207"/>
      <c r="E28" s="252" t="s">
        <v>270</v>
      </c>
      <c r="F28" s="252"/>
      <c r="G28" s="252"/>
      <c r="H28" s="216"/>
      <c r="I28" s="252" t="s">
        <v>273</v>
      </c>
      <c r="J28" s="252"/>
      <c r="K28" s="252"/>
      <c r="L28" s="209"/>
      <c r="M28" s="209"/>
      <c r="N28" s="209"/>
      <c r="O28" s="209"/>
    </row>
    <row r="29" spans="1:19" s="211" customFormat="1" ht="29.25" customHeight="1" x14ac:dyDescent="0.25">
      <c r="A29" s="210"/>
      <c r="B29" s="210"/>
      <c r="C29" s="210"/>
      <c r="E29" s="212" t="s">
        <v>278</v>
      </c>
      <c r="F29" s="251" t="s">
        <v>99</v>
      </c>
      <c r="G29" s="251"/>
      <c r="H29" s="209"/>
      <c r="I29" s="212" t="s">
        <v>279</v>
      </c>
      <c r="J29" s="251" t="s">
        <v>99</v>
      </c>
      <c r="K29" s="251"/>
      <c r="M29" s="209"/>
      <c r="N29" s="209"/>
      <c r="O29" s="209"/>
      <c r="P29" s="209"/>
      <c r="Q29" s="209"/>
      <c r="R29" s="209"/>
      <c r="S29" s="209"/>
    </row>
    <row r="30" spans="1:19" s="154" customFormat="1" ht="17.25" customHeight="1" x14ac:dyDescent="0.35">
      <c r="A30" s="207"/>
      <c r="B30" s="207"/>
      <c r="C30" s="207"/>
      <c r="E30" s="213" t="s">
        <v>259</v>
      </c>
      <c r="F30" s="214">
        <v>828</v>
      </c>
      <c r="G30" s="215">
        <f>+F30/$F$39</f>
        <v>2.1179720673249091E-2</v>
      </c>
      <c r="H30" s="208"/>
      <c r="I30" s="213" t="s">
        <v>259</v>
      </c>
      <c r="J30" s="214">
        <v>102</v>
      </c>
      <c r="K30" s="215">
        <f>+J30/$J$39</f>
        <v>1.521933751119069E-2</v>
      </c>
      <c r="M30" s="209"/>
      <c r="N30" s="209"/>
      <c r="O30" s="209"/>
      <c r="P30" s="209"/>
      <c r="Q30" s="209"/>
      <c r="R30" s="209"/>
      <c r="S30" s="209"/>
    </row>
    <row r="31" spans="1:19" s="154" customFormat="1" ht="17.25" customHeight="1" x14ac:dyDescent="0.35">
      <c r="A31" s="207"/>
      <c r="B31" s="207"/>
      <c r="C31" s="207"/>
      <c r="E31" s="213" t="s">
        <v>260</v>
      </c>
      <c r="F31" s="214">
        <v>2444</v>
      </c>
      <c r="G31" s="215">
        <f t="shared" ref="G31:G39" si="0">+F31/$F$39</f>
        <v>6.2515987107996107E-2</v>
      </c>
      <c r="H31" s="208"/>
      <c r="I31" s="213" t="s">
        <v>260</v>
      </c>
      <c r="J31" s="214">
        <v>397</v>
      </c>
      <c r="K31" s="215">
        <f t="shared" ref="K31:K39" si="1">+J31/$J$39</f>
        <v>5.9236048940614745E-2</v>
      </c>
      <c r="M31" s="209"/>
      <c r="N31" s="209"/>
      <c r="O31" s="209"/>
      <c r="P31" s="209"/>
      <c r="Q31" s="209"/>
      <c r="R31" s="209"/>
      <c r="S31" s="209"/>
    </row>
    <row r="32" spans="1:19" s="154" customFormat="1" ht="17.25" customHeight="1" x14ac:dyDescent="0.35">
      <c r="A32" s="207"/>
      <c r="B32" s="207"/>
      <c r="C32" s="207"/>
      <c r="E32" s="213" t="s">
        <v>261</v>
      </c>
      <c r="F32" s="214">
        <v>11910</v>
      </c>
      <c r="G32" s="215">
        <f t="shared" si="0"/>
        <v>0.30465032997390906</v>
      </c>
      <c r="H32" s="208"/>
      <c r="I32" s="213" t="s">
        <v>261</v>
      </c>
      <c r="J32" s="214">
        <v>2113</v>
      </c>
      <c r="K32" s="215">
        <f t="shared" si="1"/>
        <v>0.31527902118770518</v>
      </c>
      <c r="M32" s="209"/>
      <c r="N32" s="209"/>
      <c r="O32" s="209"/>
      <c r="P32" s="209"/>
      <c r="Q32" s="209"/>
      <c r="R32" s="209"/>
      <c r="S32" s="209"/>
    </row>
    <row r="33" spans="1:19" s="154" customFormat="1" ht="17.25" customHeight="1" x14ac:dyDescent="0.35">
      <c r="A33" s="207"/>
      <c r="B33" s="207"/>
      <c r="C33" s="207"/>
      <c r="E33" s="213" t="s">
        <v>262</v>
      </c>
      <c r="F33" s="214">
        <v>10546</v>
      </c>
      <c r="G33" s="215">
        <f t="shared" si="0"/>
        <v>0.26976006548319437</v>
      </c>
      <c r="H33" s="208"/>
      <c r="I33" s="213" t="s">
        <v>262</v>
      </c>
      <c r="J33" s="214">
        <v>1640</v>
      </c>
      <c r="K33" s="215">
        <f t="shared" si="1"/>
        <v>0.2447030737093405</v>
      </c>
      <c r="M33" s="209"/>
      <c r="N33" s="209"/>
      <c r="O33" s="209"/>
      <c r="P33" s="209"/>
      <c r="Q33" s="209"/>
      <c r="R33" s="209"/>
      <c r="S33" s="209"/>
    </row>
    <row r="34" spans="1:19" s="154" customFormat="1" ht="17.25" customHeight="1" x14ac:dyDescent="0.35">
      <c r="A34" s="207"/>
      <c r="B34" s="207"/>
      <c r="C34" s="207"/>
      <c r="E34" s="213" t="s">
        <v>263</v>
      </c>
      <c r="F34" s="214">
        <v>6429</v>
      </c>
      <c r="G34" s="215">
        <f t="shared" si="0"/>
        <v>0.1644497876912058</v>
      </c>
      <c r="H34" s="208"/>
      <c r="I34" s="213" t="s">
        <v>263</v>
      </c>
      <c r="J34" s="214">
        <v>1036</v>
      </c>
      <c r="K34" s="215">
        <f t="shared" si="1"/>
        <v>0.15458072217248583</v>
      </c>
      <c r="M34" s="209"/>
      <c r="N34" s="209"/>
      <c r="O34" s="209"/>
      <c r="P34" s="209"/>
      <c r="Q34" s="209"/>
      <c r="R34" s="209"/>
      <c r="S34" s="209"/>
    </row>
    <row r="35" spans="1:19" s="154" customFormat="1" ht="17.25" customHeight="1" x14ac:dyDescent="0.35">
      <c r="A35" s="207"/>
      <c r="B35" s="207"/>
      <c r="C35" s="207"/>
      <c r="E35" s="213" t="s">
        <v>264</v>
      </c>
      <c r="F35" s="214">
        <v>3405</v>
      </c>
      <c r="G35" s="215">
        <f t="shared" si="0"/>
        <v>8.7097764362817826E-2</v>
      </c>
      <c r="H35" s="208"/>
      <c r="I35" s="213" t="s">
        <v>264</v>
      </c>
      <c r="J35" s="214">
        <v>642</v>
      </c>
      <c r="K35" s="215">
        <f t="shared" si="1"/>
        <v>9.5792300805729633E-2</v>
      </c>
      <c r="M35" s="209"/>
      <c r="N35" s="209"/>
      <c r="O35" s="209"/>
      <c r="P35" s="209"/>
      <c r="Q35" s="209"/>
      <c r="R35" s="209"/>
      <c r="S35" s="209"/>
    </row>
    <row r="36" spans="1:19" s="154" customFormat="1" ht="17.25" customHeight="1" x14ac:dyDescent="0.35">
      <c r="A36" s="207"/>
      <c r="B36" s="207"/>
      <c r="C36" s="207"/>
      <c r="E36" s="213" t="s">
        <v>265</v>
      </c>
      <c r="F36" s="214">
        <v>2080</v>
      </c>
      <c r="G36" s="215">
        <f t="shared" si="0"/>
        <v>5.320509541106052E-2</v>
      </c>
      <c r="H36" s="208"/>
      <c r="I36" s="213" t="s">
        <v>265</v>
      </c>
      <c r="J36" s="214">
        <v>443</v>
      </c>
      <c r="K36" s="215">
        <f t="shared" si="1"/>
        <v>6.6099671739779167E-2</v>
      </c>
      <c r="M36" s="209"/>
      <c r="N36" s="209"/>
      <c r="O36" s="209"/>
      <c r="P36" s="209"/>
      <c r="Q36" s="209"/>
      <c r="R36" s="209"/>
      <c r="S36" s="209"/>
    </row>
    <row r="37" spans="1:19" s="154" customFormat="1" ht="17.25" customHeight="1" x14ac:dyDescent="0.35">
      <c r="A37" s="207"/>
      <c r="B37" s="207"/>
      <c r="C37" s="207"/>
      <c r="E37" s="213" t="s">
        <v>266</v>
      </c>
      <c r="F37" s="214">
        <v>1039</v>
      </c>
      <c r="G37" s="215">
        <f t="shared" si="0"/>
        <v>2.657696833273648E-2</v>
      </c>
      <c r="H37" s="208"/>
      <c r="I37" s="213" t="s">
        <v>266</v>
      </c>
      <c r="J37" s="214">
        <v>225</v>
      </c>
      <c r="K37" s="215">
        <f t="shared" si="1"/>
        <v>3.357206803939123E-2</v>
      </c>
      <c r="M37" s="209"/>
      <c r="N37" s="209"/>
      <c r="O37" s="209"/>
      <c r="P37" s="209"/>
      <c r="Q37" s="209"/>
      <c r="R37" s="209"/>
      <c r="S37" s="209"/>
    </row>
    <row r="38" spans="1:19" s="154" customFormat="1" ht="17.25" customHeight="1" x14ac:dyDescent="0.35">
      <c r="A38" s="207"/>
      <c r="B38" s="207"/>
      <c r="C38" s="207"/>
      <c r="E38" s="213" t="s">
        <v>267</v>
      </c>
      <c r="F38" s="214">
        <v>413</v>
      </c>
      <c r="G38" s="215">
        <f t="shared" si="0"/>
        <v>1.0564280963830767E-2</v>
      </c>
      <c r="H38" s="208"/>
      <c r="I38" s="213" t="s">
        <v>267</v>
      </c>
      <c r="J38" s="214">
        <v>104</v>
      </c>
      <c r="K38" s="215">
        <f t="shared" si="1"/>
        <v>1.5517755893763056E-2</v>
      </c>
      <c r="M38" s="209"/>
      <c r="N38" s="209"/>
      <c r="O38" s="209"/>
      <c r="P38" s="209"/>
      <c r="Q38" s="209"/>
      <c r="R38" s="209"/>
      <c r="S38" s="209"/>
    </row>
    <row r="39" spans="1:19" s="154" customFormat="1" ht="17.25" customHeight="1" x14ac:dyDescent="0.35">
      <c r="A39" s="207"/>
      <c r="B39" s="207"/>
      <c r="C39" s="207"/>
      <c r="E39" s="213" t="s">
        <v>99</v>
      </c>
      <c r="F39" s="214">
        <v>39094</v>
      </c>
      <c r="G39" s="215">
        <f t="shared" si="0"/>
        <v>1</v>
      </c>
      <c r="H39" s="208"/>
      <c r="I39" s="213" t="s">
        <v>99</v>
      </c>
      <c r="J39" s="214">
        <v>6702</v>
      </c>
      <c r="K39" s="215">
        <f t="shared" si="1"/>
        <v>1</v>
      </c>
      <c r="M39" s="209"/>
      <c r="N39" s="209"/>
      <c r="O39" s="209"/>
      <c r="P39" s="209"/>
      <c r="Q39" s="209"/>
      <c r="R39" s="209"/>
      <c r="S39" s="209"/>
    </row>
    <row r="40" spans="1:19" s="154" customFormat="1" ht="23.65" customHeight="1" x14ac:dyDescent="0.35">
      <c r="A40" s="207"/>
      <c r="B40" s="207"/>
      <c r="C40" s="207"/>
      <c r="E40" s="208"/>
      <c r="F40" s="208"/>
      <c r="G40" s="208"/>
      <c r="H40" s="208"/>
      <c r="I40" s="208"/>
      <c r="J40" s="208"/>
      <c r="K40" s="208"/>
      <c r="M40" s="209"/>
      <c r="N40" s="209"/>
      <c r="O40" s="209"/>
      <c r="P40" s="209"/>
      <c r="Q40" s="209"/>
      <c r="R40" s="209"/>
      <c r="S40" s="209"/>
    </row>
    <row r="41" spans="1:19" s="154" customFormat="1" ht="23.65" customHeight="1" x14ac:dyDescent="0.35">
      <c r="A41" s="207"/>
      <c r="B41" s="207"/>
      <c r="C41" s="207"/>
      <c r="E41"/>
      <c r="F41"/>
      <c r="G41"/>
      <c r="H41" s="208"/>
      <c r="I41" s="208"/>
      <c r="J41" s="208"/>
      <c r="K41" s="208"/>
      <c r="M41" s="209"/>
      <c r="N41" s="209"/>
      <c r="O41" s="209"/>
      <c r="P41" s="209"/>
      <c r="Q41" s="209"/>
      <c r="R41" s="209"/>
      <c r="S41" s="209"/>
    </row>
    <row r="42" spans="1:19" s="154" customFormat="1" ht="23.65" customHeight="1" x14ac:dyDescent="0.35">
      <c r="A42" s="250" t="s">
        <v>281</v>
      </c>
      <c r="B42" s="250"/>
      <c r="C42" s="207"/>
      <c r="E42" s="255" t="s">
        <v>270</v>
      </c>
      <c r="F42" s="256"/>
      <c r="G42" s="256"/>
      <c r="H42" s="256"/>
      <c r="I42" s="256"/>
      <c r="J42" s="256"/>
      <c r="K42" s="256"/>
      <c r="M42" s="257" t="s">
        <v>273</v>
      </c>
      <c r="N42" s="258"/>
      <c r="O42" s="258"/>
      <c r="P42" s="258"/>
      <c r="Q42" s="258"/>
      <c r="R42" s="258"/>
      <c r="S42" s="258"/>
    </row>
    <row r="43" spans="1:19" ht="15.75" customHeight="1" thickBot="1" x14ac:dyDescent="0.3">
      <c r="A43" s="246"/>
      <c r="B43" s="246"/>
      <c r="C43" s="115"/>
      <c r="E43" t="s">
        <v>271</v>
      </c>
      <c r="M43" t="s">
        <v>271</v>
      </c>
    </row>
    <row r="44" spans="1:19" ht="15.75" customHeight="1" x14ac:dyDescent="0.25">
      <c r="A44" s="235" t="s">
        <v>245</v>
      </c>
      <c r="B44" s="236"/>
      <c r="C44" s="126"/>
      <c r="E44" t="s">
        <v>272</v>
      </c>
      <c r="M44" t="s">
        <v>272</v>
      </c>
    </row>
    <row r="45" spans="1:19" ht="15" customHeight="1" thickBot="1" x14ac:dyDescent="0.3">
      <c r="A45" s="237"/>
      <c r="B45" s="238"/>
      <c r="C45" s="126"/>
      <c r="E45" s="51"/>
      <c r="F45" s="253" t="s">
        <v>232</v>
      </c>
      <c r="G45" s="254"/>
      <c r="H45" s="253" t="s">
        <v>105</v>
      </c>
      <c r="I45" s="254"/>
      <c r="J45" s="253" t="s">
        <v>99</v>
      </c>
      <c r="K45" s="254"/>
      <c r="M45" s="51" t="s">
        <v>272</v>
      </c>
      <c r="N45" s="253" t="s">
        <v>232</v>
      </c>
      <c r="O45" s="254"/>
      <c r="P45" s="253" t="s">
        <v>105</v>
      </c>
      <c r="Q45" s="254"/>
      <c r="R45" s="253" t="s">
        <v>99</v>
      </c>
      <c r="S45" s="254"/>
    </row>
    <row r="46" spans="1:19" ht="15.75" thickBot="1" x14ac:dyDescent="0.3">
      <c r="E46" s="51" t="s">
        <v>259</v>
      </c>
      <c r="F46" s="50">
        <v>447</v>
      </c>
      <c r="G46" s="166">
        <v>0.53985507246376807</v>
      </c>
      <c r="H46" s="50">
        <v>381</v>
      </c>
      <c r="I46" s="166">
        <v>0.46014492753623187</v>
      </c>
      <c r="J46" s="50">
        <v>828</v>
      </c>
      <c r="K46" s="166">
        <v>1</v>
      </c>
      <c r="M46" s="51" t="s">
        <v>259</v>
      </c>
      <c r="N46" s="50">
        <v>55</v>
      </c>
      <c r="O46" s="166">
        <v>0.53921568627450978</v>
      </c>
      <c r="P46" s="50">
        <v>47</v>
      </c>
      <c r="Q46" s="166">
        <v>0.46078431372549017</v>
      </c>
      <c r="R46" s="50">
        <v>102</v>
      </c>
      <c r="S46" s="166">
        <v>1</v>
      </c>
    </row>
    <row r="47" spans="1:19" ht="16.5" customHeight="1" x14ac:dyDescent="0.25">
      <c r="A47" s="239" t="s">
        <v>248</v>
      </c>
      <c r="B47" s="240"/>
      <c r="E47" s="51" t="s">
        <v>260</v>
      </c>
      <c r="F47" s="50">
        <v>1280</v>
      </c>
      <c r="G47" s="166">
        <v>0.52373158756137483</v>
      </c>
      <c r="H47" s="50">
        <v>1164</v>
      </c>
      <c r="I47" s="166">
        <v>0.47626841243862522</v>
      </c>
      <c r="J47" s="50">
        <v>2444</v>
      </c>
      <c r="K47" s="166">
        <v>1</v>
      </c>
      <c r="M47" s="51" t="s">
        <v>260</v>
      </c>
      <c r="N47" s="50">
        <v>234</v>
      </c>
      <c r="O47" s="166">
        <v>0.58942065491183881</v>
      </c>
      <c r="P47" s="50">
        <v>163</v>
      </c>
      <c r="Q47" s="166">
        <v>0.41057934508816119</v>
      </c>
      <c r="R47" s="50">
        <v>397</v>
      </c>
      <c r="S47" s="166">
        <v>1</v>
      </c>
    </row>
    <row r="48" spans="1:19" ht="16.5" customHeight="1" x14ac:dyDescent="0.25">
      <c r="A48" s="241"/>
      <c r="B48" s="242"/>
      <c r="E48" s="51" t="s">
        <v>261</v>
      </c>
      <c r="F48" s="50">
        <v>8075</v>
      </c>
      <c r="G48" s="166">
        <v>0.67800167926112509</v>
      </c>
      <c r="H48" s="50">
        <v>3835</v>
      </c>
      <c r="I48" s="166">
        <v>0.32199832073887491</v>
      </c>
      <c r="J48" s="50">
        <v>11910</v>
      </c>
      <c r="K48" s="166">
        <v>1</v>
      </c>
      <c r="M48" s="51" t="s">
        <v>261</v>
      </c>
      <c r="N48" s="50">
        <v>1569</v>
      </c>
      <c r="O48" s="166">
        <v>0.74254614292475152</v>
      </c>
      <c r="P48" s="50">
        <v>544</v>
      </c>
      <c r="Q48" s="166">
        <v>0.25745385707524848</v>
      </c>
      <c r="R48" s="50">
        <v>2113</v>
      </c>
      <c r="S48" s="166">
        <v>1</v>
      </c>
    </row>
    <row r="49" spans="1:19" ht="17.25" customHeight="1" x14ac:dyDescent="0.25">
      <c r="A49" s="241"/>
      <c r="B49" s="242"/>
      <c r="E49" s="51" t="s">
        <v>262</v>
      </c>
      <c r="F49" s="50">
        <v>6997</v>
      </c>
      <c r="G49" s="166">
        <v>0.66347430305329036</v>
      </c>
      <c r="H49" s="50">
        <v>3549</v>
      </c>
      <c r="I49" s="166">
        <v>0.33652569694670964</v>
      </c>
      <c r="J49" s="50">
        <v>10546</v>
      </c>
      <c r="K49" s="166">
        <v>1</v>
      </c>
      <c r="M49" s="51" t="s">
        <v>262</v>
      </c>
      <c r="N49" s="50">
        <v>1133</v>
      </c>
      <c r="O49" s="166">
        <v>0.69085365853658531</v>
      </c>
      <c r="P49" s="50">
        <v>507</v>
      </c>
      <c r="Q49" s="166">
        <v>0.30914634146341463</v>
      </c>
      <c r="R49" s="50">
        <v>1640</v>
      </c>
      <c r="S49" s="166">
        <v>1</v>
      </c>
    </row>
    <row r="50" spans="1:19" ht="15.75" thickBot="1" x14ac:dyDescent="0.3">
      <c r="A50" s="243"/>
      <c r="B50" s="244"/>
      <c r="E50" s="51" t="s">
        <v>263</v>
      </c>
      <c r="F50" s="50">
        <v>4102</v>
      </c>
      <c r="G50" s="166">
        <v>0.63804635246539121</v>
      </c>
      <c r="H50" s="50">
        <v>2327</v>
      </c>
      <c r="I50" s="166">
        <v>0.36195364753460879</v>
      </c>
      <c r="J50" s="50">
        <v>6429</v>
      </c>
      <c r="K50" s="166">
        <v>1</v>
      </c>
      <c r="M50" s="51" t="s">
        <v>263</v>
      </c>
      <c r="N50" s="50">
        <v>683</v>
      </c>
      <c r="O50" s="166">
        <v>0.65926640926640923</v>
      </c>
      <c r="P50" s="50">
        <v>353</v>
      </c>
      <c r="Q50" s="166">
        <v>0.34073359073359072</v>
      </c>
      <c r="R50" s="50">
        <v>1036</v>
      </c>
      <c r="S50" s="166">
        <v>1</v>
      </c>
    </row>
    <row r="51" spans="1:19" x14ac:dyDescent="0.25">
      <c r="E51" s="51" t="s">
        <v>264</v>
      </c>
      <c r="F51" s="50">
        <v>2161</v>
      </c>
      <c r="G51" s="166">
        <v>0.63465491923641704</v>
      </c>
      <c r="H51" s="50">
        <v>1244</v>
      </c>
      <c r="I51" s="166">
        <v>0.36534508076358296</v>
      </c>
      <c r="J51" s="50">
        <v>3405</v>
      </c>
      <c r="K51" s="166">
        <v>1</v>
      </c>
      <c r="M51" s="51" t="s">
        <v>264</v>
      </c>
      <c r="N51" s="50">
        <v>416</v>
      </c>
      <c r="O51" s="166">
        <v>0.6479750778816199</v>
      </c>
      <c r="P51" s="50">
        <v>226</v>
      </c>
      <c r="Q51" s="166">
        <v>0.35202492211838005</v>
      </c>
      <c r="R51" s="50">
        <v>642</v>
      </c>
      <c r="S51" s="166">
        <v>1</v>
      </c>
    </row>
    <row r="52" spans="1:19" x14ac:dyDescent="0.25">
      <c r="E52" s="51" t="s">
        <v>265</v>
      </c>
      <c r="F52" s="50">
        <v>1367</v>
      </c>
      <c r="G52" s="166">
        <v>0.65721153846153846</v>
      </c>
      <c r="H52" s="50">
        <v>713</v>
      </c>
      <c r="I52" s="166">
        <v>0.34278846153846154</v>
      </c>
      <c r="J52" s="50">
        <v>2080</v>
      </c>
      <c r="K52" s="166">
        <v>1</v>
      </c>
      <c r="M52" s="51" t="s">
        <v>265</v>
      </c>
      <c r="N52" s="50">
        <v>280</v>
      </c>
      <c r="O52" s="166">
        <v>0.6320541760722348</v>
      </c>
      <c r="P52" s="50">
        <v>163</v>
      </c>
      <c r="Q52" s="166">
        <v>0.36794582392776526</v>
      </c>
      <c r="R52" s="50">
        <v>443</v>
      </c>
      <c r="S52" s="166">
        <v>1</v>
      </c>
    </row>
    <row r="53" spans="1:19" x14ac:dyDescent="0.25">
      <c r="E53" s="51" t="s">
        <v>266</v>
      </c>
      <c r="F53" s="50">
        <v>699</v>
      </c>
      <c r="G53" s="166">
        <v>0.67276227141482192</v>
      </c>
      <c r="H53" s="50">
        <v>340</v>
      </c>
      <c r="I53" s="166">
        <v>0.32723772858517808</v>
      </c>
      <c r="J53" s="50">
        <v>1039</v>
      </c>
      <c r="K53" s="166">
        <v>1</v>
      </c>
      <c r="M53" s="51" t="s">
        <v>266</v>
      </c>
      <c r="N53" s="50">
        <v>147</v>
      </c>
      <c r="O53" s="166">
        <v>0.65333333333333332</v>
      </c>
      <c r="P53" s="50">
        <v>78</v>
      </c>
      <c r="Q53" s="166">
        <v>0.34666666666666668</v>
      </c>
      <c r="R53" s="50">
        <v>225</v>
      </c>
      <c r="S53" s="166">
        <v>1</v>
      </c>
    </row>
    <row r="54" spans="1:19" x14ac:dyDescent="0.25">
      <c r="E54" s="51" t="s">
        <v>267</v>
      </c>
      <c r="F54" s="50">
        <v>254</v>
      </c>
      <c r="G54" s="166">
        <v>0.61501210653753025</v>
      </c>
      <c r="H54" s="50">
        <v>159</v>
      </c>
      <c r="I54" s="166">
        <v>0.38498789346246975</v>
      </c>
      <c r="J54" s="50">
        <v>413</v>
      </c>
      <c r="K54" s="166">
        <v>1</v>
      </c>
      <c r="M54" s="51" t="s">
        <v>267</v>
      </c>
      <c r="N54" s="50">
        <v>53</v>
      </c>
      <c r="O54" s="166">
        <v>0.50961538461538458</v>
      </c>
      <c r="P54" s="50">
        <v>51</v>
      </c>
      <c r="Q54" s="166">
        <v>0.49038461538461536</v>
      </c>
      <c r="R54" s="50">
        <v>104</v>
      </c>
      <c r="S54" s="166">
        <v>1</v>
      </c>
    </row>
    <row r="55" spans="1:19" ht="15.75" thickBot="1" x14ac:dyDescent="0.3">
      <c r="E55" s="174" t="s">
        <v>99</v>
      </c>
      <c r="F55" s="175">
        <v>25382</v>
      </c>
      <c r="G55" s="204">
        <v>0.64925564025170102</v>
      </c>
      <c r="H55" s="50">
        <v>13712</v>
      </c>
      <c r="I55" s="166">
        <v>0.35074435974829898</v>
      </c>
      <c r="J55" s="50">
        <v>39094</v>
      </c>
      <c r="K55" s="166">
        <v>1</v>
      </c>
      <c r="M55" s="51"/>
      <c r="N55" s="50">
        <v>4570</v>
      </c>
      <c r="O55" s="166">
        <v>0.68188600417785739</v>
      </c>
      <c r="P55" s="50">
        <v>2132</v>
      </c>
      <c r="Q55" s="166">
        <v>0.31811399582214267</v>
      </c>
      <c r="R55" s="50">
        <v>6702</v>
      </c>
      <c r="S55" s="166">
        <v>1</v>
      </c>
    </row>
    <row r="56" spans="1:19" ht="15.75" thickBot="1" x14ac:dyDescent="0.3">
      <c r="E56" s="160" t="s">
        <v>236</v>
      </c>
      <c r="F56" s="176" t="s">
        <v>268</v>
      </c>
      <c r="G56" s="177"/>
    </row>
    <row r="57" spans="1:19" x14ac:dyDescent="0.25">
      <c r="E57" s="163" t="s">
        <v>275</v>
      </c>
    </row>
    <row r="58" spans="1:19" x14ac:dyDescent="0.25">
      <c r="E58" s="122" t="s">
        <v>237</v>
      </c>
      <c r="F58" s="41" t="s">
        <v>244</v>
      </c>
    </row>
    <row r="63" spans="1:19" x14ac:dyDescent="0.25">
      <c r="G63" s="41"/>
    </row>
    <row r="64" spans="1:19" x14ac:dyDescent="0.25">
      <c r="I64" s="41"/>
    </row>
  </sheetData>
  <mergeCells count="32">
    <mergeCell ref="F12:H12"/>
    <mergeCell ref="F1:G1"/>
    <mergeCell ref="H1:I1"/>
    <mergeCell ref="J1:K1"/>
    <mergeCell ref="N45:O45"/>
    <mergeCell ref="E42:K42"/>
    <mergeCell ref="M42:S42"/>
    <mergeCell ref="P45:Q45"/>
    <mergeCell ref="R45:S45"/>
    <mergeCell ref="F45:G45"/>
    <mergeCell ref="H45:I45"/>
    <mergeCell ref="J45:K45"/>
    <mergeCell ref="D16:G16"/>
    <mergeCell ref="H16:K16"/>
    <mergeCell ref="J29:K29"/>
    <mergeCell ref="I28:K28"/>
    <mergeCell ref="A47:B50"/>
    <mergeCell ref="F21:H21"/>
    <mergeCell ref="F20:H20"/>
    <mergeCell ref="A18:B19"/>
    <mergeCell ref="A44:B45"/>
    <mergeCell ref="A28:B28"/>
    <mergeCell ref="A43:B43"/>
    <mergeCell ref="F29:G29"/>
    <mergeCell ref="E28:G28"/>
    <mergeCell ref="A42:B42"/>
    <mergeCell ref="A21:B24"/>
    <mergeCell ref="A2:B3"/>
    <mergeCell ref="A5:B8"/>
    <mergeCell ref="A1:B1"/>
    <mergeCell ref="A16:B16"/>
    <mergeCell ref="A17:B17"/>
  </mergeCells>
  <hyperlinks>
    <hyperlink ref="F20" r:id="rId1" display="https://www.argentina.gob.ar/seguridadvial/observatoriovial/estadisticas " xr:uid="{B4473FB4-7FD6-443F-A739-AF75FD850CF1}"/>
    <hyperlink ref="F12" r:id="rId2" display="https://www.argentina.gob.ar/seguridadvial/observatoriovial/estadisticas " xr:uid="{93301BC9-BBE1-4BC0-B918-FD0AC46FE51D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3"/>
  <sheetViews>
    <sheetView showGridLines="0" workbookViewId="0">
      <selection activeCell="C15" sqref="C15"/>
    </sheetView>
  </sheetViews>
  <sheetFormatPr baseColWidth="10" defaultRowHeight="15" x14ac:dyDescent="0.25"/>
  <cols>
    <col min="1" max="1" width="17" customWidth="1"/>
    <col min="2" max="2" width="31.140625" customWidth="1"/>
    <col min="3" max="3" width="19.140625" bestFit="1" customWidth="1"/>
    <col min="4" max="4" width="17.28515625" customWidth="1"/>
    <col min="5" max="5" width="10" customWidth="1"/>
    <col min="6" max="6" width="20.140625" bestFit="1" customWidth="1"/>
    <col min="7" max="7" width="20" bestFit="1" customWidth="1"/>
    <col min="8" max="9" width="21.42578125" bestFit="1" customWidth="1"/>
  </cols>
  <sheetData>
    <row r="1" spans="1:9" ht="33" customHeight="1" thickBot="1" x14ac:dyDescent="0.3">
      <c r="A1" s="228" t="s">
        <v>172</v>
      </c>
      <c r="B1" s="228"/>
      <c r="C1" s="228"/>
      <c r="D1" s="228"/>
    </row>
    <row r="2" spans="1:9" ht="16.5" thickBot="1" x14ac:dyDescent="0.3">
      <c r="A2" s="62"/>
      <c r="B2" s="26"/>
      <c r="F2" s="260" t="s">
        <v>162</v>
      </c>
      <c r="G2" s="261"/>
      <c r="H2" s="261"/>
      <c r="I2" s="262"/>
    </row>
    <row r="3" spans="1:9" ht="31.5" x14ac:dyDescent="0.25">
      <c r="A3" s="2" t="s">
        <v>163</v>
      </c>
      <c r="B3" s="3" t="s">
        <v>164</v>
      </c>
      <c r="C3" s="4" t="s">
        <v>165</v>
      </c>
      <c r="D3" s="5" t="s">
        <v>166</v>
      </c>
      <c r="E3" s="6" t="s">
        <v>167</v>
      </c>
      <c r="F3" s="7" t="s">
        <v>168</v>
      </c>
      <c r="G3" s="8" t="s">
        <v>169</v>
      </c>
      <c r="H3" s="8" t="s">
        <v>170</v>
      </c>
      <c r="I3" s="9" t="s">
        <v>171</v>
      </c>
    </row>
    <row r="4" spans="1:9" ht="15.75" x14ac:dyDescent="0.25">
      <c r="A4" s="10" t="s">
        <v>0</v>
      </c>
      <c r="B4" s="11" t="s">
        <v>59</v>
      </c>
      <c r="C4" s="12">
        <v>0</v>
      </c>
      <c r="D4" s="13">
        <v>1</v>
      </c>
      <c r="E4" s="14">
        <v>1</v>
      </c>
      <c r="F4" s="15"/>
      <c r="G4" s="16">
        <v>0.58899999999999997</v>
      </c>
      <c r="H4" s="16"/>
      <c r="I4" s="17">
        <v>0.73199999999999998</v>
      </c>
    </row>
    <row r="5" spans="1:9" ht="15.75" x14ac:dyDescent="0.25">
      <c r="A5" s="10" t="s">
        <v>1</v>
      </c>
      <c r="B5" s="11" t="s">
        <v>60</v>
      </c>
      <c r="C5" s="12">
        <v>0</v>
      </c>
      <c r="D5" s="13">
        <v>1</v>
      </c>
      <c r="E5" s="14">
        <v>1</v>
      </c>
      <c r="F5" s="15"/>
      <c r="G5" s="16">
        <v>0.29599999999999999</v>
      </c>
      <c r="H5" s="16"/>
      <c r="I5" s="17">
        <v>0.623</v>
      </c>
    </row>
    <row r="6" spans="1:9" ht="15.75" x14ac:dyDescent="0.25">
      <c r="A6" s="10" t="s">
        <v>2</v>
      </c>
      <c r="B6" s="11" t="s">
        <v>61</v>
      </c>
      <c r="C6" s="12">
        <v>6.7077344284736481E-2</v>
      </c>
      <c r="D6" s="13">
        <v>0.05</v>
      </c>
      <c r="E6" s="14">
        <v>1</v>
      </c>
      <c r="F6" s="15">
        <v>0.214</v>
      </c>
      <c r="G6" s="16">
        <v>0.23100000000000001</v>
      </c>
      <c r="H6" s="16">
        <v>0.214</v>
      </c>
      <c r="I6" s="17">
        <v>0.23100000000000001</v>
      </c>
    </row>
    <row r="7" spans="1:9" ht="15.75" x14ac:dyDescent="0.25">
      <c r="A7" s="10" t="s">
        <v>3</v>
      </c>
      <c r="B7" s="11" t="s">
        <v>62</v>
      </c>
      <c r="C7" s="12">
        <v>0.27926078028747431</v>
      </c>
      <c r="D7" s="13">
        <v>1</v>
      </c>
      <c r="E7" s="14">
        <v>1</v>
      </c>
      <c r="F7" s="15"/>
      <c r="G7" s="16">
        <v>0.376</v>
      </c>
      <c r="H7" s="16"/>
      <c r="I7" s="17">
        <v>0.376</v>
      </c>
    </row>
    <row r="8" spans="1:9" ht="30" x14ac:dyDescent="0.25">
      <c r="A8" s="10" t="s">
        <v>4</v>
      </c>
      <c r="B8" s="11" t="s">
        <v>63</v>
      </c>
      <c r="C8" s="12">
        <v>0.27926078028747431</v>
      </c>
      <c r="D8" s="13">
        <v>1</v>
      </c>
      <c r="E8" s="14">
        <v>1</v>
      </c>
      <c r="F8" s="15">
        <v>0.314</v>
      </c>
      <c r="G8" s="16">
        <v>0.13500000000000001</v>
      </c>
      <c r="H8" s="16">
        <v>0.314</v>
      </c>
      <c r="I8" s="17">
        <v>0.45500000000000002</v>
      </c>
    </row>
    <row r="9" spans="1:9" ht="60" x14ac:dyDescent="0.25">
      <c r="A9" s="10" t="s">
        <v>5</v>
      </c>
      <c r="B9" s="11" t="s">
        <v>64</v>
      </c>
      <c r="C9" s="12">
        <v>0.27926078028747431</v>
      </c>
      <c r="D9" s="13">
        <v>1</v>
      </c>
      <c r="E9" s="14">
        <v>1</v>
      </c>
      <c r="F9" s="15">
        <v>0.314</v>
      </c>
      <c r="G9" s="16">
        <v>0.13500000000000001</v>
      </c>
      <c r="H9" s="16">
        <v>0.314</v>
      </c>
      <c r="I9" s="17">
        <v>0.45500000000000002</v>
      </c>
    </row>
    <row r="10" spans="1:9" ht="15.75" x14ac:dyDescent="0.25">
      <c r="A10" s="10" t="s">
        <v>6</v>
      </c>
      <c r="B10" s="11" t="s">
        <v>65</v>
      </c>
      <c r="C10" s="12">
        <v>0.13963039014373715</v>
      </c>
      <c r="D10" s="13">
        <v>0.05</v>
      </c>
      <c r="E10" s="14">
        <v>1</v>
      </c>
      <c r="F10" s="15">
        <v>0.25800000000000001</v>
      </c>
      <c r="G10" s="16">
        <v>5.8000000000000003E-2</v>
      </c>
      <c r="H10" s="16">
        <v>0.25800000000000001</v>
      </c>
      <c r="I10" s="17">
        <v>0.40200000000000002</v>
      </c>
    </row>
    <row r="11" spans="1:9" ht="30" x14ac:dyDescent="0.25">
      <c r="A11" s="10" t="s">
        <v>7</v>
      </c>
      <c r="B11" s="11" t="s">
        <v>66</v>
      </c>
      <c r="C11" s="12">
        <v>0.13963039014373715</v>
      </c>
      <c r="D11" s="13">
        <v>0.05</v>
      </c>
      <c r="E11" s="14">
        <v>1</v>
      </c>
      <c r="F11" s="15">
        <v>0.111</v>
      </c>
      <c r="G11" s="16">
        <v>5.0000000000000001E-3</v>
      </c>
      <c r="H11" s="16">
        <v>0.111</v>
      </c>
      <c r="I11" s="17">
        <v>4.2000000000000003E-2</v>
      </c>
    </row>
    <row r="12" spans="1:9" ht="15.75" x14ac:dyDescent="0.25">
      <c r="A12" s="10" t="s">
        <v>8</v>
      </c>
      <c r="B12" s="11" t="s">
        <v>67</v>
      </c>
      <c r="C12" s="12">
        <v>4.2436687200547572E-2</v>
      </c>
      <c r="D12" s="13">
        <v>0</v>
      </c>
      <c r="E12" s="14">
        <v>1</v>
      </c>
      <c r="F12" s="15">
        <v>0.36899999999999999</v>
      </c>
      <c r="G12" s="16">
        <v>4.7E-2</v>
      </c>
      <c r="H12" s="16">
        <v>0.36899999999999999</v>
      </c>
      <c r="I12" s="17">
        <v>4.7E-2</v>
      </c>
    </row>
    <row r="13" spans="1:9" ht="30" x14ac:dyDescent="0.25">
      <c r="A13" s="10" t="s">
        <v>9</v>
      </c>
      <c r="B13" s="11" t="s">
        <v>68</v>
      </c>
      <c r="C13" s="12">
        <v>4.2436687200547572E-2</v>
      </c>
      <c r="D13" s="13">
        <v>0</v>
      </c>
      <c r="E13" s="14">
        <v>1</v>
      </c>
      <c r="F13" s="15">
        <v>0.36899999999999999</v>
      </c>
      <c r="G13" s="16">
        <v>4.7E-2</v>
      </c>
      <c r="H13" s="16">
        <v>0.36899999999999999</v>
      </c>
      <c r="I13" s="17">
        <v>4.7E-2</v>
      </c>
    </row>
    <row r="14" spans="1:9" ht="15.75" x14ac:dyDescent="0.25">
      <c r="A14" s="10" t="s">
        <v>10</v>
      </c>
      <c r="B14" s="11" t="s">
        <v>69</v>
      </c>
      <c r="C14" s="12">
        <v>0.12594113620807665</v>
      </c>
      <c r="D14" s="13">
        <v>0</v>
      </c>
      <c r="E14" s="14">
        <v>1</v>
      </c>
      <c r="F14" s="15">
        <v>0.27900000000000003</v>
      </c>
      <c r="G14" s="16">
        <v>0.182</v>
      </c>
      <c r="H14" s="16">
        <v>0.27900000000000003</v>
      </c>
      <c r="I14" s="17">
        <v>0.182</v>
      </c>
    </row>
    <row r="15" spans="1:9" ht="75" x14ac:dyDescent="0.25">
      <c r="A15" s="10" t="s">
        <v>11</v>
      </c>
      <c r="B15" s="11" t="s">
        <v>70</v>
      </c>
      <c r="C15" s="12">
        <v>8.2683093771389451E-2</v>
      </c>
      <c r="D15" s="13">
        <v>1</v>
      </c>
      <c r="E15" s="14">
        <v>1</v>
      </c>
      <c r="F15" s="15">
        <v>0.14099999999999999</v>
      </c>
      <c r="G15" s="16">
        <v>1.6E-2</v>
      </c>
      <c r="H15" s="16">
        <v>0.14099999999999999</v>
      </c>
      <c r="I15" s="17">
        <v>1.6E-2</v>
      </c>
    </row>
    <row r="16" spans="1:9" ht="15.75" x14ac:dyDescent="0.25">
      <c r="A16" s="10" t="s">
        <v>12</v>
      </c>
      <c r="B16" s="11" t="s">
        <v>71</v>
      </c>
      <c r="C16" s="12">
        <v>6.7077344284736481E-2</v>
      </c>
      <c r="D16" s="13">
        <v>0.05</v>
      </c>
      <c r="E16" s="14">
        <v>1</v>
      </c>
      <c r="F16" s="15">
        <v>0.11</v>
      </c>
      <c r="G16" s="16">
        <v>9.4E-2</v>
      </c>
      <c r="H16" s="16">
        <v>0.11</v>
      </c>
      <c r="I16" s="17">
        <v>9.4E-2</v>
      </c>
    </row>
    <row r="17" spans="1:9" ht="15.75" x14ac:dyDescent="0.25">
      <c r="A17" s="10" t="s">
        <v>13</v>
      </c>
      <c r="B17" s="11" t="s">
        <v>72</v>
      </c>
      <c r="C17" s="12">
        <v>1.9164955509924708E-2</v>
      </c>
      <c r="D17" s="13">
        <v>0.1</v>
      </c>
      <c r="E17" s="14">
        <v>1</v>
      </c>
      <c r="F17" s="15">
        <v>5.3999999999999999E-2</v>
      </c>
      <c r="G17" s="16">
        <v>0.3</v>
      </c>
      <c r="H17" s="16">
        <v>5.3999999999999999E-2</v>
      </c>
      <c r="I17" s="17">
        <v>0.35399999999999998</v>
      </c>
    </row>
    <row r="18" spans="1:9" ht="15.75" x14ac:dyDescent="0.25">
      <c r="A18" s="10" t="s">
        <v>14</v>
      </c>
      <c r="B18" s="11" t="s">
        <v>73</v>
      </c>
      <c r="C18" s="12">
        <v>0</v>
      </c>
      <c r="D18" s="13">
        <v>0.2</v>
      </c>
      <c r="E18" s="14">
        <v>1</v>
      </c>
      <c r="F18" s="15">
        <v>0.1</v>
      </c>
      <c r="G18" s="16">
        <v>0.113</v>
      </c>
      <c r="H18" s="16">
        <v>0.1</v>
      </c>
      <c r="I18" s="17">
        <v>0.113</v>
      </c>
    </row>
    <row r="19" spans="1:9" ht="15.75" x14ac:dyDescent="0.25">
      <c r="A19" s="10" t="s">
        <v>15</v>
      </c>
      <c r="B19" s="11" t="s">
        <v>74</v>
      </c>
      <c r="C19" s="12">
        <v>0.10677618069815195</v>
      </c>
      <c r="D19" s="13">
        <v>0.15</v>
      </c>
      <c r="E19" s="14">
        <v>1</v>
      </c>
      <c r="F19" s="15">
        <v>7.0999999999999994E-2</v>
      </c>
      <c r="G19" s="16">
        <v>7.0999999999999994E-2</v>
      </c>
      <c r="H19" s="16">
        <v>7.0999999999999994E-2</v>
      </c>
      <c r="I19" s="17">
        <v>7.0999999999999994E-2</v>
      </c>
    </row>
    <row r="20" spans="1:9" ht="15.75" x14ac:dyDescent="0.25">
      <c r="A20" s="10" t="s">
        <v>16</v>
      </c>
      <c r="B20" s="11" t="s">
        <v>75</v>
      </c>
      <c r="C20" s="12">
        <v>0.11772758384668036</v>
      </c>
      <c r="D20" s="13">
        <v>0</v>
      </c>
      <c r="E20" s="14">
        <v>1</v>
      </c>
      <c r="F20" s="15">
        <v>6.7000000000000004E-2</v>
      </c>
      <c r="G20" s="16">
        <v>6.7000000000000004E-2</v>
      </c>
      <c r="H20" s="16">
        <v>6.7000000000000004E-2</v>
      </c>
      <c r="I20" s="17">
        <v>6.7000000000000004E-2</v>
      </c>
    </row>
    <row r="21" spans="1:9" ht="15.75" x14ac:dyDescent="0.25">
      <c r="A21" s="10" t="s">
        <v>17</v>
      </c>
      <c r="B21" s="11" t="s">
        <v>76</v>
      </c>
      <c r="C21" s="12">
        <v>0.13963039014373715</v>
      </c>
      <c r="D21" s="13">
        <v>0</v>
      </c>
      <c r="E21" s="14">
        <v>1</v>
      </c>
      <c r="F21" s="15">
        <v>0.111</v>
      </c>
      <c r="G21" s="16">
        <v>0.111</v>
      </c>
      <c r="H21" s="16">
        <v>0.111</v>
      </c>
      <c r="I21" s="17">
        <v>0.111</v>
      </c>
    </row>
    <row r="22" spans="1:9" ht="30" x14ac:dyDescent="0.25">
      <c r="A22" s="10" t="s">
        <v>18</v>
      </c>
      <c r="B22" s="11" t="s">
        <v>77</v>
      </c>
      <c r="C22" s="12">
        <v>0.11498973305954825</v>
      </c>
      <c r="D22" s="13">
        <v>0</v>
      </c>
      <c r="E22" s="14">
        <v>1</v>
      </c>
      <c r="F22" s="15">
        <v>0.10299999999999999</v>
      </c>
      <c r="G22" s="16">
        <v>5.0000000000000001E-3</v>
      </c>
      <c r="H22" s="16">
        <v>0.10299999999999999</v>
      </c>
      <c r="I22" s="17">
        <v>5.0000000000000001E-3</v>
      </c>
    </row>
    <row r="23" spans="1:9" ht="30" x14ac:dyDescent="0.25">
      <c r="A23" s="10" t="s">
        <v>19</v>
      </c>
      <c r="B23" s="11" t="s">
        <v>78</v>
      </c>
      <c r="C23" s="12">
        <v>0.11225188227241616</v>
      </c>
      <c r="D23" s="13">
        <v>0</v>
      </c>
      <c r="E23" s="14">
        <v>1</v>
      </c>
      <c r="F23" s="15">
        <v>3.5000000000000003E-2</v>
      </c>
      <c r="G23" s="16">
        <v>3.5000000000000003E-2</v>
      </c>
      <c r="H23" s="16">
        <v>3.5000000000000003E-2</v>
      </c>
      <c r="I23" s="17">
        <v>3.5000000000000003E-2</v>
      </c>
    </row>
    <row r="24" spans="1:9" ht="15.75" x14ac:dyDescent="0.25">
      <c r="A24" s="10" t="s">
        <v>20</v>
      </c>
      <c r="B24" s="11" t="s">
        <v>79</v>
      </c>
      <c r="C24" s="12">
        <v>0.11225188227241616</v>
      </c>
      <c r="D24" s="13">
        <v>0</v>
      </c>
      <c r="E24" s="14">
        <v>1</v>
      </c>
      <c r="F24" s="15">
        <v>2.8000000000000001E-2</v>
      </c>
      <c r="G24" s="16">
        <v>5.0000000000000001E-3</v>
      </c>
      <c r="H24" s="16">
        <v>2.8000000000000001E-2</v>
      </c>
      <c r="I24" s="17">
        <v>4.2999999999999997E-2</v>
      </c>
    </row>
    <row r="25" spans="1:9" ht="15.75" x14ac:dyDescent="0.25">
      <c r="A25" s="10" t="s">
        <v>21</v>
      </c>
      <c r="B25" s="11" t="s">
        <v>80</v>
      </c>
      <c r="C25" s="12">
        <v>6.9815195071868577E-2</v>
      </c>
      <c r="D25" s="13">
        <v>0</v>
      </c>
      <c r="E25" s="14">
        <v>1</v>
      </c>
      <c r="F25" s="15">
        <v>0.01</v>
      </c>
      <c r="G25" s="16">
        <v>5.0000000000000001E-3</v>
      </c>
      <c r="H25" s="16">
        <v>0.01</v>
      </c>
      <c r="I25" s="17">
        <v>1.4E-2</v>
      </c>
    </row>
    <row r="26" spans="1:9" ht="30" x14ac:dyDescent="0.25">
      <c r="A26" s="10" t="s">
        <v>22</v>
      </c>
      <c r="B26" s="11" t="s">
        <v>81</v>
      </c>
      <c r="C26" s="12">
        <v>9.034907597535935E-2</v>
      </c>
      <c r="D26" s="13">
        <v>0</v>
      </c>
      <c r="E26" s="14">
        <v>1</v>
      </c>
      <c r="F26" s="15">
        <v>0.05</v>
      </c>
      <c r="G26" s="16">
        <v>5.0000000000000001E-3</v>
      </c>
      <c r="H26" s="16">
        <v>0.05</v>
      </c>
      <c r="I26" s="17">
        <v>5.5E-2</v>
      </c>
    </row>
    <row r="27" spans="1:9" ht="15.75" x14ac:dyDescent="0.25">
      <c r="A27" s="10" t="s">
        <v>23</v>
      </c>
      <c r="B27" s="11" t="s">
        <v>82</v>
      </c>
      <c r="C27" s="12">
        <v>7.2553045859000687E-2</v>
      </c>
      <c r="D27" s="13">
        <v>0</v>
      </c>
      <c r="E27" s="14">
        <v>1</v>
      </c>
      <c r="F27" s="15">
        <v>2.5999999999999999E-2</v>
      </c>
      <c r="G27" s="16">
        <v>5.0000000000000001E-3</v>
      </c>
      <c r="H27" s="16">
        <v>2.5999999999999999E-2</v>
      </c>
      <c r="I27" s="17">
        <v>2.5999999999999999E-2</v>
      </c>
    </row>
    <row r="28" spans="1:9" ht="30" x14ac:dyDescent="0.25">
      <c r="A28" s="10" t="s">
        <v>24</v>
      </c>
      <c r="B28" s="11" t="s">
        <v>83</v>
      </c>
      <c r="C28" s="12">
        <v>0.11225188227241616</v>
      </c>
      <c r="D28" s="13">
        <v>0</v>
      </c>
      <c r="E28" s="14">
        <v>1</v>
      </c>
      <c r="F28" s="15">
        <v>5.0000000000000001E-3</v>
      </c>
      <c r="G28" s="16">
        <v>5.0000000000000001E-3</v>
      </c>
      <c r="H28" s="16">
        <v>5.0000000000000001E-3</v>
      </c>
      <c r="I28" s="17">
        <v>5.0000000000000001E-3</v>
      </c>
    </row>
    <row r="29" spans="1:9" ht="15.75" x14ac:dyDescent="0.25">
      <c r="A29" s="10" t="s">
        <v>25</v>
      </c>
      <c r="B29" s="11" t="s">
        <v>84</v>
      </c>
      <c r="C29" s="12">
        <v>0</v>
      </c>
      <c r="D29" s="13">
        <v>1</v>
      </c>
      <c r="E29" s="14">
        <v>1</v>
      </c>
      <c r="F29" s="15"/>
      <c r="G29" s="16">
        <v>3.9E-2</v>
      </c>
      <c r="H29" s="16"/>
      <c r="I29" s="17">
        <v>0.11799999999999999</v>
      </c>
    </row>
    <row r="30" spans="1:9" ht="15.75" x14ac:dyDescent="0.25">
      <c r="A30" s="10" t="s">
        <v>26</v>
      </c>
      <c r="B30" s="11" t="s">
        <v>85</v>
      </c>
      <c r="C30" s="12">
        <v>0</v>
      </c>
      <c r="D30" s="13">
        <v>1</v>
      </c>
      <c r="E30" s="14">
        <v>1</v>
      </c>
      <c r="F30" s="15"/>
      <c r="G30" s="16">
        <v>0.123</v>
      </c>
      <c r="H30" s="16"/>
      <c r="I30" s="17">
        <v>0.38300000000000001</v>
      </c>
    </row>
    <row r="31" spans="1:9" ht="15.75" x14ac:dyDescent="0.25">
      <c r="A31" s="10" t="s">
        <v>27</v>
      </c>
      <c r="B31" s="11" t="s">
        <v>86</v>
      </c>
      <c r="C31" s="12">
        <v>0</v>
      </c>
      <c r="D31" s="13">
        <v>1</v>
      </c>
      <c r="E31" s="14">
        <v>1</v>
      </c>
      <c r="F31" s="15"/>
      <c r="G31" s="16">
        <v>1.0999999999999999E-2</v>
      </c>
      <c r="H31" s="16"/>
      <c r="I31" s="17">
        <v>1.0999999999999999E-2</v>
      </c>
    </row>
    <row r="32" spans="1:9" ht="30" x14ac:dyDescent="0.25">
      <c r="A32" s="10" t="s">
        <v>28</v>
      </c>
      <c r="B32" s="11" t="s">
        <v>87</v>
      </c>
      <c r="C32" s="12">
        <v>0</v>
      </c>
      <c r="D32" s="13">
        <v>1</v>
      </c>
      <c r="E32" s="14">
        <v>1</v>
      </c>
      <c r="F32" s="15"/>
      <c r="G32" s="16">
        <v>5.0000000000000001E-3</v>
      </c>
      <c r="H32" s="16"/>
      <c r="I32" s="17">
        <v>5.0000000000000001E-3</v>
      </c>
    </row>
    <row r="33" spans="1:9" ht="15.75" x14ac:dyDescent="0.25">
      <c r="A33" s="10" t="s">
        <v>29</v>
      </c>
      <c r="B33" s="11" t="s">
        <v>88</v>
      </c>
      <c r="C33" s="12">
        <v>0</v>
      </c>
      <c r="D33" s="13">
        <v>1</v>
      </c>
      <c r="E33" s="14">
        <v>1</v>
      </c>
      <c r="F33" s="15"/>
      <c r="G33" s="16">
        <v>3.9E-2</v>
      </c>
      <c r="H33" s="16"/>
      <c r="I33" s="17">
        <v>0.17299999999999999</v>
      </c>
    </row>
    <row r="34" spans="1:9" ht="15.75" x14ac:dyDescent="0.25">
      <c r="A34" s="10" t="s">
        <v>30</v>
      </c>
      <c r="B34" s="11" t="s">
        <v>89</v>
      </c>
      <c r="C34" s="12">
        <v>0</v>
      </c>
      <c r="D34" s="13">
        <v>1</v>
      </c>
      <c r="E34" s="14">
        <v>1</v>
      </c>
      <c r="F34" s="15"/>
      <c r="G34" s="16">
        <v>8.7999999999999995E-2</v>
      </c>
      <c r="H34" s="16"/>
      <c r="I34" s="17">
        <v>0.443</v>
      </c>
    </row>
    <row r="35" spans="1:9" ht="15.75" x14ac:dyDescent="0.25">
      <c r="A35" s="10" t="s">
        <v>31</v>
      </c>
      <c r="B35" s="11" t="s">
        <v>90</v>
      </c>
      <c r="C35" s="12">
        <v>3.4496919917864473E-2</v>
      </c>
      <c r="D35" s="13">
        <v>0</v>
      </c>
      <c r="E35" s="14">
        <v>1</v>
      </c>
      <c r="F35" s="15">
        <v>1.6E-2</v>
      </c>
      <c r="G35" s="16">
        <v>1.6E-2</v>
      </c>
      <c r="H35" s="16">
        <v>1.6E-2</v>
      </c>
      <c r="I35" s="17">
        <v>1.6E-2</v>
      </c>
    </row>
    <row r="36" spans="1:9" ht="45" x14ac:dyDescent="0.25">
      <c r="A36" s="10" t="s">
        <v>32</v>
      </c>
      <c r="B36" s="11" t="s">
        <v>91</v>
      </c>
      <c r="C36" s="12">
        <v>3.8329911019849415E-2</v>
      </c>
      <c r="D36" s="13">
        <v>0</v>
      </c>
      <c r="E36" s="14">
        <v>1</v>
      </c>
      <c r="F36" s="15"/>
      <c r="G36" s="16">
        <v>6.2E-2</v>
      </c>
      <c r="H36" s="16"/>
      <c r="I36" s="17">
        <v>6.2E-2</v>
      </c>
    </row>
    <row r="37" spans="1:9" ht="45" x14ac:dyDescent="0.25">
      <c r="A37" s="10" t="s">
        <v>33</v>
      </c>
      <c r="B37" s="11" t="s">
        <v>92</v>
      </c>
      <c r="C37" s="12">
        <v>3.8329911019849415E-2</v>
      </c>
      <c r="D37" s="13">
        <v>0</v>
      </c>
      <c r="E37" s="14">
        <v>1</v>
      </c>
      <c r="F37" s="15"/>
      <c r="G37" s="16">
        <v>0.113</v>
      </c>
      <c r="H37" s="16"/>
      <c r="I37" s="17">
        <v>0.113</v>
      </c>
    </row>
    <row r="38" spans="1:9" ht="45" x14ac:dyDescent="0.25">
      <c r="A38" s="10" t="s">
        <v>34</v>
      </c>
      <c r="B38" s="11" t="s">
        <v>93</v>
      </c>
      <c r="C38" s="12">
        <v>3.8329911019849415E-2</v>
      </c>
      <c r="D38" s="13">
        <v>0</v>
      </c>
      <c r="E38" s="14">
        <v>1</v>
      </c>
      <c r="F38" s="15">
        <v>8.0000000000000002E-3</v>
      </c>
      <c r="G38" s="16">
        <v>8.0000000000000002E-3</v>
      </c>
      <c r="H38" s="16">
        <v>8.0000000000000002E-3</v>
      </c>
      <c r="I38" s="17">
        <v>8.0000000000000002E-3</v>
      </c>
    </row>
    <row r="39" spans="1:9" ht="15.75" x14ac:dyDescent="0.25">
      <c r="A39" s="10" t="s">
        <v>35</v>
      </c>
      <c r="B39" s="11" t="s">
        <v>94</v>
      </c>
      <c r="C39" s="12">
        <v>3.8329911019849415E-2</v>
      </c>
      <c r="D39" s="13">
        <v>0</v>
      </c>
      <c r="E39" s="14">
        <v>1</v>
      </c>
      <c r="F39" s="15">
        <v>6.0000000000000001E-3</v>
      </c>
      <c r="G39" s="16"/>
      <c r="H39" s="16">
        <v>6.0000000000000001E-3</v>
      </c>
      <c r="I39" s="17"/>
    </row>
    <row r="40" spans="1:9" ht="15.75" x14ac:dyDescent="0.25">
      <c r="A40" s="10" t="s">
        <v>36</v>
      </c>
      <c r="B40" s="11" t="s">
        <v>95</v>
      </c>
      <c r="C40" s="12">
        <v>2.4093086926762493E-2</v>
      </c>
      <c r="D40" s="13">
        <v>0</v>
      </c>
      <c r="E40" s="14">
        <v>1</v>
      </c>
      <c r="F40" s="15">
        <v>0.13200000000000001</v>
      </c>
      <c r="G40" s="16">
        <v>0.13200000000000001</v>
      </c>
      <c r="H40" s="16">
        <v>0.13200000000000001</v>
      </c>
      <c r="I40" s="17">
        <v>0.13200000000000001</v>
      </c>
    </row>
    <row r="41" spans="1:9" ht="15.75" x14ac:dyDescent="0.25">
      <c r="A41" s="10" t="s">
        <v>37</v>
      </c>
      <c r="B41" s="11" t="s">
        <v>96</v>
      </c>
      <c r="C41" s="12">
        <v>9.3908281998631063E-2</v>
      </c>
      <c r="D41" s="13">
        <v>0</v>
      </c>
      <c r="E41" s="14">
        <v>1</v>
      </c>
      <c r="F41" s="15">
        <v>0.16300000000000001</v>
      </c>
      <c r="G41" s="16"/>
      <c r="H41" s="16">
        <v>0.16300000000000001</v>
      </c>
      <c r="I41" s="17"/>
    </row>
    <row r="42" spans="1:9" ht="30" x14ac:dyDescent="0.25">
      <c r="A42" s="10" t="s">
        <v>38</v>
      </c>
      <c r="B42" s="11" t="s">
        <v>97</v>
      </c>
      <c r="C42" s="12">
        <v>8.2135523613963042E-3</v>
      </c>
      <c r="D42" s="13">
        <v>0</v>
      </c>
      <c r="E42" s="14">
        <v>1</v>
      </c>
      <c r="F42" s="15">
        <v>0.247</v>
      </c>
      <c r="G42" s="16">
        <v>0.247</v>
      </c>
      <c r="H42" s="16">
        <v>0.247</v>
      </c>
      <c r="I42" s="17">
        <v>0.247</v>
      </c>
    </row>
    <row r="43" spans="1:9" ht="30.75" thickBot="1" x14ac:dyDescent="0.3">
      <c r="A43" s="18" t="s">
        <v>39</v>
      </c>
      <c r="B43" s="19" t="s">
        <v>98</v>
      </c>
      <c r="C43" s="20">
        <v>8.2135523613963042E-3</v>
      </c>
      <c r="D43" s="21">
        <v>0</v>
      </c>
      <c r="E43" s="22">
        <v>1</v>
      </c>
      <c r="F43" s="23">
        <v>8.0000000000000002E-3</v>
      </c>
      <c r="G43" s="24">
        <v>8.0000000000000002E-3</v>
      </c>
      <c r="H43" s="24">
        <v>8.0000000000000002E-3</v>
      </c>
      <c r="I43" s="25">
        <v>8.0000000000000002E-3</v>
      </c>
    </row>
  </sheetData>
  <mergeCells count="2">
    <mergeCell ref="F2:I2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T46"/>
  <sheetViews>
    <sheetView showGridLines="0" workbookViewId="0">
      <pane xSplit="2" ySplit="8" topLeftCell="BK9" activePane="bottomRight" state="frozen"/>
      <selection activeCell="F18" sqref="F18"/>
      <selection pane="topRight" activeCell="F18" sqref="F18"/>
      <selection pane="bottomLeft" activeCell="F18" sqref="F18"/>
      <selection pane="bottomRight" activeCell="BR9" sqref="BR9"/>
    </sheetView>
  </sheetViews>
  <sheetFormatPr baseColWidth="10" defaultRowHeight="15" x14ac:dyDescent="0.25"/>
  <cols>
    <col min="1" max="1" width="24.7109375" customWidth="1"/>
    <col min="2" max="2" width="16.42578125" customWidth="1"/>
    <col min="3" max="3" width="15.28515625" customWidth="1"/>
    <col min="4" max="4" width="15.7109375" customWidth="1"/>
    <col min="70" max="70" width="24" customWidth="1"/>
    <col min="71" max="71" width="24.140625" customWidth="1"/>
  </cols>
  <sheetData>
    <row r="1" spans="1:71" ht="46.5" customHeight="1" x14ac:dyDescent="0.25">
      <c r="A1" s="228" t="s">
        <v>118</v>
      </c>
      <c r="B1" s="228"/>
      <c r="C1" s="228"/>
      <c r="D1" s="228"/>
    </row>
    <row r="3" spans="1:71" ht="51.4" customHeight="1" x14ac:dyDescent="0.25">
      <c r="A3" s="84" t="s">
        <v>118</v>
      </c>
      <c r="B3" s="88">
        <f>BS45</f>
        <v>0</v>
      </c>
    </row>
    <row r="4" spans="1:71" x14ac:dyDescent="0.25">
      <c r="A4" s="70" t="s">
        <v>106</v>
      </c>
      <c r="B4" s="64">
        <f>DATOS!$B$124*12</f>
        <v>0</v>
      </c>
    </row>
    <row r="5" spans="1:71" x14ac:dyDescent="0.25">
      <c r="A5" s="70" t="s">
        <v>107</v>
      </c>
      <c r="B5" s="65">
        <f>DATOS!B125</f>
        <v>0.03</v>
      </c>
    </row>
    <row r="6" spans="1:71" x14ac:dyDescent="0.25">
      <c r="A6" s="70" t="s">
        <v>108</v>
      </c>
      <c r="B6" s="63">
        <f>DATOS!B126</f>
        <v>18</v>
      </c>
    </row>
    <row r="7" spans="1:71" ht="15.75" x14ac:dyDescent="0.25">
      <c r="A7" s="71" t="s">
        <v>109</v>
      </c>
      <c r="B7" s="66">
        <f>DATOS!B127</f>
        <v>65</v>
      </c>
      <c r="D7" s="34" t="s">
        <v>113</v>
      </c>
      <c r="E7" s="38">
        <f>1/POWER((1+$B$5),E$8)</f>
        <v>1</v>
      </c>
      <c r="F7" s="38">
        <f>1/POWER((1+$B$5),F$8)</f>
        <v>0.970873786407767</v>
      </c>
      <c r="G7" s="38">
        <f>1/POWER((1+$B$5),G$8)</f>
        <v>0.94259590913375435</v>
      </c>
      <c r="H7" s="38">
        <f t="shared" ref="H7:BQ7" si="0">1/POWER((1+$B$5),H$8)</f>
        <v>0.91514165935315961</v>
      </c>
      <c r="I7" s="38">
        <f t="shared" si="0"/>
        <v>0.888487047915689</v>
      </c>
      <c r="J7" s="38">
        <f t="shared" si="0"/>
        <v>0.86260878438416411</v>
      </c>
      <c r="K7" s="38">
        <f t="shared" si="0"/>
        <v>0.83748425668365445</v>
      </c>
      <c r="L7" s="38">
        <f t="shared" si="0"/>
        <v>0.81309151134335378</v>
      </c>
      <c r="M7" s="38">
        <f t="shared" si="0"/>
        <v>0.78940923431393573</v>
      </c>
      <c r="N7" s="38">
        <f t="shared" si="0"/>
        <v>0.76641673234362695</v>
      </c>
      <c r="O7" s="38">
        <f t="shared" si="0"/>
        <v>0.74409391489672516</v>
      </c>
      <c r="P7" s="38">
        <f t="shared" si="0"/>
        <v>0.72242127659876232</v>
      </c>
      <c r="Q7" s="38">
        <f t="shared" si="0"/>
        <v>0.70137988019297326</v>
      </c>
      <c r="R7" s="38">
        <f t="shared" si="0"/>
        <v>0.68095133999317792</v>
      </c>
      <c r="S7" s="38">
        <f t="shared" si="0"/>
        <v>0.66111780581861923</v>
      </c>
      <c r="T7" s="38">
        <f t="shared" si="0"/>
        <v>0.64186194739671765</v>
      </c>
      <c r="U7" s="38">
        <f t="shared" si="0"/>
        <v>0.62316693922011435</v>
      </c>
      <c r="V7" s="38">
        <f t="shared" si="0"/>
        <v>0.60501644584477121</v>
      </c>
      <c r="W7" s="38">
        <f t="shared" si="0"/>
        <v>0.5873946076162827</v>
      </c>
      <c r="X7" s="38">
        <f t="shared" si="0"/>
        <v>0.57028602681192497</v>
      </c>
      <c r="Y7" s="38">
        <f t="shared" si="0"/>
        <v>0.55367575418633497</v>
      </c>
      <c r="Z7" s="38">
        <f t="shared" si="0"/>
        <v>0.5375492759090631</v>
      </c>
      <c r="AA7" s="38">
        <f t="shared" si="0"/>
        <v>0.52189250088258554</v>
      </c>
      <c r="AB7" s="38">
        <f t="shared" si="0"/>
        <v>0.50669174842969467</v>
      </c>
      <c r="AC7" s="38">
        <f t="shared" si="0"/>
        <v>0.49193373633950943</v>
      </c>
      <c r="AD7" s="38">
        <f t="shared" si="0"/>
        <v>0.47760556926165965</v>
      </c>
      <c r="AE7" s="38">
        <f t="shared" si="0"/>
        <v>0.46369472743850448</v>
      </c>
      <c r="AF7" s="38">
        <f t="shared" si="0"/>
        <v>0.45018905576553836</v>
      </c>
      <c r="AG7" s="38">
        <f t="shared" si="0"/>
        <v>0.4370767531704256</v>
      </c>
      <c r="AH7" s="38">
        <f t="shared" si="0"/>
        <v>0.42434636230138412</v>
      </c>
      <c r="AI7" s="38">
        <f t="shared" si="0"/>
        <v>0.41198675951590691</v>
      </c>
      <c r="AJ7" s="38">
        <f t="shared" si="0"/>
        <v>0.39998714516107459</v>
      </c>
      <c r="AK7" s="38">
        <f t="shared" si="0"/>
        <v>0.38833703413696569</v>
      </c>
      <c r="AL7" s="38">
        <f t="shared" si="0"/>
        <v>0.37702624673491814</v>
      </c>
      <c r="AM7" s="38">
        <f t="shared" si="0"/>
        <v>0.36604489974263904</v>
      </c>
      <c r="AN7" s="38">
        <f t="shared" si="0"/>
        <v>0.35538339780838735</v>
      </c>
      <c r="AO7" s="38">
        <f t="shared" si="0"/>
        <v>0.34503242505668674</v>
      </c>
      <c r="AP7" s="38">
        <f t="shared" si="0"/>
        <v>0.33498293694823961</v>
      </c>
      <c r="AQ7" s="38">
        <f t="shared" si="0"/>
        <v>0.3252261523769317</v>
      </c>
      <c r="AR7" s="38">
        <f t="shared" si="0"/>
        <v>0.31575354599702099</v>
      </c>
      <c r="AS7" s="38">
        <f t="shared" si="0"/>
        <v>0.30655684077380685</v>
      </c>
      <c r="AT7" s="38">
        <f t="shared" si="0"/>
        <v>0.29762800075126877</v>
      </c>
      <c r="AU7" s="38">
        <f t="shared" si="0"/>
        <v>0.28895922403035801</v>
      </c>
      <c r="AV7" s="38">
        <f t="shared" si="0"/>
        <v>0.28054293595180391</v>
      </c>
      <c r="AW7" s="38">
        <f t="shared" si="0"/>
        <v>0.27237178247747956</v>
      </c>
      <c r="AX7" s="38">
        <f t="shared" si="0"/>
        <v>0.26443862376454325</v>
      </c>
      <c r="AY7" s="38">
        <f t="shared" si="0"/>
        <v>0.25673652792674101</v>
      </c>
      <c r="AZ7" s="38">
        <f t="shared" si="0"/>
        <v>0.24925876497741845</v>
      </c>
      <c r="BA7" s="38">
        <f t="shared" si="0"/>
        <v>0.24199880094894996</v>
      </c>
      <c r="BB7" s="38">
        <f t="shared" si="0"/>
        <v>0.2349502921834466</v>
      </c>
      <c r="BC7" s="38">
        <f t="shared" si="0"/>
        <v>0.22810707978975397</v>
      </c>
      <c r="BD7" s="38">
        <f t="shared" si="0"/>
        <v>0.22146318426189707</v>
      </c>
      <c r="BE7" s="38">
        <f t="shared" si="0"/>
        <v>0.215012800254269</v>
      </c>
      <c r="BF7" s="38">
        <f t="shared" si="0"/>
        <v>0.20875029150899907</v>
      </c>
      <c r="BG7" s="38">
        <f t="shared" si="0"/>
        <v>0.20267018593106703</v>
      </c>
      <c r="BH7" s="38">
        <f t="shared" si="0"/>
        <v>0.19676717080686118</v>
      </c>
      <c r="BI7" s="38">
        <f t="shared" si="0"/>
        <v>0.19103608816200118</v>
      </c>
      <c r="BJ7" s="38">
        <f t="shared" si="0"/>
        <v>0.18547193025437006</v>
      </c>
      <c r="BK7" s="38">
        <f t="shared" si="0"/>
        <v>0.18006983519841754</v>
      </c>
      <c r="BL7" s="38">
        <f t="shared" si="0"/>
        <v>0.17482508271691022</v>
      </c>
      <c r="BM7" s="38">
        <f t="shared" si="0"/>
        <v>0.1697330900164177</v>
      </c>
      <c r="BN7" s="38">
        <f t="shared" si="0"/>
        <v>0.16478940778292983</v>
      </c>
      <c r="BO7" s="38">
        <f t="shared" si="0"/>
        <v>0.15998971629410663</v>
      </c>
      <c r="BP7" s="38">
        <f t="shared" si="0"/>
        <v>0.15532982164476369</v>
      </c>
      <c r="BQ7" s="38">
        <f t="shared" si="0"/>
        <v>0.15080565208229488</v>
      </c>
    </row>
    <row r="8" spans="1:71" s="35" customFormat="1" ht="47.25" x14ac:dyDescent="0.25">
      <c r="A8" s="67" t="s">
        <v>121</v>
      </c>
      <c r="B8" s="67" t="s">
        <v>103</v>
      </c>
      <c r="C8" s="67" t="s">
        <v>119</v>
      </c>
      <c r="D8" s="67" t="s">
        <v>120</v>
      </c>
      <c r="E8" s="53">
        <v>0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53">
        <v>6</v>
      </c>
      <c r="L8" s="53">
        <v>7</v>
      </c>
      <c r="M8" s="53">
        <v>8</v>
      </c>
      <c r="N8" s="53">
        <v>9</v>
      </c>
      <c r="O8" s="53">
        <v>10</v>
      </c>
      <c r="P8" s="53">
        <v>11</v>
      </c>
      <c r="Q8" s="53">
        <v>12</v>
      </c>
      <c r="R8" s="53">
        <v>13</v>
      </c>
      <c r="S8" s="53">
        <v>14</v>
      </c>
      <c r="T8" s="53">
        <v>15</v>
      </c>
      <c r="U8" s="53">
        <v>16</v>
      </c>
      <c r="V8" s="53">
        <v>17</v>
      </c>
      <c r="W8" s="53">
        <v>18</v>
      </c>
      <c r="X8" s="53">
        <v>19</v>
      </c>
      <c r="Y8" s="53">
        <v>20</v>
      </c>
      <c r="Z8" s="53">
        <v>21</v>
      </c>
      <c r="AA8" s="53">
        <v>22</v>
      </c>
      <c r="AB8" s="53">
        <v>23</v>
      </c>
      <c r="AC8" s="53">
        <v>24</v>
      </c>
      <c r="AD8" s="53">
        <v>25</v>
      </c>
      <c r="AE8" s="53">
        <v>26</v>
      </c>
      <c r="AF8" s="53">
        <v>27</v>
      </c>
      <c r="AG8" s="53">
        <v>28</v>
      </c>
      <c r="AH8" s="53">
        <v>29</v>
      </c>
      <c r="AI8" s="53">
        <v>30</v>
      </c>
      <c r="AJ8" s="53">
        <v>31</v>
      </c>
      <c r="AK8" s="53">
        <v>32</v>
      </c>
      <c r="AL8" s="53">
        <v>33</v>
      </c>
      <c r="AM8" s="53">
        <v>34</v>
      </c>
      <c r="AN8" s="53">
        <v>35</v>
      </c>
      <c r="AO8" s="53">
        <v>36</v>
      </c>
      <c r="AP8" s="53">
        <v>37</v>
      </c>
      <c r="AQ8" s="53">
        <v>38</v>
      </c>
      <c r="AR8" s="53">
        <v>39</v>
      </c>
      <c r="AS8" s="53">
        <v>40</v>
      </c>
      <c r="AT8" s="53">
        <v>41</v>
      </c>
      <c r="AU8" s="53">
        <v>42</v>
      </c>
      <c r="AV8" s="53">
        <v>43</v>
      </c>
      <c r="AW8" s="53">
        <v>44</v>
      </c>
      <c r="AX8" s="53">
        <v>45</v>
      </c>
      <c r="AY8" s="53">
        <v>46</v>
      </c>
      <c r="AZ8" s="53">
        <v>47</v>
      </c>
      <c r="BA8" s="53">
        <v>48</v>
      </c>
      <c r="BB8" s="53">
        <v>49</v>
      </c>
      <c r="BC8" s="53">
        <v>50</v>
      </c>
      <c r="BD8" s="53">
        <v>51</v>
      </c>
      <c r="BE8" s="53">
        <v>52</v>
      </c>
      <c r="BF8" s="53">
        <v>53</v>
      </c>
      <c r="BG8" s="53">
        <v>54</v>
      </c>
      <c r="BH8" s="53">
        <v>55</v>
      </c>
      <c r="BI8" s="53">
        <v>56</v>
      </c>
      <c r="BJ8" s="53">
        <v>57</v>
      </c>
      <c r="BK8" s="53">
        <v>58</v>
      </c>
      <c r="BL8" s="53">
        <v>59</v>
      </c>
      <c r="BM8" s="53">
        <v>60</v>
      </c>
      <c r="BN8" s="53">
        <v>61</v>
      </c>
      <c r="BO8" s="53">
        <v>62</v>
      </c>
      <c r="BP8" s="53">
        <v>63</v>
      </c>
      <c r="BQ8" s="53">
        <v>64</v>
      </c>
      <c r="BR8" s="53" t="s">
        <v>114</v>
      </c>
      <c r="BS8" s="53" t="s">
        <v>115</v>
      </c>
    </row>
    <row r="9" spans="1:71" ht="15.75" x14ac:dyDescent="0.25">
      <c r="A9" s="68" t="s">
        <v>104</v>
      </c>
      <c r="B9" s="46" t="s">
        <v>41</v>
      </c>
      <c r="C9" s="50">
        <f>DATOS!B10</f>
        <v>0</v>
      </c>
      <c r="D9" s="51">
        <v>2</v>
      </c>
      <c r="E9" s="50">
        <f t="shared" ref="E9:E44" si="1">IF(($D9+E$8)&lt;$B$6,0,IF(($D9+E$8)&lt;$B$7,$B$4,0))</f>
        <v>0</v>
      </c>
      <c r="F9" s="50">
        <f t="shared" ref="F9:BQ12" si="2">IF(($D9+F$8)&lt;$B$6,0,IF(($D9+F$8)&lt;$B$7,$B$4,0))</f>
        <v>0</v>
      </c>
      <c r="G9" s="50">
        <f t="shared" si="2"/>
        <v>0</v>
      </c>
      <c r="H9" s="50">
        <f t="shared" si="2"/>
        <v>0</v>
      </c>
      <c r="I9" s="50">
        <f t="shared" si="2"/>
        <v>0</v>
      </c>
      <c r="J9" s="50">
        <f t="shared" si="2"/>
        <v>0</v>
      </c>
      <c r="K9" s="50">
        <f t="shared" si="2"/>
        <v>0</v>
      </c>
      <c r="L9" s="50">
        <f t="shared" si="2"/>
        <v>0</v>
      </c>
      <c r="M9" s="50">
        <f t="shared" si="2"/>
        <v>0</v>
      </c>
      <c r="N9" s="50">
        <f t="shared" si="2"/>
        <v>0</v>
      </c>
      <c r="O9" s="50">
        <f t="shared" si="2"/>
        <v>0</v>
      </c>
      <c r="P9" s="50">
        <f t="shared" si="2"/>
        <v>0</v>
      </c>
      <c r="Q9" s="50">
        <f t="shared" si="2"/>
        <v>0</v>
      </c>
      <c r="R9" s="50">
        <f t="shared" si="2"/>
        <v>0</v>
      </c>
      <c r="S9" s="50">
        <f t="shared" si="2"/>
        <v>0</v>
      </c>
      <c r="T9" s="50">
        <f t="shared" si="2"/>
        <v>0</v>
      </c>
      <c r="U9" s="50">
        <f t="shared" si="2"/>
        <v>0</v>
      </c>
      <c r="V9" s="50">
        <f t="shared" si="2"/>
        <v>0</v>
      </c>
      <c r="W9" s="50">
        <f t="shared" si="2"/>
        <v>0</v>
      </c>
      <c r="X9" s="50">
        <f t="shared" si="2"/>
        <v>0</v>
      </c>
      <c r="Y9" s="50">
        <f t="shared" si="2"/>
        <v>0</v>
      </c>
      <c r="Z9" s="50">
        <f t="shared" si="2"/>
        <v>0</v>
      </c>
      <c r="AA9" s="50">
        <f t="shared" si="2"/>
        <v>0</v>
      </c>
      <c r="AB9" s="50">
        <f t="shared" si="2"/>
        <v>0</v>
      </c>
      <c r="AC9" s="50">
        <f t="shared" si="2"/>
        <v>0</v>
      </c>
      <c r="AD9" s="50">
        <f t="shared" si="2"/>
        <v>0</v>
      </c>
      <c r="AE9" s="50">
        <f t="shared" si="2"/>
        <v>0</v>
      </c>
      <c r="AF9" s="50">
        <f t="shared" si="2"/>
        <v>0</v>
      </c>
      <c r="AG9" s="50">
        <f t="shared" si="2"/>
        <v>0</v>
      </c>
      <c r="AH9" s="50">
        <f t="shared" si="2"/>
        <v>0</v>
      </c>
      <c r="AI9" s="50">
        <f t="shared" si="2"/>
        <v>0</v>
      </c>
      <c r="AJ9" s="50">
        <f t="shared" si="2"/>
        <v>0</v>
      </c>
      <c r="AK9" s="50">
        <f t="shared" si="2"/>
        <v>0</v>
      </c>
      <c r="AL9" s="50">
        <f t="shared" si="2"/>
        <v>0</v>
      </c>
      <c r="AM9" s="50">
        <f t="shared" si="2"/>
        <v>0</v>
      </c>
      <c r="AN9" s="50">
        <f t="shared" si="2"/>
        <v>0</v>
      </c>
      <c r="AO9" s="50">
        <f t="shared" si="2"/>
        <v>0</v>
      </c>
      <c r="AP9" s="50">
        <f t="shared" si="2"/>
        <v>0</v>
      </c>
      <c r="AQ9" s="50">
        <f t="shared" si="2"/>
        <v>0</v>
      </c>
      <c r="AR9" s="50">
        <f t="shared" si="2"/>
        <v>0</v>
      </c>
      <c r="AS9" s="50">
        <f t="shared" si="2"/>
        <v>0</v>
      </c>
      <c r="AT9" s="50">
        <f t="shared" si="2"/>
        <v>0</v>
      </c>
      <c r="AU9" s="50">
        <f t="shared" si="2"/>
        <v>0</v>
      </c>
      <c r="AV9" s="50">
        <f t="shared" si="2"/>
        <v>0</v>
      </c>
      <c r="AW9" s="50">
        <f t="shared" si="2"/>
        <v>0</v>
      </c>
      <c r="AX9" s="50">
        <f t="shared" si="2"/>
        <v>0</v>
      </c>
      <c r="AY9" s="50">
        <f t="shared" si="2"/>
        <v>0</v>
      </c>
      <c r="AZ9" s="50">
        <f t="shared" si="2"/>
        <v>0</v>
      </c>
      <c r="BA9" s="50">
        <f t="shared" si="2"/>
        <v>0</v>
      </c>
      <c r="BB9" s="50">
        <f t="shared" si="2"/>
        <v>0</v>
      </c>
      <c r="BC9" s="50">
        <f t="shared" si="2"/>
        <v>0</v>
      </c>
      <c r="BD9" s="50">
        <f t="shared" si="2"/>
        <v>0</v>
      </c>
      <c r="BE9" s="50">
        <f t="shared" si="2"/>
        <v>0</v>
      </c>
      <c r="BF9" s="50">
        <f t="shared" si="2"/>
        <v>0</v>
      </c>
      <c r="BG9" s="50">
        <f t="shared" si="2"/>
        <v>0</v>
      </c>
      <c r="BH9" s="50">
        <f t="shared" si="2"/>
        <v>0</v>
      </c>
      <c r="BI9" s="50">
        <f t="shared" si="2"/>
        <v>0</v>
      </c>
      <c r="BJ9" s="50">
        <f t="shared" si="2"/>
        <v>0</v>
      </c>
      <c r="BK9" s="50">
        <f t="shared" si="2"/>
        <v>0</v>
      </c>
      <c r="BL9" s="50">
        <f t="shared" si="2"/>
        <v>0</v>
      </c>
      <c r="BM9" s="50">
        <f t="shared" si="2"/>
        <v>0</v>
      </c>
      <c r="BN9" s="50">
        <f t="shared" si="2"/>
        <v>0</v>
      </c>
      <c r="BO9" s="50">
        <f t="shared" si="2"/>
        <v>0</v>
      </c>
      <c r="BP9" s="50">
        <f t="shared" si="2"/>
        <v>0</v>
      </c>
      <c r="BQ9" s="50">
        <f t="shared" si="2"/>
        <v>0</v>
      </c>
      <c r="BR9" s="50">
        <f>SUMPRODUCT($E$7:$BQ$7,$E9:$BQ9)</f>
        <v>0</v>
      </c>
      <c r="BS9" s="52">
        <f>BR9*C9</f>
        <v>0</v>
      </c>
    </row>
    <row r="10" spans="1:71" ht="15.75" x14ac:dyDescent="0.25">
      <c r="A10" s="68" t="s">
        <v>104</v>
      </c>
      <c r="B10" s="46" t="s">
        <v>42</v>
      </c>
      <c r="C10" s="50">
        <f>DATOS!B11</f>
        <v>0</v>
      </c>
      <c r="D10" s="51">
        <v>7</v>
      </c>
      <c r="E10" s="50">
        <f t="shared" si="1"/>
        <v>0</v>
      </c>
      <c r="F10" s="50">
        <f t="shared" si="2"/>
        <v>0</v>
      </c>
      <c r="G10" s="50">
        <f t="shared" si="2"/>
        <v>0</v>
      </c>
      <c r="H10" s="50">
        <f t="shared" si="2"/>
        <v>0</v>
      </c>
      <c r="I10" s="50">
        <f t="shared" si="2"/>
        <v>0</v>
      </c>
      <c r="J10" s="50">
        <f t="shared" si="2"/>
        <v>0</v>
      </c>
      <c r="K10" s="50">
        <f t="shared" si="2"/>
        <v>0</v>
      </c>
      <c r="L10" s="50">
        <f t="shared" si="2"/>
        <v>0</v>
      </c>
      <c r="M10" s="50">
        <f t="shared" si="2"/>
        <v>0</v>
      </c>
      <c r="N10" s="50">
        <f t="shared" si="2"/>
        <v>0</v>
      </c>
      <c r="O10" s="50">
        <f t="shared" si="2"/>
        <v>0</v>
      </c>
      <c r="P10" s="50">
        <f t="shared" si="2"/>
        <v>0</v>
      </c>
      <c r="Q10" s="50">
        <f t="shared" si="2"/>
        <v>0</v>
      </c>
      <c r="R10" s="50">
        <f t="shared" si="2"/>
        <v>0</v>
      </c>
      <c r="S10" s="50">
        <f t="shared" si="2"/>
        <v>0</v>
      </c>
      <c r="T10" s="50">
        <f t="shared" si="2"/>
        <v>0</v>
      </c>
      <c r="U10" s="50">
        <f t="shared" si="2"/>
        <v>0</v>
      </c>
      <c r="V10" s="50">
        <f t="shared" si="2"/>
        <v>0</v>
      </c>
      <c r="W10" s="50">
        <f t="shared" si="2"/>
        <v>0</v>
      </c>
      <c r="X10" s="50">
        <f t="shared" si="2"/>
        <v>0</v>
      </c>
      <c r="Y10" s="50">
        <f t="shared" si="2"/>
        <v>0</v>
      </c>
      <c r="Z10" s="50">
        <f t="shared" si="2"/>
        <v>0</v>
      </c>
      <c r="AA10" s="50">
        <f t="shared" si="2"/>
        <v>0</v>
      </c>
      <c r="AB10" s="50">
        <f t="shared" si="2"/>
        <v>0</v>
      </c>
      <c r="AC10" s="50">
        <f t="shared" si="2"/>
        <v>0</v>
      </c>
      <c r="AD10" s="50">
        <f t="shared" si="2"/>
        <v>0</v>
      </c>
      <c r="AE10" s="50">
        <f t="shared" si="2"/>
        <v>0</v>
      </c>
      <c r="AF10" s="50">
        <f t="shared" si="2"/>
        <v>0</v>
      </c>
      <c r="AG10" s="50">
        <f t="shared" si="2"/>
        <v>0</v>
      </c>
      <c r="AH10" s="50">
        <f t="shared" si="2"/>
        <v>0</v>
      </c>
      <c r="AI10" s="50">
        <f t="shared" si="2"/>
        <v>0</v>
      </c>
      <c r="AJ10" s="50">
        <f t="shared" si="2"/>
        <v>0</v>
      </c>
      <c r="AK10" s="50">
        <f t="shared" si="2"/>
        <v>0</v>
      </c>
      <c r="AL10" s="50">
        <f t="shared" si="2"/>
        <v>0</v>
      </c>
      <c r="AM10" s="50">
        <f t="shared" si="2"/>
        <v>0</v>
      </c>
      <c r="AN10" s="50">
        <f t="shared" si="2"/>
        <v>0</v>
      </c>
      <c r="AO10" s="50">
        <f t="shared" si="2"/>
        <v>0</v>
      </c>
      <c r="AP10" s="50">
        <f t="shared" si="2"/>
        <v>0</v>
      </c>
      <c r="AQ10" s="50">
        <f t="shared" si="2"/>
        <v>0</v>
      </c>
      <c r="AR10" s="50">
        <f t="shared" si="2"/>
        <v>0</v>
      </c>
      <c r="AS10" s="50">
        <f t="shared" si="2"/>
        <v>0</v>
      </c>
      <c r="AT10" s="50">
        <f t="shared" si="2"/>
        <v>0</v>
      </c>
      <c r="AU10" s="50">
        <f t="shared" si="2"/>
        <v>0</v>
      </c>
      <c r="AV10" s="50">
        <f t="shared" si="2"/>
        <v>0</v>
      </c>
      <c r="AW10" s="50">
        <f t="shared" si="2"/>
        <v>0</v>
      </c>
      <c r="AX10" s="50">
        <f t="shared" si="2"/>
        <v>0</v>
      </c>
      <c r="AY10" s="50">
        <f t="shared" si="2"/>
        <v>0</v>
      </c>
      <c r="AZ10" s="50">
        <f t="shared" si="2"/>
        <v>0</v>
      </c>
      <c r="BA10" s="50">
        <f t="shared" si="2"/>
        <v>0</v>
      </c>
      <c r="BB10" s="50">
        <f t="shared" si="2"/>
        <v>0</v>
      </c>
      <c r="BC10" s="50">
        <f t="shared" si="2"/>
        <v>0</v>
      </c>
      <c r="BD10" s="50">
        <f t="shared" si="2"/>
        <v>0</v>
      </c>
      <c r="BE10" s="50">
        <f t="shared" si="2"/>
        <v>0</v>
      </c>
      <c r="BF10" s="50">
        <f t="shared" si="2"/>
        <v>0</v>
      </c>
      <c r="BG10" s="50">
        <f t="shared" si="2"/>
        <v>0</v>
      </c>
      <c r="BH10" s="50">
        <f t="shared" si="2"/>
        <v>0</v>
      </c>
      <c r="BI10" s="50">
        <f t="shared" si="2"/>
        <v>0</v>
      </c>
      <c r="BJ10" s="50">
        <f t="shared" si="2"/>
        <v>0</v>
      </c>
      <c r="BK10" s="50">
        <f t="shared" si="2"/>
        <v>0</v>
      </c>
      <c r="BL10" s="50">
        <f t="shared" si="2"/>
        <v>0</v>
      </c>
      <c r="BM10" s="50">
        <f t="shared" si="2"/>
        <v>0</v>
      </c>
      <c r="BN10" s="50">
        <f t="shared" si="2"/>
        <v>0</v>
      </c>
      <c r="BO10" s="50">
        <f t="shared" si="2"/>
        <v>0</v>
      </c>
      <c r="BP10" s="50">
        <f t="shared" si="2"/>
        <v>0</v>
      </c>
      <c r="BQ10" s="50">
        <f t="shared" si="2"/>
        <v>0</v>
      </c>
      <c r="BR10" s="50">
        <f>SUMPRODUCT($E$7:$BQ$7,$E10:$BQ10)</f>
        <v>0</v>
      </c>
      <c r="BS10" s="52">
        <f t="shared" ref="BS10:BS44" si="3">BR10*C10</f>
        <v>0</v>
      </c>
    </row>
    <row r="11" spans="1:71" ht="15.75" x14ac:dyDescent="0.25">
      <c r="A11" s="68" t="s">
        <v>104</v>
      </c>
      <c r="B11" s="46" t="s">
        <v>43</v>
      </c>
      <c r="C11" s="50">
        <f>DATOS!B12</f>
        <v>0</v>
      </c>
      <c r="D11" s="51">
        <v>12</v>
      </c>
      <c r="E11" s="50">
        <f t="shared" si="1"/>
        <v>0</v>
      </c>
      <c r="F11" s="50">
        <f t="shared" si="2"/>
        <v>0</v>
      </c>
      <c r="G11" s="50">
        <f t="shared" si="2"/>
        <v>0</v>
      </c>
      <c r="H11" s="50">
        <f t="shared" si="2"/>
        <v>0</v>
      </c>
      <c r="I11" s="50">
        <f t="shared" si="2"/>
        <v>0</v>
      </c>
      <c r="J11" s="50">
        <f t="shared" si="2"/>
        <v>0</v>
      </c>
      <c r="K11" s="50">
        <f t="shared" si="2"/>
        <v>0</v>
      </c>
      <c r="L11" s="50">
        <f t="shared" si="2"/>
        <v>0</v>
      </c>
      <c r="M11" s="50">
        <f t="shared" si="2"/>
        <v>0</v>
      </c>
      <c r="N11" s="50">
        <f t="shared" si="2"/>
        <v>0</v>
      </c>
      <c r="O11" s="50">
        <f t="shared" si="2"/>
        <v>0</v>
      </c>
      <c r="P11" s="50">
        <f t="shared" si="2"/>
        <v>0</v>
      </c>
      <c r="Q11" s="50">
        <f t="shared" si="2"/>
        <v>0</v>
      </c>
      <c r="R11" s="50">
        <f t="shared" si="2"/>
        <v>0</v>
      </c>
      <c r="S11" s="50">
        <f t="shared" si="2"/>
        <v>0</v>
      </c>
      <c r="T11" s="50">
        <f t="shared" si="2"/>
        <v>0</v>
      </c>
      <c r="U11" s="50">
        <f t="shared" si="2"/>
        <v>0</v>
      </c>
      <c r="V11" s="50">
        <f t="shared" si="2"/>
        <v>0</v>
      </c>
      <c r="W11" s="50">
        <f t="shared" si="2"/>
        <v>0</v>
      </c>
      <c r="X11" s="50">
        <f t="shared" si="2"/>
        <v>0</v>
      </c>
      <c r="Y11" s="50">
        <f t="shared" si="2"/>
        <v>0</v>
      </c>
      <c r="Z11" s="50">
        <f t="shared" si="2"/>
        <v>0</v>
      </c>
      <c r="AA11" s="50">
        <f t="shared" si="2"/>
        <v>0</v>
      </c>
      <c r="AB11" s="50">
        <f t="shared" si="2"/>
        <v>0</v>
      </c>
      <c r="AC11" s="50">
        <f t="shared" si="2"/>
        <v>0</v>
      </c>
      <c r="AD11" s="50">
        <f t="shared" si="2"/>
        <v>0</v>
      </c>
      <c r="AE11" s="50">
        <f t="shared" si="2"/>
        <v>0</v>
      </c>
      <c r="AF11" s="50">
        <f t="shared" si="2"/>
        <v>0</v>
      </c>
      <c r="AG11" s="50">
        <f t="shared" si="2"/>
        <v>0</v>
      </c>
      <c r="AH11" s="50">
        <f t="shared" si="2"/>
        <v>0</v>
      </c>
      <c r="AI11" s="50">
        <f t="shared" si="2"/>
        <v>0</v>
      </c>
      <c r="AJ11" s="50">
        <f t="shared" si="2"/>
        <v>0</v>
      </c>
      <c r="AK11" s="50">
        <f t="shared" si="2"/>
        <v>0</v>
      </c>
      <c r="AL11" s="50">
        <f t="shared" si="2"/>
        <v>0</v>
      </c>
      <c r="AM11" s="50">
        <f t="shared" si="2"/>
        <v>0</v>
      </c>
      <c r="AN11" s="50">
        <f t="shared" si="2"/>
        <v>0</v>
      </c>
      <c r="AO11" s="50">
        <f t="shared" si="2"/>
        <v>0</v>
      </c>
      <c r="AP11" s="50">
        <f t="shared" si="2"/>
        <v>0</v>
      </c>
      <c r="AQ11" s="50">
        <f t="shared" si="2"/>
        <v>0</v>
      </c>
      <c r="AR11" s="50">
        <f t="shared" si="2"/>
        <v>0</v>
      </c>
      <c r="AS11" s="50">
        <f t="shared" si="2"/>
        <v>0</v>
      </c>
      <c r="AT11" s="50">
        <f t="shared" si="2"/>
        <v>0</v>
      </c>
      <c r="AU11" s="50">
        <f t="shared" si="2"/>
        <v>0</v>
      </c>
      <c r="AV11" s="50">
        <f t="shared" si="2"/>
        <v>0</v>
      </c>
      <c r="AW11" s="50">
        <f t="shared" si="2"/>
        <v>0</v>
      </c>
      <c r="AX11" s="50">
        <f t="shared" si="2"/>
        <v>0</v>
      </c>
      <c r="AY11" s="50">
        <f t="shared" si="2"/>
        <v>0</v>
      </c>
      <c r="AZ11" s="50">
        <f t="shared" si="2"/>
        <v>0</v>
      </c>
      <c r="BA11" s="50">
        <f t="shared" si="2"/>
        <v>0</v>
      </c>
      <c r="BB11" s="50">
        <f t="shared" si="2"/>
        <v>0</v>
      </c>
      <c r="BC11" s="50">
        <f t="shared" si="2"/>
        <v>0</v>
      </c>
      <c r="BD11" s="50">
        <f t="shared" si="2"/>
        <v>0</v>
      </c>
      <c r="BE11" s="50">
        <f t="shared" si="2"/>
        <v>0</v>
      </c>
      <c r="BF11" s="50">
        <f t="shared" si="2"/>
        <v>0</v>
      </c>
      <c r="BG11" s="50">
        <f t="shared" si="2"/>
        <v>0</v>
      </c>
      <c r="BH11" s="50">
        <f t="shared" si="2"/>
        <v>0</v>
      </c>
      <c r="BI11" s="50">
        <f t="shared" si="2"/>
        <v>0</v>
      </c>
      <c r="BJ11" s="50">
        <f t="shared" si="2"/>
        <v>0</v>
      </c>
      <c r="BK11" s="50">
        <f t="shared" si="2"/>
        <v>0</v>
      </c>
      <c r="BL11" s="50">
        <f t="shared" si="2"/>
        <v>0</v>
      </c>
      <c r="BM11" s="50">
        <f t="shared" si="2"/>
        <v>0</v>
      </c>
      <c r="BN11" s="50">
        <f t="shared" si="2"/>
        <v>0</v>
      </c>
      <c r="BO11" s="50">
        <f t="shared" si="2"/>
        <v>0</v>
      </c>
      <c r="BP11" s="50">
        <f t="shared" si="2"/>
        <v>0</v>
      </c>
      <c r="BQ11" s="50">
        <f t="shared" si="2"/>
        <v>0</v>
      </c>
      <c r="BR11" s="50">
        <f t="shared" ref="BR11:BR44" si="4">SUMPRODUCT($E$7:$BQ$7,$E11:$BQ11)</f>
        <v>0</v>
      </c>
      <c r="BS11" s="52">
        <f t="shared" si="3"/>
        <v>0</v>
      </c>
    </row>
    <row r="12" spans="1:71" ht="15.75" x14ac:dyDescent="0.25">
      <c r="A12" s="68" t="s">
        <v>104</v>
      </c>
      <c r="B12" s="46" t="s">
        <v>44</v>
      </c>
      <c r="C12" s="50">
        <f>DATOS!B13</f>
        <v>0</v>
      </c>
      <c r="D12" s="51">
        <v>17</v>
      </c>
      <c r="E12" s="50">
        <f t="shared" si="1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0</v>
      </c>
      <c r="O12" s="50">
        <f t="shared" si="2"/>
        <v>0</v>
      </c>
      <c r="P12" s="50">
        <f t="shared" si="2"/>
        <v>0</v>
      </c>
      <c r="Q12" s="50">
        <f t="shared" si="2"/>
        <v>0</v>
      </c>
      <c r="R12" s="50">
        <f t="shared" si="2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  <c r="W12" s="50">
        <f t="shared" si="2"/>
        <v>0</v>
      </c>
      <c r="X12" s="50">
        <f t="shared" si="2"/>
        <v>0</v>
      </c>
      <c r="Y12" s="50">
        <f t="shared" si="2"/>
        <v>0</v>
      </c>
      <c r="Z12" s="50">
        <f t="shared" si="2"/>
        <v>0</v>
      </c>
      <c r="AA12" s="50">
        <f t="shared" si="2"/>
        <v>0</v>
      </c>
      <c r="AB12" s="50">
        <f t="shared" si="2"/>
        <v>0</v>
      </c>
      <c r="AC12" s="50">
        <f t="shared" si="2"/>
        <v>0</v>
      </c>
      <c r="AD12" s="50">
        <f t="shared" si="2"/>
        <v>0</v>
      </c>
      <c r="AE12" s="50">
        <f t="shared" si="2"/>
        <v>0</v>
      </c>
      <c r="AF12" s="50">
        <f t="shared" si="2"/>
        <v>0</v>
      </c>
      <c r="AG12" s="50">
        <f t="shared" si="2"/>
        <v>0</v>
      </c>
      <c r="AH12" s="50">
        <f t="shared" si="2"/>
        <v>0</v>
      </c>
      <c r="AI12" s="50">
        <f t="shared" si="2"/>
        <v>0</v>
      </c>
      <c r="AJ12" s="50">
        <f t="shared" si="2"/>
        <v>0</v>
      </c>
      <c r="AK12" s="50">
        <f t="shared" si="2"/>
        <v>0</v>
      </c>
      <c r="AL12" s="50">
        <f t="shared" si="2"/>
        <v>0</v>
      </c>
      <c r="AM12" s="50">
        <f t="shared" si="2"/>
        <v>0</v>
      </c>
      <c r="AN12" s="50">
        <f t="shared" si="2"/>
        <v>0</v>
      </c>
      <c r="AO12" s="50">
        <f t="shared" si="2"/>
        <v>0</v>
      </c>
      <c r="AP12" s="50">
        <f t="shared" si="2"/>
        <v>0</v>
      </c>
      <c r="AQ12" s="50">
        <f t="shared" si="2"/>
        <v>0</v>
      </c>
      <c r="AR12" s="50">
        <f t="shared" si="2"/>
        <v>0</v>
      </c>
      <c r="AS12" s="50">
        <f t="shared" si="2"/>
        <v>0</v>
      </c>
      <c r="AT12" s="50">
        <f t="shared" si="2"/>
        <v>0</v>
      </c>
      <c r="AU12" s="50">
        <f t="shared" si="2"/>
        <v>0</v>
      </c>
      <c r="AV12" s="50">
        <f t="shared" si="2"/>
        <v>0</v>
      </c>
      <c r="AW12" s="50">
        <f t="shared" si="2"/>
        <v>0</v>
      </c>
      <c r="AX12" s="50">
        <f t="shared" si="2"/>
        <v>0</v>
      </c>
      <c r="AY12" s="50">
        <f t="shared" si="2"/>
        <v>0</v>
      </c>
      <c r="AZ12" s="50">
        <f t="shared" si="2"/>
        <v>0</v>
      </c>
      <c r="BA12" s="50">
        <f t="shared" si="2"/>
        <v>0</v>
      </c>
      <c r="BB12" s="50">
        <f t="shared" si="2"/>
        <v>0</v>
      </c>
      <c r="BC12" s="50">
        <f t="shared" si="2"/>
        <v>0</v>
      </c>
      <c r="BD12" s="50">
        <f t="shared" si="2"/>
        <v>0</v>
      </c>
      <c r="BE12" s="50">
        <f t="shared" si="2"/>
        <v>0</v>
      </c>
      <c r="BF12" s="50">
        <f t="shared" si="2"/>
        <v>0</v>
      </c>
      <c r="BG12" s="50">
        <f t="shared" si="2"/>
        <v>0</v>
      </c>
      <c r="BH12" s="50">
        <f t="shared" si="2"/>
        <v>0</v>
      </c>
      <c r="BI12" s="50">
        <f t="shared" si="2"/>
        <v>0</v>
      </c>
      <c r="BJ12" s="50">
        <f t="shared" si="2"/>
        <v>0</v>
      </c>
      <c r="BK12" s="50">
        <f t="shared" si="2"/>
        <v>0</v>
      </c>
      <c r="BL12" s="50">
        <f t="shared" si="2"/>
        <v>0</v>
      </c>
      <c r="BM12" s="50">
        <f t="shared" si="2"/>
        <v>0</v>
      </c>
      <c r="BN12" s="50">
        <f t="shared" si="2"/>
        <v>0</v>
      </c>
      <c r="BO12" s="50">
        <f t="shared" si="2"/>
        <v>0</v>
      </c>
      <c r="BP12" s="50">
        <f t="shared" si="2"/>
        <v>0</v>
      </c>
      <c r="BQ12" s="50">
        <f t="shared" ref="BQ12:BQ44" si="5">IF(($D12+BQ$8)&lt;$B$6,0,IF(($D12+BQ$8)&lt;$B$7,$B$4,0))</f>
        <v>0</v>
      </c>
      <c r="BR12" s="50">
        <f t="shared" si="4"/>
        <v>0</v>
      </c>
      <c r="BS12" s="52">
        <f t="shared" si="3"/>
        <v>0</v>
      </c>
    </row>
    <row r="13" spans="1:71" ht="15.75" x14ac:dyDescent="0.25">
      <c r="A13" s="68" t="s">
        <v>104</v>
      </c>
      <c r="B13" s="46" t="s">
        <v>45</v>
      </c>
      <c r="C13" s="50">
        <f>DATOS!B14</f>
        <v>0</v>
      </c>
      <c r="D13" s="51">
        <v>22</v>
      </c>
      <c r="E13" s="50">
        <f t="shared" si="1"/>
        <v>0</v>
      </c>
      <c r="F13" s="50">
        <f t="shared" ref="F13:BP17" si="6">IF(($D13+F$8)&lt;$B$6,0,IF(($D13+F$8)&lt;$B$7,$B$4,0))</f>
        <v>0</v>
      </c>
      <c r="G13" s="50">
        <f t="shared" si="6"/>
        <v>0</v>
      </c>
      <c r="H13" s="50">
        <f t="shared" si="6"/>
        <v>0</v>
      </c>
      <c r="I13" s="50">
        <f t="shared" si="6"/>
        <v>0</v>
      </c>
      <c r="J13" s="50">
        <f t="shared" si="6"/>
        <v>0</v>
      </c>
      <c r="K13" s="50">
        <f t="shared" si="6"/>
        <v>0</v>
      </c>
      <c r="L13" s="50">
        <f t="shared" si="6"/>
        <v>0</v>
      </c>
      <c r="M13" s="50">
        <f t="shared" si="6"/>
        <v>0</v>
      </c>
      <c r="N13" s="50">
        <f t="shared" si="6"/>
        <v>0</v>
      </c>
      <c r="O13" s="50">
        <f t="shared" si="6"/>
        <v>0</v>
      </c>
      <c r="P13" s="50">
        <f t="shared" si="6"/>
        <v>0</v>
      </c>
      <c r="Q13" s="50">
        <f t="shared" si="6"/>
        <v>0</v>
      </c>
      <c r="R13" s="50">
        <f t="shared" si="6"/>
        <v>0</v>
      </c>
      <c r="S13" s="50">
        <f t="shared" si="6"/>
        <v>0</v>
      </c>
      <c r="T13" s="50">
        <f t="shared" si="6"/>
        <v>0</v>
      </c>
      <c r="U13" s="50">
        <f t="shared" si="6"/>
        <v>0</v>
      </c>
      <c r="V13" s="50">
        <f t="shared" si="6"/>
        <v>0</v>
      </c>
      <c r="W13" s="50">
        <f t="shared" si="6"/>
        <v>0</v>
      </c>
      <c r="X13" s="50">
        <f t="shared" si="6"/>
        <v>0</v>
      </c>
      <c r="Y13" s="50">
        <f t="shared" si="6"/>
        <v>0</v>
      </c>
      <c r="Z13" s="50">
        <f t="shared" si="6"/>
        <v>0</v>
      </c>
      <c r="AA13" s="50">
        <f t="shared" si="6"/>
        <v>0</v>
      </c>
      <c r="AB13" s="50">
        <f t="shared" si="6"/>
        <v>0</v>
      </c>
      <c r="AC13" s="50">
        <f t="shared" si="6"/>
        <v>0</v>
      </c>
      <c r="AD13" s="50">
        <f t="shared" si="6"/>
        <v>0</v>
      </c>
      <c r="AE13" s="50">
        <f t="shared" si="6"/>
        <v>0</v>
      </c>
      <c r="AF13" s="50">
        <f t="shared" si="6"/>
        <v>0</v>
      </c>
      <c r="AG13" s="50">
        <f t="shared" si="6"/>
        <v>0</v>
      </c>
      <c r="AH13" s="50">
        <f t="shared" si="6"/>
        <v>0</v>
      </c>
      <c r="AI13" s="50">
        <f t="shared" si="6"/>
        <v>0</v>
      </c>
      <c r="AJ13" s="50">
        <f t="shared" si="6"/>
        <v>0</v>
      </c>
      <c r="AK13" s="50">
        <f t="shared" si="6"/>
        <v>0</v>
      </c>
      <c r="AL13" s="50">
        <f t="shared" si="6"/>
        <v>0</v>
      </c>
      <c r="AM13" s="50">
        <f t="shared" si="6"/>
        <v>0</v>
      </c>
      <c r="AN13" s="50">
        <f t="shared" si="6"/>
        <v>0</v>
      </c>
      <c r="AO13" s="50">
        <f t="shared" si="6"/>
        <v>0</v>
      </c>
      <c r="AP13" s="50">
        <f t="shared" si="6"/>
        <v>0</v>
      </c>
      <c r="AQ13" s="50">
        <f t="shared" si="6"/>
        <v>0</v>
      </c>
      <c r="AR13" s="50">
        <f t="shared" si="6"/>
        <v>0</v>
      </c>
      <c r="AS13" s="50">
        <f t="shared" si="6"/>
        <v>0</v>
      </c>
      <c r="AT13" s="50">
        <f t="shared" si="6"/>
        <v>0</v>
      </c>
      <c r="AU13" s="50">
        <f t="shared" si="6"/>
        <v>0</v>
      </c>
      <c r="AV13" s="50">
        <f t="shared" si="6"/>
        <v>0</v>
      </c>
      <c r="AW13" s="50">
        <f t="shared" si="6"/>
        <v>0</v>
      </c>
      <c r="AX13" s="50">
        <f t="shared" si="6"/>
        <v>0</v>
      </c>
      <c r="AY13" s="50">
        <f t="shared" si="6"/>
        <v>0</v>
      </c>
      <c r="AZ13" s="50">
        <f t="shared" si="6"/>
        <v>0</v>
      </c>
      <c r="BA13" s="50">
        <f t="shared" si="6"/>
        <v>0</v>
      </c>
      <c r="BB13" s="50">
        <f t="shared" si="6"/>
        <v>0</v>
      </c>
      <c r="BC13" s="50">
        <f t="shared" si="6"/>
        <v>0</v>
      </c>
      <c r="BD13" s="50">
        <f t="shared" si="6"/>
        <v>0</v>
      </c>
      <c r="BE13" s="50">
        <f t="shared" si="6"/>
        <v>0</v>
      </c>
      <c r="BF13" s="50">
        <f t="shared" si="6"/>
        <v>0</v>
      </c>
      <c r="BG13" s="50">
        <f t="shared" si="6"/>
        <v>0</v>
      </c>
      <c r="BH13" s="50">
        <f t="shared" si="6"/>
        <v>0</v>
      </c>
      <c r="BI13" s="50">
        <f t="shared" si="6"/>
        <v>0</v>
      </c>
      <c r="BJ13" s="50">
        <f t="shared" si="6"/>
        <v>0</v>
      </c>
      <c r="BK13" s="50">
        <f t="shared" si="6"/>
        <v>0</v>
      </c>
      <c r="BL13" s="50">
        <f t="shared" si="6"/>
        <v>0</v>
      </c>
      <c r="BM13" s="50">
        <f t="shared" si="6"/>
        <v>0</v>
      </c>
      <c r="BN13" s="50">
        <f t="shared" si="6"/>
        <v>0</v>
      </c>
      <c r="BO13" s="50">
        <f t="shared" si="6"/>
        <v>0</v>
      </c>
      <c r="BP13" s="50">
        <f t="shared" si="6"/>
        <v>0</v>
      </c>
      <c r="BQ13" s="50">
        <f t="shared" si="5"/>
        <v>0</v>
      </c>
      <c r="BR13" s="50">
        <f t="shared" si="4"/>
        <v>0</v>
      </c>
      <c r="BS13" s="52">
        <f t="shared" si="3"/>
        <v>0</v>
      </c>
    </row>
    <row r="14" spans="1:71" ht="15.75" x14ac:dyDescent="0.25">
      <c r="A14" s="68" t="s">
        <v>104</v>
      </c>
      <c r="B14" s="46" t="s">
        <v>46</v>
      </c>
      <c r="C14" s="50">
        <f>DATOS!B15</f>
        <v>0</v>
      </c>
      <c r="D14" s="51">
        <v>27</v>
      </c>
      <c r="E14" s="50">
        <f t="shared" si="1"/>
        <v>0</v>
      </c>
      <c r="F14" s="50">
        <f t="shared" si="6"/>
        <v>0</v>
      </c>
      <c r="G14" s="50">
        <f t="shared" si="6"/>
        <v>0</v>
      </c>
      <c r="H14" s="50">
        <f t="shared" si="6"/>
        <v>0</v>
      </c>
      <c r="I14" s="50">
        <f t="shared" si="6"/>
        <v>0</v>
      </c>
      <c r="J14" s="50">
        <f t="shared" si="6"/>
        <v>0</v>
      </c>
      <c r="K14" s="50">
        <f t="shared" si="6"/>
        <v>0</v>
      </c>
      <c r="L14" s="50">
        <f t="shared" si="6"/>
        <v>0</v>
      </c>
      <c r="M14" s="50">
        <f t="shared" si="6"/>
        <v>0</v>
      </c>
      <c r="N14" s="50">
        <f t="shared" si="6"/>
        <v>0</v>
      </c>
      <c r="O14" s="50">
        <f t="shared" si="6"/>
        <v>0</v>
      </c>
      <c r="P14" s="50">
        <f t="shared" si="6"/>
        <v>0</v>
      </c>
      <c r="Q14" s="50">
        <f t="shared" si="6"/>
        <v>0</v>
      </c>
      <c r="R14" s="50">
        <f t="shared" si="6"/>
        <v>0</v>
      </c>
      <c r="S14" s="50">
        <f t="shared" si="6"/>
        <v>0</v>
      </c>
      <c r="T14" s="50">
        <f t="shared" si="6"/>
        <v>0</v>
      </c>
      <c r="U14" s="50">
        <f t="shared" si="6"/>
        <v>0</v>
      </c>
      <c r="V14" s="50">
        <f t="shared" si="6"/>
        <v>0</v>
      </c>
      <c r="W14" s="50">
        <f t="shared" si="6"/>
        <v>0</v>
      </c>
      <c r="X14" s="50">
        <f t="shared" si="6"/>
        <v>0</v>
      </c>
      <c r="Y14" s="50">
        <f t="shared" si="6"/>
        <v>0</v>
      </c>
      <c r="Z14" s="50">
        <f t="shared" si="6"/>
        <v>0</v>
      </c>
      <c r="AA14" s="50">
        <f t="shared" si="6"/>
        <v>0</v>
      </c>
      <c r="AB14" s="50">
        <f t="shared" si="6"/>
        <v>0</v>
      </c>
      <c r="AC14" s="50">
        <f t="shared" si="6"/>
        <v>0</v>
      </c>
      <c r="AD14" s="50">
        <f t="shared" si="6"/>
        <v>0</v>
      </c>
      <c r="AE14" s="50">
        <f t="shared" si="6"/>
        <v>0</v>
      </c>
      <c r="AF14" s="50">
        <f t="shared" si="6"/>
        <v>0</v>
      </c>
      <c r="AG14" s="50">
        <f t="shared" si="6"/>
        <v>0</v>
      </c>
      <c r="AH14" s="50">
        <f t="shared" si="6"/>
        <v>0</v>
      </c>
      <c r="AI14" s="50">
        <f t="shared" si="6"/>
        <v>0</v>
      </c>
      <c r="AJ14" s="50">
        <f t="shared" si="6"/>
        <v>0</v>
      </c>
      <c r="AK14" s="50">
        <f t="shared" si="6"/>
        <v>0</v>
      </c>
      <c r="AL14" s="50">
        <f t="shared" si="6"/>
        <v>0</v>
      </c>
      <c r="AM14" s="50">
        <f t="shared" si="6"/>
        <v>0</v>
      </c>
      <c r="AN14" s="50">
        <f t="shared" si="6"/>
        <v>0</v>
      </c>
      <c r="AO14" s="50">
        <f t="shared" si="6"/>
        <v>0</v>
      </c>
      <c r="AP14" s="50">
        <f t="shared" si="6"/>
        <v>0</v>
      </c>
      <c r="AQ14" s="50">
        <f t="shared" si="6"/>
        <v>0</v>
      </c>
      <c r="AR14" s="50">
        <f t="shared" si="6"/>
        <v>0</v>
      </c>
      <c r="AS14" s="50">
        <f t="shared" si="6"/>
        <v>0</v>
      </c>
      <c r="AT14" s="50">
        <f t="shared" si="6"/>
        <v>0</v>
      </c>
      <c r="AU14" s="50">
        <f t="shared" si="6"/>
        <v>0</v>
      </c>
      <c r="AV14" s="50">
        <f t="shared" si="6"/>
        <v>0</v>
      </c>
      <c r="AW14" s="50">
        <f t="shared" si="6"/>
        <v>0</v>
      </c>
      <c r="AX14" s="50">
        <f t="shared" si="6"/>
        <v>0</v>
      </c>
      <c r="AY14" s="50">
        <f t="shared" si="6"/>
        <v>0</v>
      </c>
      <c r="AZ14" s="50">
        <f t="shared" si="6"/>
        <v>0</v>
      </c>
      <c r="BA14" s="50">
        <f t="shared" si="6"/>
        <v>0</v>
      </c>
      <c r="BB14" s="50">
        <f t="shared" si="6"/>
        <v>0</v>
      </c>
      <c r="BC14" s="50">
        <f t="shared" si="6"/>
        <v>0</v>
      </c>
      <c r="BD14" s="50">
        <f t="shared" si="6"/>
        <v>0</v>
      </c>
      <c r="BE14" s="50">
        <f t="shared" si="6"/>
        <v>0</v>
      </c>
      <c r="BF14" s="50">
        <f t="shared" si="6"/>
        <v>0</v>
      </c>
      <c r="BG14" s="50">
        <f t="shared" si="6"/>
        <v>0</v>
      </c>
      <c r="BH14" s="50">
        <f t="shared" si="6"/>
        <v>0</v>
      </c>
      <c r="BI14" s="50">
        <f t="shared" si="6"/>
        <v>0</v>
      </c>
      <c r="BJ14" s="50">
        <f t="shared" si="6"/>
        <v>0</v>
      </c>
      <c r="BK14" s="50">
        <f t="shared" si="6"/>
        <v>0</v>
      </c>
      <c r="BL14" s="50">
        <f t="shared" si="6"/>
        <v>0</v>
      </c>
      <c r="BM14" s="50">
        <f t="shared" si="6"/>
        <v>0</v>
      </c>
      <c r="BN14" s="50">
        <f t="shared" si="6"/>
        <v>0</v>
      </c>
      <c r="BO14" s="50">
        <f t="shared" si="6"/>
        <v>0</v>
      </c>
      <c r="BP14" s="50">
        <f t="shared" si="6"/>
        <v>0</v>
      </c>
      <c r="BQ14" s="50">
        <f t="shared" si="5"/>
        <v>0</v>
      </c>
      <c r="BR14" s="50">
        <f t="shared" si="4"/>
        <v>0</v>
      </c>
      <c r="BS14" s="52">
        <f t="shared" si="3"/>
        <v>0</v>
      </c>
    </row>
    <row r="15" spans="1:71" ht="15.75" x14ac:dyDescent="0.25">
      <c r="A15" s="68" t="s">
        <v>104</v>
      </c>
      <c r="B15" s="46" t="s">
        <v>47</v>
      </c>
      <c r="C15" s="50">
        <f>DATOS!B16</f>
        <v>0</v>
      </c>
      <c r="D15" s="51">
        <v>32</v>
      </c>
      <c r="E15" s="50">
        <f t="shared" si="1"/>
        <v>0</v>
      </c>
      <c r="F15" s="50">
        <f t="shared" si="6"/>
        <v>0</v>
      </c>
      <c r="G15" s="50">
        <f t="shared" si="6"/>
        <v>0</v>
      </c>
      <c r="H15" s="50">
        <f t="shared" si="6"/>
        <v>0</v>
      </c>
      <c r="I15" s="50">
        <f t="shared" si="6"/>
        <v>0</v>
      </c>
      <c r="J15" s="50">
        <f t="shared" si="6"/>
        <v>0</v>
      </c>
      <c r="K15" s="50">
        <f t="shared" si="6"/>
        <v>0</v>
      </c>
      <c r="L15" s="50">
        <f t="shared" si="6"/>
        <v>0</v>
      </c>
      <c r="M15" s="50">
        <f t="shared" si="6"/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t="shared" si="6"/>
        <v>0</v>
      </c>
      <c r="S15" s="50">
        <f t="shared" si="6"/>
        <v>0</v>
      </c>
      <c r="T15" s="50">
        <f t="shared" si="6"/>
        <v>0</v>
      </c>
      <c r="U15" s="50">
        <f t="shared" si="6"/>
        <v>0</v>
      </c>
      <c r="V15" s="50">
        <f t="shared" si="6"/>
        <v>0</v>
      </c>
      <c r="W15" s="50">
        <f t="shared" si="6"/>
        <v>0</v>
      </c>
      <c r="X15" s="50">
        <f t="shared" si="6"/>
        <v>0</v>
      </c>
      <c r="Y15" s="50">
        <f t="shared" si="6"/>
        <v>0</v>
      </c>
      <c r="Z15" s="50">
        <f t="shared" si="6"/>
        <v>0</v>
      </c>
      <c r="AA15" s="50">
        <f t="shared" si="6"/>
        <v>0</v>
      </c>
      <c r="AB15" s="50">
        <f t="shared" si="6"/>
        <v>0</v>
      </c>
      <c r="AC15" s="50">
        <f t="shared" si="6"/>
        <v>0</v>
      </c>
      <c r="AD15" s="50">
        <f t="shared" si="6"/>
        <v>0</v>
      </c>
      <c r="AE15" s="50">
        <f t="shared" si="6"/>
        <v>0</v>
      </c>
      <c r="AF15" s="50">
        <f t="shared" si="6"/>
        <v>0</v>
      </c>
      <c r="AG15" s="50">
        <f t="shared" si="6"/>
        <v>0</v>
      </c>
      <c r="AH15" s="50">
        <f t="shared" si="6"/>
        <v>0</v>
      </c>
      <c r="AI15" s="50">
        <f t="shared" si="6"/>
        <v>0</v>
      </c>
      <c r="AJ15" s="50">
        <f t="shared" si="6"/>
        <v>0</v>
      </c>
      <c r="AK15" s="50">
        <f t="shared" si="6"/>
        <v>0</v>
      </c>
      <c r="AL15" s="50">
        <f t="shared" si="6"/>
        <v>0</v>
      </c>
      <c r="AM15" s="50">
        <f t="shared" si="6"/>
        <v>0</v>
      </c>
      <c r="AN15" s="50">
        <f t="shared" si="6"/>
        <v>0</v>
      </c>
      <c r="AO15" s="50">
        <f t="shared" si="6"/>
        <v>0</v>
      </c>
      <c r="AP15" s="50">
        <f t="shared" si="6"/>
        <v>0</v>
      </c>
      <c r="AQ15" s="50">
        <f t="shared" si="6"/>
        <v>0</v>
      </c>
      <c r="AR15" s="50">
        <f t="shared" si="6"/>
        <v>0</v>
      </c>
      <c r="AS15" s="50">
        <f t="shared" si="6"/>
        <v>0</v>
      </c>
      <c r="AT15" s="50">
        <f t="shared" si="6"/>
        <v>0</v>
      </c>
      <c r="AU15" s="50">
        <f t="shared" si="6"/>
        <v>0</v>
      </c>
      <c r="AV15" s="50">
        <f t="shared" si="6"/>
        <v>0</v>
      </c>
      <c r="AW15" s="50">
        <f t="shared" si="6"/>
        <v>0</v>
      </c>
      <c r="AX15" s="50">
        <f t="shared" si="6"/>
        <v>0</v>
      </c>
      <c r="AY15" s="50">
        <f t="shared" si="6"/>
        <v>0</v>
      </c>
      <c r="AZ15" s="50">
        <f t="shared" si="6"/>
        <v>0</v>
      </c>
      <c r="BA15" s="50">
        <f t="shared" si="6"/>
        <v>0</v>
      </c>
      <c r="BB15" s="50">
        <f t="shared" si="6"/>
        <v>0</v>
      </c>
      <c r="BC15" s="50">
        <f t="shared" si="6"/>
        <v>0</v>
      </c>
      <c r="BD15" s="50">
        <f t="shared" si="6"/>
        <v>0</v>
      </c>
      <c r="BE15" s="50">
        <f t="shared" si="6"/>
        <v>0</v>
      </c>
      <c r="BF15" s="50">
        <f t="shared" si="6"/>
        <v>0</v>
      </c>
      <c r="BG15" s="50">
        <f t="shared" si="6"/>
        <v>0</v>
      </c>
      <c r="BH15" s="50">
        <f t="shared" si="6"/>
        <v>0</v>
      </c>
      <c r="BI15" s="50">
        <f t="shared" si="6"/>
        <v>0</v>
      </c>
      <c r="BJ15" s="50">
        <f t="shared" si="6"/>
        <v>0</v>
      </c>
      <c r="BK15" s="50">
        <f t="shared" si="6"/>
        <v>0</v>
      </c>
      <c r="BL15" s="50">
        <f t="shared" si="6"/>
        <v>0</v>
      </c>
      <c r="BM15" s="50">
        <f t="shared" si="6"/>
        <v>0</v>
      </c>
      <c r="BN15" s="50">
        <f t="shared" si="6"/>
        <v>0</v>
      </c>
      <c r="BO15" s="50">
        <f t="shared" si="6"/>
        <v>0</v>
      </c>
      <c r="BP15" s="50">
        <f t="shared" si="6"/>
        <v>0</v>
      </c>
      <c r="BQ15" s="50">
        <f t="shared" si="5"/>
        <v>0</v>
      </c>
      <c r="BR15" s="50">
        <f t="shared" si="4"/>
        <v>0</v>
      </c>
      <c r="BS15" s="52">
        <f t="shared" si="3"/>
        <v>0</v>
      </c>
    </row>
    <row r="16" spans="1:71" ht="15.75" x14ac:dyDescent="0.25">
      <c r="A16" s="68" t="s">
        <v>104</v>
      </c>
      <c r="B16" s="46" t="s">
        <v>48</v>
      </c>
      <c r="C16" s="50">
        <f>DATOS!B17</f>
        <v>0</v>
      </c>
      <c r="D16" s="51">
        <v>37</v>
      </c>
      <c r="E16" s="50">
        <f t="shared" si="1"/>
        <v>0</v>
      </c>
      <c r="F16" s="50">
        <f t="shared" si="6"/>
        <v>0</v>
      </c>
      <c r="G16" s="50">
        <f t="shared" si="6"/>
        <v>0</v>
      </c>
      <c r="H16" s="50">
        <f t="shared" si="6"/>
        <v>0</v>
      </c>
      <c r="I16" s="50">
        <f t="shared" si="6"/>
        <v>0</v>
      </c>
      <c r="J16" s="50">
        <f t="shared" si="6"/>
        <v>0</v>
      </c>
      <c r="K16" s="50">
        <f t="shared" si="6"/>
        <v>0</v>
      </c>
      <c r="L16" s="50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6"/>
        <v>0</v>
      </c>
      <c r="S16" s="50">
        <f t="shared" si="6"/>
        <v>0</v>
      </c>
      <c r="T16" s="50">
        <f t="shared" si="6"/>
        <v>0</v>
      </c>
      <c r="U16" s="50">
        <f t="shared" si="6"/>
        <v>0</v>
      </c>
      <c r="V16" s="50">
        <f t="shared" si="6"/>
        <v>0</v>
      </c>
      <c r="W16" s="50">
        <f t="shared" si="6"/>
        <v>0</v>
      </c>
      <c r="X16" s="50">
        <f t="shared" si="6"/>
        <v>0</v>
      </c>
      <c r="Y16" s="50">
        <f t="shared" si="6"/>
        <v>0</v>
      </c>
      <c r="Z16" s="50">
        <f t="shared" si="6"/>
        <v>0</v>
      </c>
      <c r="AA16" s="50">
        <f t="shared" si="6"/>
        <v>0</v>
      </c>
      <c r="AB16" s="50">
        <f t="shared" si="6"/>
        <v>0</v>
      </c>
      <c r="AC16" s="50">
        <f t="shared" si="6"/>
        <v>0</v>
      </c>
      <c r="AD16" s="50">
        <f t="shared" si="6"/>
        <v>0</v>
      </c>
      <c r="AE16" s="50">
        <f t="shared" si="6"/>
        <v>0</v>
      </c>
      <c r="AF16" s="50">
        <f t="shared" si="6"/>
        <v>0</v>
      </c>
      <c r="AG16" s="50">
        <f t="shared" si="6"/>
        <v>0</v>
      </c>
      <c r="AH16" s="50">
        <f t="shared" si="6"/>
        <v>0</v>
      </c>
      <c r="AI16" s="50">
        <f t="shared" si="6"/>
        <v>0</v>
      </c>
      <c r="AJ16" s="50">
        <f t="shared" si="6"/>
        <v>0</v>
      </c>
      <c r="AK16" s="50">
        <f t="shared" si="6"/>
        <v>0</v>
      </c>
      <c r="AL16" s="50">
        <f t="shared" si="6"/>
        <v>0</v>
      </c>
      <c r="AM16" s="50">
        <f t="shared" si="6"/>
        <v>0</v>
      </c>
      <c r="AN16" s="50">
        <f t="shared" si="6"/>
        <v>0</v>
      </c>
      <c r="AO16" s="50">
        <f t="shared" si="6"/>
        <v>0</v>
      </c>
      <c r="AP16" s="50">
        <f t="shared" si="6"/>
        <v>0</v>
      </c>
      <c r="AQ16" s="50">
        <f t="shared" si="6"/>
        <v>0</v>
      </c>
      <c r="AR16" s="50">
        <f t="shared" si="6"/>
        <v>0</v>
      </c>
      <c r="AS16" s="50">
        <f t="shared" si="6"/>
        <v>0</v>
      </c>
      <c r="AT16" s="50">
        <f t="shared" si="6"/>
        <v>0</v>
      </c>
      <c r="AU16" s="50">
        <f t="shared" si="6"/>
        <v>0</v>
      </c>
      <c r="AV16" s="50">
        <f t="shared" si="6"/>
        <v>0</v>
      </c>
      <c r="AW16" s="50">
        <f t="shared" si="6"/>
        <v>0</v>
      </c>
      <c r="AX16" s="50">
        <f t="shared" si="6"/>
        <v>0</v>
      </c>
      <c r="AY16" s="50">
        <f t="shared" si="6"/>
        <v>0</v>
      </c>
      <c r="AZ16" s="50">
        <f t="shared" si="6"/>
        <v>0</v>
      </c>
      <c r="BA16" s="50">
        <f t="shared" si="6"/>
        <v>0</v>
      </c>
      <c r="BB16" s="50">
        <f t="shared" si="6"/>
        <v>0</v>
      </c>
      <c r="BC16" s="50">
        <f t="shared" si="6"/>
        <v>0</v>
      </c>
      <c r="BD16" s="50">
        <f t="shared" si="6"/>
        <v>0</v>
      </c>
      <c r="BE16" s="50">
        <f t="shared" si="6"/>
        <v>0</v>
      </c>
      <c r="BF16" s="50">
        <f t="shared" si="6"/>
        <v>0</v>
      </c>
      <c r="BG16" s="50">
        <f t="shared" si="6"/>
        <v>0</v>
      </c>
      <c r="BH16" s="50">
        <f t="shared" si="6"/>
        <v>0</v>
      </c>
      <c r="BI16" s="50">
        <f t="shared" si="6"/>
        <v>0</v>
      </c>
      <c r="BJ16" s="50">
        <f t="shared" si="6"/>
        <v>0</v>
      </c>
      <c r="BK16" s="50">
        <f t="shared" si="6"/>
        <v>0</v>
      </c>
      <c r="BL16" s="50">
        <f t="shared" si="6"/>
        <v>0</v>
      </c>
      <c r="BM16" s="50">
        <f t="shared" si="6"/>
        <v>0</v>
      </c>
      <c r="BN16" s="50">
        <f t="shared" si="6"/>
        <v>0</v>
      </c>
      <c r="BO16" s="50">
        <f t="shared" si="6"/>
        <v>0</v>
      </c>
      <c r="BP16" s="50">
        <f t="shared" si="6"/>
        <v>0</v>
      </c>
      <c r="BQ16" s="50">
        <f t="shared" si="5"/>
        <v>0</v>
      </c>
      <c r="BR16" s="50">
        <f t="shared" si="4"/>
        <v>0</v>
      </c>
      <c r="BS16" s="52">
        <f t="shared" si="3"/>
        <v>0</v>
      </c>
    </row>
    <row r="17" spans="1:71" ht="15.75" x14ac:dyDescent="0.25">
      <c r="A17" s="68" t="s">
        <v>104</v>
      </c>
      <c r="B17" s="46" t="s">
        <v>49</v>
      </c>
      <c r="C17" s="50">
        <f>DATOS!B18</f>
        <v>0</v>
      </c>
      <c r="D17" s="51">
        <v>42</v>
      </c>
      <c r="E17" s="50">
        <f t="shared" si="1"/>
        <v>0</v>
      </c>
      <c r="F17" s="50">
        <f t="shared" si="6"/>
        <v>0</v>
      </c>
      <c r="G17" s="50">
        <f t="shared" si="6"/>
        <v>0</v>
      </c>
      <c r="H17" s="50">
        <f t="shared" si="6"/>
        <v>0</v>
      </c>
      <c r="I17" s="50">
        <f t="shared" ref="I17:BP21" si="7">IF(($D17+I$8)&lt;$B$6,0,IF(($D17+I$8)&lt;$B$7,$B$4,0))</f>
        <v>0</v>
      </c>
      <c r="J17" s="50">
        <f t="shared" si="7"/>
        <v>0</v>
      </c>
      <c r="K17" s="50">
        <f t="shared" si="7"/>
        <v>0</v>
      </c>
      <c r="L17" s="50">
        <f t="shared" si="7"/>
        <v>0</v>
      </c>
      <c r="M17" s="50">
        <f t="shared" si="7"/>
        <v>0</v>
      </c>
      <c r="N17" s="50">
        <f t="shared" si="7"/>
        <v>0</v>
      </c>
      <c r="O17" s="50">
        <f t="shared" si="7"/>
        <v>0</v>
      </c>
      <c r="P17" s="50">
        <f t="shared" si="7"/>
        <v>0</v>
      </c>
      <c r="Q17" s="50">
        <f t="shared" si="7"/>
        <v>0</v>
      </c>
      <c r="R17" s="50">
        <f t="shared" si="7"/>
        <v>0</v>
      </c>
      <c r="S17" s="50">
        <f t="shared" si="7"/>
        <v>0</v>
      </c>
      <c r="T17" s="50">
        <f t="shared" si="7"/>
        <v>0</v>
      </c>
      <c r="U17" s="50">
        <f t="shared" si="7"/>
        <v>0</v>
      </c>
      <c r="V17" s="50">
        <f t="shared" si="7"/>
        <v>0</v>
      </c>
      <c r="W17" s="50">
        <f t="shared" si="7"/>
        <v>0</v>
      </c>
      <c r="X17" s="50">
        <f t="shared" si="7"/>
        <v>0</v>
      </c>
      <c r="Y17" s="50">
        <f t="shared" si="7"/>
        <v>0</v>
      </c>
      <c r="Z17" s="50">
        <f t="shared" si="7"/>
        <v>0</v>
      </c>
      <c r="AA17" s="50">
        <f t="shared" si="7"/>
        <v>0</v>
      </c>
      <c r="AB17" s="50">
        <f t="shared" si="7"/>
        <v>0</v>
      </c>
      <c r="AC17" s="50">
        <f t="shared" si="7"/>
        <v>0</v>
      </c>
      <c r="AD17" s="50">
        <f t="shared" si="7"/>
        <v>0</v>
      </c>
      <c r="AE17" s="50">
        <f t="shared" si="7"/>
        <v>0</v>
      </c>
      <c r="AF17" s="50">
        <f t="shared" si="7"/>
        <v>0</v>
      </c>
      <c r="AG17" s="50">
        <f t="shared" si="7"/>
        <v>0</v>
      </c>
      <c r="AH17" s="50">
        <f t="shared" si="7"/>
        <v>0</v>
      </c>
      <c r="AI17" s="50">
        <f t="shared" si="7"/>
        <v>0</v>
      </c>
      <c r="AJ17" s="50">
        <f t="shared" si="7"/>
        <v>0</v>
      </c>
      <c r="AK17" s="50">
        <f t="shared" si="7"/>
        <v>0</v>
      </c>
      <c r="AL17" s="50">
        <f t="shared" si="7"/>
        <v>0</v>
      </c>
      <c r="AM17" s="50">
        <f t="shared" si="7"/>
        <v>0</v>
      </c>
      <c r="AN17" s="50">
        <f t="shared" si="7"/>
        <v>0</v>
      </c>
      <c r="AO17" s="50">
        <f t="shared" si="7"/>
        <v>0</v>
      </c>
      <c r="AP17" s="50">
        <f t="shared" si="7"/>
        <v>0</v>
      </c>
      <c r="AQ17" s="50">
        <f t="shared" si="7"/>
        <v>0</v>
      </c>
      <c r="AR17" s="50">
        <f t="shared" si="7"/>
        <v>0</v>
      </c>
      <c r="AS17" s="50">
        <f t="shared" si="7"/>
        <v>0</v>
      </c>
      <c r="AT17" s="50">
        <f t="shared" si="7"/>
        <v>0</v>
      </c>
      <c r="AU17" s="50">
        <f t="shared" si="7"/>
        <v>0</v>
      </c>
      <c r="AV17" s="50">
        <f t="shared" si="7"/>
        <v>0</v>
      </c>
      <c r="AW17" s="50">
        <f t="shared" si="7"/>
        <v>0</v>
      </c>
      <c r="AX17" s="50">
        <f t="shared" si="7"/>
        <v>0</v>
      </c>
      <c r="AY17" s="50">
        <f t="shared" si="7"/>
        <v>0</v>
      </c>
      <c r="AZ17" s="50">
        <f t="shared" si="7"/>
        <v>0</v>
      </c>
      <c r="BA17" s="50">
        <f t="shared" si="7"/>
        <v>0</v>
      </c>
      <c r="BB17" s="50">
        <f t="shared" si="7"/>
        <v>0</v>
      </c>
      <c r="BC17" s="50">
        <f t="shared" si="7"/>
        <v>0</v>
      </c>
      <c r="BD17" s="50">
        <f t="shared" si="7"/>
        <v>0</v>
      </c>
      <c r="BE17" s="50">
        <f t="shared" si="7"/>
        <v>0</v>
      </c>
      <c r="BF17" s="50">
        <f t="shared" si="7"/>
        <v>0</v>
      </c>
      <c r="BG17" s="50">
        <f t="shared" si="7"/>
        <v>0</v>
      </c>
      <c r="BH17" s="50">
        <f t="shared" si="7"/>
        <v>0</v>
      </c>
      <c r="BI17" s="50">
        <f t="shared" si="7"/>
        <v>0</v>
      </c>
      <c r="BJ17" s="50">
        <f t="shared" si="7"/>
        <v>0</v>
      </c>
      <c r="BK17" s="50">
        <f t="shared" si="7"/>
        <v>0</v>
      </c>
      <c r="BL17" s="50">
        <f t="shared" si="7"/>
        <v>0</v>
      </c>
      <c r="BM17" s="50">
        <f t="shared" si="7"/>
        <v>0</v>
      </c>
      <c r="BN17" s="50">
        <f t="shared" si="7"/>
        <v>0</v>
      </c>
      <c r="BO17" s="50">
        <f t="shared" si="7"/>
        <v>0</v>
      </c>
      <c r="BP17" s="50">
        <f t="shared" si="7"/>
        <v>0</v>
      </c>
      <c r="BQ17" s="50">
        <f t="shared" si="5"/>
        <v>0</v>
      </c>
      <c r="BR17" s="50">
        <f t="shared" si="4"/>
        <v>0</v>
      </c>
      <c r="BS17" s="52">
        <f t="shared" si="3"/>
        <v>0</v>
      </c>
    </row>
    <row r="18" spans="1:71" ht="15.75" x14ac:dyDescent="0.25">
      <c r="A18" s="68" t="s">
        <v>104</v>
      </c>
      <c r="B18" s="46" t="s">
        <v>50</v>
      </c>
      <c r="C18" s="50">
        <f>DATOS!B19</f>
        <v>0</v>
      </c>
      <c r="D18" s="51">
        <v>47</v>
      </c>
      <c r="E18" s="50">
        <f t="shared" si="1"/>
        <v>0</v>
      </c>
      <c r="F18" s="50">
        <f t="shared" ref="F18:AK31" si="8">IF(($D18+F$8)&lt;$B$6,0,IF(($D18+F$8)&lt;$B$7,$B$4,0))</f>
        <v>0</v>
      </c>
      <c r="G18" s="50">
        <f t="shared" si="8"/>
        <v>0</v>
      </c>
      <c r="H18" s="50">
        <f t="shared" si="8"/>
        <v>0</v>
      </c>
      <c r="I18" s="50">
        <f t="shared" si="7"/>
        <v>0</v>
      </c>
      <c r="J18" s="50">
        <f t="shared" si="7"/>
        <v>0</v>
      </c>
      <c r="K18" s="50">
        <f t="shared" si="7"/>
        <v>0</v>
      </c>
      <c r="L18" s="50">
        <f t="shared" si="7"/>
        <v>0</v>
      </c>
      <c r="M18" s="50">
        <f t="shared" si="7"/>
        <v>0</v>
      </c>
      <c r="N18" s="50">
        <f t="shared" si="7"/>
        <v>0</v>
      </c>
      <c r="O18" s="50">
        <f t="shared" si="7"/>
        <v>0</v>
      </c>
      <c r="P18" s="50">
        <f t="shared" si="7"/>
        <v>0</v>
      </c>
      <c r="Q18" s="50">
        <f t="shared" si="7"/>
        <v>0</v>
      </c>
      <c r="R18" s="50">
        <f t="shared" si="7"/>
        <v>0</v>
      </c>
      <c r="S18" s="50">
        <f t="shared" si="7"/>
        <v>0</v>
      </c>
      <c r="T18" s="50">
        <f t="shared" si="7"/>
        <v>0</v>
      </c>
      <c r="U18" s="50">
        <f t="shared" si="7"/>
        <v>0</v>
      </c>
      <c r="V18" s="50">
        <f t="shared" si="7"/>
        <v>0</v>
      </c>
      <c r="W18" s="50">
        <f t="shared" si="7"/>
        <v>0</v>
      </c>
      <c r="X18" s="50">
        <f t="shared" si="7"/>
        <v>0</v>
      </c>
      <c r="Y18" s="50">
        <f t="shared" si="7"/>
        <v>0</v>
      </c>
      <c r="Z18" s="50">
        <f t="shared" si="7"/>
        <v>0</v>
      </c>
      <c r="AA18" s="50">
        <f t="shared" si="7"/>
        <v>0</v>
      </c>
      <c r="AB18" s="50">
        <f t="shared" si="7"/>
        <v>0</v>
      </c>
      <c r="AC18" s="50">
        <f t="shared" si="7"/>
        <v>0</v>
      </c>
      <c r="AD18" s="50">
        <f t="shared" si="7"/>
        <v>0</v>
      </c>
      <c r="AE18" s="50">
        <f t="shared" si="7"/>
        <v>0</v>
      </c>
      <c r="AF18" s="50">
        <f t="shared" si="7"/>
        <v>0</v>
      </c>
      <c r="AG18" s="50">
        <f t="shared" si="7"/>
        <v>0</v>
      </c>
      <c r="AH18" s="50">
        <f t="shared" si="7"/>
        <v>0</v>
      </c>
      <c r="AI18" s="50">
        <f t="shared" si="7"/>
        <v>0</v>
      </c>
      <c r="AJ18" s="50">
        <f t="shared" si="7"/>
        <v>0</v>
      </c>
      <c r="AK18" s="50">
        <f t="shared" si="7"/>
        <v>0</v>
      </c>
      <c r="AL18" s="50">
        <f t="shared" si="7"/>
        <v>0</v>
      </c>
      <c r="AM18" s="50">
        <f t="shared" si="7"/>
        <v>0</v>
      </c>
      <c r="AN18" s="50">
        <f t="shared" si="7"/>
        <v>0</v>
      </c>
      <c r="AO18" s="50">
        <f t="shared" si="7"/>
        <v>0</v>
      </c>
      <c r="AP18" s="50">
        <f t="shared" si="7"/>
        <v>0</v>
      </c>
      <c r="AQ18" s="50">
        <f t="shared" si="7"/>
        <v>0</v>
      </c>
      <c r="AR18" s="50">
        <f t="shared" si="7"/>
        <v>0</v>
      </c>
      <c r="AS18" s="50">
        <f t="shared" si="7"/>
        <v>0</v>
      </c>
      <c r="AT18" s="50">
        <f t="shared" si="7"/>
        <v>0</v>
      </c>
      <c r="AU18" s="50">
        <f t="shared" si="7"/>
        <v>0</v>
      </c>
      <c r="AV18" s="50">
        <f t="shared" si="7"/>
        <v>0</v>
      </c>
      <c r="AW18" s="50">
        <f t="shared" si="7"/>
        <v>0</v>
      </c>
      <c r="AX18" s="50">
        <f t="shared" si="7"/>
        <v>0</v>
      </c>
      <c r="AY18" s="50">
        <f t="shared" si="7"/>
        <v>0</v>
      </c>
      <c r="AZ18" s="50">
        <f t="shared" si="7"/>
        <v>0</v>
      </c>
      <c r="BA18" s="50">
        <f t="shared" si="7"/>
        <v>0</v>
      </c>
      <c r="BB18" s="50">
        <f t="shared" si="7"/>
        <v>0</v>
      </c>
      <c r="BC18" s="50">
        <f t="shared" si="7"/>
        <v>0</v>
      </c>
      <c r="BD18" s="50">
        <f t="shared" si="7"/>
        <v>0</v>
      </c>
      <c r="BE18" s="50">
        <f t="shared" si="7"/>
        <v>0</v>
      </c>
      <c r="BF18" s="50">
        <f t="shared" si="7"/>
        <v>0</v>
      </c>
      <c r="BG18" s="50">
        <f t="shared" si="7"/>
        <v>0</v>
      </c>
      <c r="BH18" s="50">
        <f t="shared" si="7"/>
        <v>0</v>
      </c>
      <c r="BI18" s="50">
        <f t="shared" si="7"/>
        <v>0</v>
      </c>
      <c r="BJ18" s="50">
        <f t="shared" si="7"/>
        <v>0</v>
      </c>
      <c r="BK18" s="50">
        <f t="shared" si="7"/>
        <v>0</v>
      </c>
      <c r="BL18" s="50">
        <f t="shared" si="7"/>
        <v>0</v>
      </c>
      <c r="BM18" s="50">
        <f t="shared" si="7"/>
        <v>0</v>
      </c>
      <c r="BN18" s="50">
        <f t="shared" si="7"/>
        <v>0</v>
      </c>
      <c r="BO18" s="50">
        <f t="shared" si="7"/>
        <v>0</v>
      </c>
      <c r="BP18" s="50">
        <f t="shared" si="7"/>
        <v>0</v>
      </c>
      <c r="BQ18" s="50">
        <f t="shared" si="5"/>
        <v>0</v>
      </c>
      <c r="BR18" s="50">
        <f t="shared" si="4"/>
        <v>0</v>
      </c>
      <c r="BS18" s="52">
        <f t="shared" si="3"/>
        <v>0</v>
      </c>
    </row>
    <row r="19" spans="1:71" ht="15.75" x14ac:dyDescent="0.25">
      <c r="A19" s="68" t="s">
        <v>104</v>
      </c>
      <c r="B19" s="46" t="s">
        <v>51</v>
      </c>
      <c r="C19" s="50">
        <f>DATOS!B20</f>
        <v>0</v>
      </c>
      <c r="D19" s="51">
        <v>52</v>
      </c>
      <c r="E19" s="50">
        <f t="shared" si="1"/>
        <v>0</v>
      </c>
      <c r="F19" s="50">
        <f t="shared" si="8"/>
        <v>0</v>
      </c>
      <c r="G19" s="50">
        <f t="shared" si="8"/>
        <v>0</v>
      </c>
      <c r="H19" s="50">
        <f t="shared" si="8"/>
        <v>0</v>
      </c>
      <c r="I19" s="50">
        <f t="shared" si="7"/>
        <v>0</v>
      </c>
      <c r="J19" s="50">
        <f t="shared" si="7"/>
        <v>0</v>
      </c>
      <c r="K19" s="50">
        <f t="shared" si="7"/>
        <v>0</v>
      </c>
      <c r="L19" s="50">
        <f t="shared" si="7"/>
        <v>0</v>
      </c>
      <c r="M19" s="50">
        <f t="shared" si="7"/>
        <v>0</v>
      </c>
      <c r="N19" s="50">
        <f t="shared" si="7"/>
        <v>0</v>
      </c>
      <c r="O19" s="50">
        <f t="shared" si="7"/>
        <v>0</v>
      </c>
      <c r="P19" s="50">
        <f t="shared" si="7"/>
        <v>0</v>
      </c>
      <c r="Q19" s="50">
        <f t="shared" si="7"/>
        <v>0</v>
      </c>
      <c r="R19" s="50">
        <f t="shared" si="7"/>
        <v>0</v>
      </c>
      <c r="S19" s="50">
        <f t="shared" si="7"/>
        <v>0</v>
      </c>
      <c r="T19" s="50">
        <f t="shared" si="7"/>
        <v>0</v>
      </c>
      <c r="U19" s="50">
        <f t="shared" si="7"/>
        <v>0</v>
      </c>
      <c r="V19" s="50">
        <f t="shared" si="7"/>
        <v>0</v>
      </c>
      <c r="W19" s="50">
        <f t="shared" si="7"/>
        <v>0</v>
      </c>
      <c r="X19" s="50">
        <f t="shared" si="7"/>
        <v>0</v>
      </c>
      <c r="Y19" s="50">
        <f t="shared" si="7"/>
        <v>0</v>
      </c>
      <c r="Z19" s="50">
        <f t="shared" si="7"/>
        <v>0</v>
      </c>
      <c r="AA19" s="50">
        <f t="shared" si="7"/>
        <v>0</v>
      </c>
      <c r="AB19" s="50">
        <f t="shared" si="7"/>
        <v>0</v>
      </c>
      <c r="AC19" s="50">
        <f t="shared" si="7"/>
        <v>0</v>
      </c>
      <c r="AD19" s="50">
        <f t="shared" si="7"/>
        <v>0</v>
      </c>
      <c r="AE19" s="50">
        <f t="shared" si="7"/>
        <v>0</v>
      </c>
      <c r="AF19" s="50">
        <f t="shared" si="7"/>
        <v>0</v>
      </c>
      <c r="AG19" s="50">
        <f t="shared" si="7"/>
        <v>0</v>
      </c>
      <c r="AH19" s="50">
        <f t="shared" si="7"/>
        <v>0</v>
      </c>
      <c r="AI19" s="50">
        <f t="shared" si="7"/>
        <v>0</v>
      </c>
      <c r="AJ19" s="50">
        <f t="shared" si="7"/>
        <v>0</v>
      </c>
      <c r="AK19" s="50">
        <f t="shared" si="7"/>
        <v>0</v>
      </c>
      <c r="AL19" s="50">
        <f t="shared" si="7"/>
        <v>0</v>
      </c>
      <c r="AM19" s="50">
        <f t="shared" si="7"/>
        <v>0</v>
      </c>
      <c r="AN19" s="50">
        <f t="shared" si="7"/>
        <v>0</v>
      </c>
      <c r="AO19" s="50">
        <f t="shared" si="7"/>
        <v>0</v>
      </c>
      <c r="AP19" s="50">
        <f t="shared" si="7"/>
        <v>0</v>
      </c>
      <c r="AQ19" s="50">
        <f t="shared" si="7"/>
        <v>0</v>
      </c>
      <c r="AR19" s="50">
        <f t="shared" si="7"/>
        <v>0</v>
      </c>
      <c r="AS19" s="50">
        <f t="shared" si="7"/>
        <v>0</v>
      </c>
      <c r="AT19" s="50">
        <f t="shared" si="7"/>
        <v>0</v>
      </c>
      <c r="AU19" s="50">
        <f t="shared" si="7"/>
        <v>0</v>
      </c>
      <c r="AV19" s="50">
        <f t="shared" si="7"/>
        <v>0</v>
      </c>
      <c r="AW19" s="50">
        <f t="shared" si="7"/>
        <v>0</v>
      </c>
      <c r="AX19" s="50">
        <f t="shared" si="7"/>
        <v>0</v>
      </c>
      <c r="AY19" s="50">
        <f t="shared" si="7"/>
        <v>0</v>
      </c>
      <c r="AZ19" s="50">
        <f t="shared" si="7"/>
        <v>0</v>
      </c>
      <c r="BA19" s="50">
        <f t="shared" si="7"/>
        <v>0</v>
      </c>
      <c r="BB19" s="50">
        <f t="shared" si="7"/>
        <v>0</v>
      </c>
      <c r="BC19" s="50">
        <f t="shared" si="7"/>
        <v>0</v>
      </c>
      <c r="BD19" s="50">
        <f t="shared" si="7"/>
        <v>0</v>
      </c>
      <c r="BE19" s="50">
        <f t="shared" si="7"/>
        <v>0</v>
      </c>
      <c r="BF19" s="50">
        <f t="shared" si="7"/>
        <v>0</v>
      </c>
      <c r="BG19" s="50">
        <f t="shared" si="7"/>
        <v>0</v>
      </c>
      <c r="BH19" s="50">
        <f t="shared" si="7"/>
        <v>0</v>
      </c>
      <c r="BI19" s="50">
        <f t="shared" si="7"/>
        <v>0</v>
      </c>
      <c r="BJ19" s="50">
        <f t="shared" si="7"/>
        <v>0</v>
      </c>
      <c r="BK19" s="50">
        <f t="shared" si="7"/>
        <v>0</v>
      </c>
      <c r="BL19" s="50">
        <f t="shared" si="7"/>
        <v>0</v>
      </c>
      <c r="BM19" s="50">
        <f t="shared" si="7"/>
        <v>0</v>
      </c>
      <c r="BN19" s="50">
        <f t="shared" si="7"/>
        <v>0</v>
      </c>
      <c r="BO19" s="50">
        <f t="shared" si="7"/>
        <v>0</v>
      </c>
      <c r="BP19" s="50">
        <f t="shared" si="7"/>
        <v>0</v>
      </c>
      <c r="BQ19" s="50">
        <f t="shared" si="5"/>
        <v>0</v>
      </c>
      <c r="BR19" s="50">
        <f t="shared" si="4"/>
        <v>0</v>
      </c>
      <c r="BS19" s="52">
        <f t="shared" si="3"/>
        <v>0</v>
      </c>
    </row>
    <row r="20" spans="1:71" ht="15.75" x14ac:dyDescent="0.25">
      <c r="A20" s="68" t="s">
        <v>104</v>
      </c>
      <c r="B20" s="46" t="s">
        <v>52</v>
      </c>
      <c r="C20" s="50">
        <f>DATOS!B21</f>
        <v>0</v>
      </c>
      <c r="D20" s="51">
        <v>57</v>
      </c>
      <c r="E20" s="50">
        <f t="shared" si="1"/>
        <v>0</v>
      </c>
      <c r="F20" s="50">
        <f t="shared" si="8"/>
        <v>0</v>
      </c>
      <c r="G20" s="50">
        <f t="shared" si="8"/>
        <v>0</v>
      </c>
      <c r="H20" s="50">
        <f t="shared" si="8"/>
        <v>0</v>
      </c>
      <c r="I20" s="50">
        <f t="shared" si="7"/>
        <v>0</v>
      </c>
      <c r="J20" s="50">
        <f t="shared" si="7"/>
        <v>0</v>
      </c>
      <c r="K20" s="50">
        <f t="shared" si="7"/>
        <v>0</v>
      </c>
      <c r="L20" s="50">
        <f t="shared" si="7"/>
        <v>0</v>
      </c>
      <c r="M20" s="50">
        <f t="shared" si="7"/>
        <v>0</v>
      </c>
      <c r="N20" s="50">
        <f t="shared" si="7"/>
        <v>0</v>
      </c>
      <c r="O20" s="50">
        <f t="shared" si="7"/>
        <v>0</v>
      </c>
      <c r="P20" s="50">
        <f t="shared" si="7"/>
        <v>0</v>
      </c>
      <c r="Q20" s="50">
        <f t="shared" si="7"/>
        <v>0</v>
      </c>
      <c r="R20" s="50">
        <f t="shared" si="7"/>
        <v>0</v>
      </c>
      <c r="S20" s="50">
        <f t="shared" si="7"/>
        <v>0</v>
      </c>
      <c r="T20" s="50">
        <f t="shared" si="7"/>
        <v>0</v>
      </c>
      <c r="U20" s="50">
        <f t="shared" si="7"/>
        <v>0</v>
      </c>
      <c r="V20" s="50">
        <f t="shared" si="7"/>
        <v>0</v>
      </c>
      <c r="W20" s="50">
        <f t="shared" si="7"/>
        <v>0</v>
      </c>
      <c r="X20" s="50">
        <f t="shared" si="7"/>
        <v>0</v>
      </c>
      <c r="Y20" s="50">
        <f t="shared" si="7"/>
        <v>0</v>
      </c>
      <c r="Z20" s="50">
        <f t="shared" si="7"/>
        <v>0</v>
      </c>
      <c r="AA20" s="50">
        <f t="shared" si="7"/>
        <v>0</v>
      </c>
      <c r="AB20" s="50">
        <f t="shared" si="7"/>
        <v>0</v>
      </c>
      <c r="AC20" s="50">
        <f t="shared" si="7"/>
        <v>0</v>
      </c>
      <c r="AD20" s="50">
        <f t="shared" si="7"/>
        <v>0</v>
      </c>
      <c r="AE20" s="50">
        <f t="shared" si="7"/>
        <v>0</v>
      </c>
      <c r="AF20" s="50">
        <f t="shared" si="7"/>
        <v>0</v>
      </c>
      <c r="AG20" s="50">
        <f t="shared" si="7"/>
        <v>0</v>
      </c>
      <c r="AH20" s="50">
        <f t="shared" si="7"/>
        <v>0</v>
      </c>
      <c r="AI20" s="50">
        <f t="shared" si="7"/>
        <v>0</v>
      </c>
      <c r="AJ20" s="50">
        <f t="shared" si="7"/>
        <v>0</v>
      </c>
      <c r="AK20" s="50">
        <f t="shared" si="7"/>
        <v>0</v>
      </c>
      <c r="AL20" s="50">
        <f t="shared" si="7"/>
        <v>0</v>
      </c>
      <c r="AM20" s="50">
        <f t="shared" si="7"/>
        <v>0</v>
      </c>
      <c r="AN20" s="50">
        <f t="shared" si="7"/>
        <v>0</v>
      </c>
      <c r="AO20" s="50">
        <f t="shared" si="7"/>
        <v>0</v>
      </c>
      <c r="AP20" s="50">
        <f t="shared" si="7"/>
        <v>0</v>
      </c>
      <c r="AQ20" s="50">
        <f t="shared" si="7"/>
        <v>0</v>
      </c>
      <c r="AR20" s="50">
        <f t="shared" si="7"/>
        <v>0</v>
      </c>
      <c r="AS20" s="50">
        <f t="shared" si="7"/>
        <v>0</v>
      </c>
      <c r="AT20" s="50">
        <f t="shared" si="7"/>
        <v>0</v>
      </c>
      <c r="AU20" s="50">
        <f t="shared" si="7"/>
        <v>0</v>
      </c>
      <c r="AV20" s="50">
        <f t="shared" si="7"/>
        <v>0</v>
      </c>
      <c r="AW20" s="50">
        <f t="shared" si="7"/>
        <v>0</v>
      </c>
      <c r="AX20" s="50">
        <f t="shared" si="7"/>
        <v>0</v>
      </c>
      <c r="AY20" s="50">
        <f t="shared" si="7"/>
        <v>0</v>
      </c>
      <c r="AZ20" s="50">
        <f t="shared" si="7"/>
        <v>0</v>
      </c>
      <c r="BA20" s="50">
        <f t="shared" si="7"/>
        <v>0</v>
      </c>
      <c r="BB20" s="50">
        <f t="shared" si="7"/>
        <v>0</v>
      </c>
      <c r="BC20" s="50">
        <f t="shared" si="7"/>
        <v>0</v>
      </c>
      <c r="BD20" s="50">
        <f t="shared" si="7"/>
        <v>0</v>
      </c>
      <c r="BE20" s="50">
        <f t="shared" si="7"/>
        <v>0</v>
      </c>
      <c r="BF20" s="50">
        <f t="shared" si="7"/>
        <v>0</v>
      </c>
      <c r="BG20" s="50">
        <f t="shared" si="7"/>
        <v>0</v>
      </c>
      <c r="BH20" s="50">
        <f t="shared" si="7"/>
        <v>0</v>
      </c>
      <c r="BI20" s="50">
        <f t="shared" si="7"/>
        <v>0</v>
      </c>
      <c r="BJ20" s="50">
        <f t="shared" si="7"/>
        <v>0</v>
      </c>
      <c r="BK20" s="50">
        <f t="shared" si="7"/>
        <v>0</v>
      </c>
      <c r="BL20" s="50">
        <f t="shared" si="7"/>
        <v>0</v>
      </c>
      <c r="BM20" s="50">
        <f t="shared" si="7"/>
        <v>0</v>
      </c>
      <c r="BN20" s="50">
        <f t="shared" si="7"/>
        <v>0</v>
      </c>
      <c r="BO20" s="50">
        <f t="shared" si="7"/>
        <v>0</v>
      </c>
      <c r="BP20" s="50">
        <f t="shared" si="7"/>
        <v>0</v>
      </c>
      <c r="BQ20" s="50">
        <f t="shared" si="5"/>
        <v>0</v>
      </c>
      <c r="BR20" s="50">
        <f t="shared" si="4"/>
        <v>0</v>
      </c>
      <c r="BS20" s="52">
        <f t="shared" si="3"/>
        <v>0</v>
      </c>
    </row>
    <row r="21" spans="1:71" ht="15.75" x14ac:dyDescent="0.25">
      <c r="A21" s="68" t="s">
        <v>104</v>
      </c>
      <c r="B21" s="46" t="s">
        <v>53</v>
      </c>
      <c r="C21" s="50">
        <f>DATOS!B22</f>
        <v>0</v>
      </c>
      <c r="D21" s="51">
        <v>62</v>
      </c>
      <c r="E21" s="50">
        <f t="shared" si="1"/>
        <v>0</v>
      </c>
      <c r="F21" s="50">
        <f t="shared" si="8"/>
        <v>0</v>
      </c>
      <c r="G21" s="50">
        <f t="shared" si="8"/>
        <v>0</v>
      </c>
      <c r="H21" s="50">
        <f t="shared" si="8"/>
        <v>0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Q21" s="50">
        <f t="shared" si="7"/>
        <v>0</v>
      </c>
      <c r="R21" s="50">
        <f t="shared" si="7"/>
        <v>0</v>
      </c>
      <c r="S21" s="50">
        <f t="shared" si="7"/>
        <v>0</v>
      </c>
      <c r="T21" s="50">
        <f t="shared" si="7"/>
        <v>0</v>
      </c>
      <c r="U21" s="50">
        <f t="shared" si="7"/>
        <v>0</v>
      </c>
      <c r="V21" s="50">
        <f t="shared" si="7"/>
        <v>0</v>
      </c>
      <c r="W21" s="50">
        <f t="shared" si="7"/>
        <v>0</v>
      </c>
      <c r="X21" s="50">
        <f t="shared" ref="X21:BP26" si="9">IF(($D21+X$8)&lt;$B$6,0,IF(($D21+X$8)&lt;$B$7,$B$4,0))</f>
        <v>0</v>
      </c>
      <c r="Y21" s="50">
        <f t="shared" si="9"/>
        <v>0</v>
      </c>
      <c r="Z21" s="50">
        <f t="shared" si="9"/>
        <v>0</v>
      </c>
      <c r="AA21" s="50">
        <f t="shared" si="9"/>
        <v>0</v>
      </c>
      <c r="AB21" s="50">
        <f t="shared" si="9"/>
        <v>0</v>
      </c>
      <c r="AC21" s="50">
        <f t="shared" si="9"/>
        <v>0</v>
      </c>
      <c r="AD21" s="50">
        <f t="shared" si="9"/>
        <v>0</v>
      </c>
      <c r="AE21" s="50">
        <f t="shared" si="9"/>
        <v>0</v>
      </c>
      <c r="AF21" s="50">
        <f t="shared" si="9"/>
        <v>0</v>
      </c>
      <c r="AG21" s="50">
        <f t="shared" si="9"/>
        <v>0</v>
      </c>
      <c r="AH21" s="50">
        <f t="shared" si="9"/>
        <v>0</v>
      </c>
      <c r="AI21" s="50">
        <f t="shared" si="9"/>
        <v>0</v>
      </c>
      <c r="AJ21" s="50">
        <f t="shared" si="9"/>
        <v>0</v>
      </c>
      <c r="AK21" s="50">
        <f t="shared" si="9"/>
        <v>0</v>
      </c>
      <c r="AL21" s="50">
        <f t="shared" si="9"/>
        <v>0</v>
      </c>
      <c r="AM21" s="50">
        <f t="shared" si="9"/>
        <v>0</v>
      </c>
      <c r="AN21" s="50">
        <f t="shared" si="9"/>
        <v>0</v>
      </c>
      <c r="AO21" s="50">
        <f t="shared" si="9"/>
        <v>0</v>
      </c>
      <c r="AP21" s="50">
        <f t="shared" si="9"/>
        <v>0</v>
      </c>
      <c r="AQ21" s="50">
        <f t="shared" si="9"/>
        <v>0</v>
      </c>
      <c r="AR21" s="50">
        <f t="shared" si="9"/>
        <v>0</v>
      </c>
      <c r="AS21" s="50">
        <f t="shared" si="9"/>
        <v>0</v>
      </c>
      <c r="AT21" s="50">
        <f t="shared" si="9"/>
        <v>0</v>
      </c>
      <c r="AU21" s="50">
        <f t="shared" si="9"/>
        <v>0</v>
      </c>
      <c r="AV21" s="50">
        <f t="shared" si="9"/>
        <v>0</v>
      </c>
      <c r="AW21" s="50">
        <f t="shared" si="9"/>
        <v>0</v>
      </c>
      <c r="AX21" s="50">
        <f t="shared" si="9"/>
        <v>0</v>
      </c>
      <c r="AY21" s="50">
        <f t="shared" si="9"/>
        <v>0</v>
      </c>
      <c r="AZ21" s="50">
        <f t="shared" si="9"/>
        <v>0</v>
      </c>
      <c r="BA21" s="50">
        <f t="shared" si="9"/>
        <v>0</v>
      </c>
      <c r="BB21" s="50">
        <f t="shared" si="9"/>
        <v>0</v>
      </c>
      <c r="BC21" s="50">
        <f t="shared" si="9"/>
        <v>0</v>
      </c>
      <c r="BD21" s="50">
        <f t="shared" si="9"/>
        <v>0</v>
      </c>
      <c r="BE21" s="50">
        <f t="shared" si="9"/>
        <v>0</v>
      </c>
      <c r="BF21" s="50">
        <f t="shared" si="9"/>
        <v>0</v>
      </c>
      <c r="BG21" s="50">
        <f t="shared" si="9"/>
        <v>0</v>
      </c>
      <c r="BH21" s="50">
        <f t="shared" si="9"/>
        <v>0</v>
      </c>
      <c r="BI21" s="50">
        <f t="shared" si="9"/>
        <v>0</v>
      </c>
      <c r="BJ21" s="50">
        <f t="shared" si="9"/>
        <v>0</v>
      </c>
      <c r="BK21" s="50">
        <f t="shared" si="9"/>
        <v>0</v>
      </c>
      <c r="BL21" s="50">
        <f t="shared" si="9"/>
        <v>0</v>
      </c>
      <c r="BM21" s="50">
        <f t="shared" si="9"/>
        <v>0</v>
      </c>
      <c r="BN21" s="50">
        <f t="shared" si="9"/>
        <v>0</v>
      </c>
      <c r="BO21" s="50">
        <f t="shared" si="9"/>
        <v>0</v>
      </c>
      <c r="BP21" s="50">
        <f t="shared" si="9"/>
        <v>0</v>
      </c>
      <c r="BQ21" s="50">
        <f t="shared" si="5"/>
        <v>0</v>
      </c>
      <c r="BR21" s="50">
        <f t="shared" si="4"/>
        <v>0</v>
      </c>
      <c r="BS21" s="52">
        <f t="shared" si="3"/>
        <v>0</v>
      </c>
    </row>
    <row r="22" spans="1:71" ht="15.75" x14ac:dyDescent="0.25">
      <c r="A22" s="68" t="s">
        <v>104</v>
      </c>
      <c r="B22" s="46" t="s">
        <v>54</v>
      </c>
      <c r="C22" s="50">
        <f>DATOS!B23</f>
        <v>0</v>
      </c>
      <c r="D22" s="51">
        <v>67</v>
      </c>
      <c r="E22" s="50">
        <f t="shared" si="1"/>
        <v>0</v>
      </c>
      <c r="F22" s="50">
        <f t="shared" si="8"/>
        <v>0</v>
      </c>
      <c r="G22" s="50">
        <f t="shared" si="8"/>
        <v>0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si="8"/>
        <v>0</v>
      </c>
      <c r="Q22" s="50">
        <f t="shared" si="8"/>
        <v>0</v>
      </c>
      <c r="R22" s="50">
        <f t="shared" si="8"/>
        <v>0</v>
      </c>
      <c r="S22" s="50">
        <f t="shared" si="8"/>
        <v>0</v>
      </c>
      <c r="T22" s="50">
        <f t="shared" si="8"/>
        <v>0</v>
      </c>
      <c r="U22" s="50">
        <f t="shared" si="8"/>
        <v>0</v>
      </c>
      <c r="V22" s="50">
        <f t="shared" si="8"/>
        <v>0</v>
      </c>
      <c r="W22" s="50">
        <f t="shared" si="8"/>
        <v>0</v>
      </c>
      <c r="X22" s="50">
        <f t="shared" si="9"/>
        <v>0</v>
      </c>
      <c r="Y22" s="50">
        <f t="shared" si="9"/>
        <v>0</v>
      </c>
      <c r="Z22" s="50">
        <f t="shared" si="9"/>
        <v>0</v>
      </c>
      <c r="AA22" s="50">
        <f t="shared" si="9"/>
        <v>0</v>
      </c>
      <c r="AB22" s="50">
        <f t="shared" si="9"/>
        <v>0</v>
      </c>
      <c r="AC22" s="50">
        <f t="shared" si="9"/>
        <v>0</v>
      </c>
      <c r="AD22" s="50">
        <f t="shared" si="9"/>
        <v>0</v>
      </c>
      <c r="AE22" s="50">
        <f t="shared" si="9"/>
        <v>0</v>
      </c>
      <c r="AF22" s="50">
        <f t="shared" si="9"/>
        <v>0</v>
      </c>
      <c r="AG22" s="50">
        <f t="shared" si="9"/>
        <v>0</v>
      </c>
      <c r="AH22" s="50">
        <f t="shared" si="9"/>
        <v>0</v>
      </c>
      <c r="AI22" s="50">
        <f t="shared" si="9"/>
        <v>0</v>
      </c>
      <c r="AJ22" s="50">
        <f t="shared" si="9"/>
        <v>0</v>
      </c>
      <c r="AK22" s="50">
        <f t="shared" si="9"/>
        <v>0</v>
      </c>
      <c r="AL22" s="50">
        <f t="shared" si="9"/>
        <v>0</v>
      </c>
      <c r="AM22" s="50">
        <f t="shared" si="9"/>
        <v>0</v>
      </c>
      <c r="AN22" s="50">
        <f t="shared" si="9"/>
        <v>0</v>
      </c>
      <c r="AO22" s="50">
        <f t="shared" si="9"/>
        <v>0</v>
      </c>
      <c r="AP22" s="50">
        <f t="shared" si="9"/>
        <v>0</v>
      </c>
      <c r="AQ22" s="50">
        <f t="shared" si="9"/>
        <v>0</v>
      </c>
      <c r="AR22" s="50">
        <f t="shared" si="9"/>
        <v>0</v>
      </c>
      <c r="AS22" s="50">
        <f t="shared" si="9"/>
        <v>0</v>
      </c>
      <c r="AT22" s="50">
        <f t="shared" si="9"/>
        <v>0</v>
      </c>
      <c r="AU22" s="50">
        <f t="shared" si="9"/>
        <v>0</v>
      </c>
      <c r="AV22" s="50">
        <f t="shared" si="9"/>
        <v>0</v>
      </c>
      <c r="AW22" s="50">
        <f t="shared" si="9"/>
        <v>0</v>
      </c>
      <c r="AX22" s="50">
        <f t="shared" si="9"/>
        <v>0</v>
      </c>
      <c r="AY22" s="50">
        <f t="shared" si="9"/>
        <v>0</v>
      </c>
      <c r="AZ22" s="50">
        <f t="shared" si="9"/>
        <v>0</v>
      </c>
      <c r="BA22" s="50">
        <f t="shared" si="9"/>
        <v>0</v>
      </c>
      <c r="BB22" s="50">
        <f t="shared" si="9"/>
        <v>0</v>
      </c>
      <c r="BC22" s="50">
        <f t="shared" si="9"/>
        <v>0</v>
      </c>
      <c r="BD22" s="50">
        <f t="shared" si="9"/>
        <v>0</v>
      </c>
      <c r="BE22" s="50">
        <f t="shared" si="9"/>
        <v>0</v>
      </c>
      <c r="BF22" s="50">
        <f t="shared" si="9"/>
        <v>0</v>
      </c>
      <c r="BG22" s="50">
        <f t="shared" si="9"/>
        <v>0</v>
      </c>
      <c r="BH22" s="50">
        <f t="shared" si="9"/>
        <v>0</v>
      </c>
      <c r="BI22" s="50">
        <f t="shared" si="9"/>
        <v>0</v>
      </c>
      <c r="BJ22" s="50">
        <f t="shared" si="9"/>
        <v>0</v>
      </c>
      <c r="BK22" s="50">
        <f t="shared" si="9"/>
        <v>0</v>
      </c>
      <c r="BL22" s="50">
        <f t="shared" si="9"/>
        <v>0</v>
      </c>
      <c r="BM22" s="50">
        <f t="shared" si="9"/>
        <v>0</v>
      </c>
      <c r="BN22" s="50">
        <f t="shared" si="9"/>
        <v>0</v>
      </c>
      <c r="BO22" s="50">
        <f t="shared" si="9"/>
        <v>0</v>
      </c>
      <c r="BP22" s="50">
        <f t="shared" si="9"/>
        <v>0</v>
      </c>
      <c r="BQ22" s="50">
        <f t="shared" si="5"/>
        <v>0</v>
      </c>
      <c r="BR22" s="50">
        <f t="shared" si="4"/>
        <v>0</v>
      </c>
      <c r="BS22" s="52">
        <f t="shared" si="3"/>
        <v>0</v>
      </c>
    </row>
    <row r="23" spans="1:71" ht="15.75" x14ac:dyDescent="0.25">
      <c r="A23" s="68" t="s">
        <v>104</v>
      </c>
      <c r="B23" s="46" t="s">
        <v>55</v>
      </c>
      <c r="C23" s="50">
        <f>DATOS!B24</f>
        <v>0</v>
      </c>
      <c r="D23" s="51">
        <v>72</v>
      </c>
      <c r="E23" s="50">
        <f t="shared" si="1"/>
        <v>0</v>
      </c>
      <c r="F23" s="50">
        <f t="shared" si="8"/>
        <v>0</v>
      </c>
      <c r="G23" s="50">
        <f t="shared" si="8"/>
        <v>0</v>
      </c>
      <c r="H23" s="50">
        <f t="shared" si="8"/>
        <v>0</v>
      </c>
      <c r="I23" s="50">
        <f t="shared" si="8"/>
        <v>0</v>
      </c>
      <c r="J23" s="50">
        <f t="shared" si="8"/>
        <v>0</v>
      </c>
      <c r="K23" s="50">
        <f t="shared" si="8"/>
        <v>0</v>
      </c>
      <c r="L23" s="50">
        <f t="shared" si="8"/>
        <v>0</v>
      </c>
      <c r="M23" s="50">
        <f t="shared" si="8"/>
        <v>0</v>
      </c>
      <c r="N23" s="50">
        <f t="shared" si="8"/>
        <v>0</v>
      </c>
      <c r="O23" s="50">
        <f t="shared" si="8"/>
        <v>0</v>
      </c>
      <c r="P23" s="50">
        <f t="shared" si="8"/>
        <v>0</v>
      </c>
      <c r="Q23" s="50">
        <f t="shared" si="8"/>
        <v>0</v>
      </c>
      <c r="R23" s="50">
        <f t="shared" si="8"/>
        <v>0</v>
      </c>
      <c r="S23" s="50">
        <f t="shared" si="8"/>
        <v>0</v>
      </c>
      <c r="T23" s="50">
        <f t="shared" si="8"/>
        <v>0</v>
      </c>
      <c r="U23" s="50">
        <f t="shared" si="8"/>
        <v>0</v>
      </c>
      <c r="V23" s="50">
        <f t="shared" si="8"/>
        <v>0</v>
      </c>
      <c r="W23" s="50">
        <f t="shared" si="8"/>
        <v>0</v>
      </c>
      <c r="X23" s="50">
        <f t="shared" si="9"/>
        <v>0</v>
      </c>
      <c r="Y23" s="50">
        <f t="shared" si="9"/>
        <v>0</v>
      </c>
      <c r="Z23" s="50">
        <f t="shared" si="9"/>
        <v>0</v>
      </c>
      <c r="AA23" s="50">
        <f t="shared" si="9"/>
        <v>0</v>
      </c>
      <c r="AB23" s="50">
        <f t="shared" si="9"/>
        <v>0</v>
      </c>
      <c r="AC23" s="50">
        <f t="shared" si="9"/>
        <v>0</v>
      </c>
      <c r="AD23" s="50">
        <f t="shared" si="9"/>
        <v>0</v>
      </c>
      <c r="AE23" s="50">
        <f t="shared" si="9"/>
        <v>0</v>
      </c>
      <c r="AF23" s="50">
        <f t="shared" si="9"/>
        <v>0</v>
      </c>
      <c r="AG23" s="50">
        <f t="shared" si="9"/>
        <v>0</v>
      </c>
      <c r="AH23" s="50">
        <f t="shared" si="9"/>
        <v>0</v>
      </c>
      <c r="AI23" s="50">
        <f t="shared" si="9"/>
        <v>0</v>
      </c>
      <c r="AJ23" s="50">
        <f t="shared" si="9"/>
        <v>0</v>
      </c>
      <c r="AK23" s="50">
        <f t="shared" si="9"/>
        <v>0</v>
      </c>
      <c r="AL23" s="50">
        <f t="shared" si="9"/>
        <v>0</v>
      </c>
      <c r="AM23" s="50">
        <f t="shared" si="9"/>
        <v>0</v>
      </c>
      <c r="AN23" s="50">
        <f t="shared" si="9"/>
        <v>0</v>
      </c>
      <c r="AO23" s="50">
        <f t="shared" si="9"/>
        <v>0</v>
      </c>
      <c r="AP23" s="50">
        <f t="shared" si="9"/>
        <v>0</v>
      </c>
      <c r="AQ23" s="50">
        <f t="shared" si="9"/>
        <v>0</v>
      </c>
      <c r="AR23" s="50">
        <f t="shared" si="9"/>
        <v>0</v>
      </c>
      <c r="AS23" s="50">
        <f t="shared" si="9"/>
        <v>0</v>
      </c>
      <c r="AT23" s="50">
        <f t="shared" si="9"/>
        <v>0</v>
      </c>
      <c r="AU23" s="50">
        <f t="shared" si="9"/>
        <v>0</v>
      </c>
      <c r="AV23" s="50">
        <f t="shared" si="9"/>
        <v>0</v>
      </c>
      <c r="AW23" s="50">
        <f t="shared" si="9"/>
        <v>0</v>
      </c>
      <c r="AX23" s="50">
        <f t="shared" si="9"/>
        <v>0</v>
      </c>
      <c r="AY23" s="50">
        <f t="shared" si="9"/>
        <v>0</v>
      </c>
      <c r="AZ23" s="50">
        <f t="shared" si="9"/>
        <v>0</v>
      </c>
      <c r="BA23" s="50">
        <f t="shared" si="9"/>
        <v>0</v>
      </c>
      <c r="BB23" s="50">
        <f t="shared" si="9"/>
        <v>0</v>
      </c>
      <c r="BC23" s="50">
        <f t="shared" si="9"/>
        <v>0</v>
      </c>
      <c r="BD23" s="50">
        <f t="shared" si="9"/>
        <v>0</v>
      </c>
      <c r="BE23" s="50">
        <f t="shared" si="9"/>
        <v>0</v>
      </c>
      <c r="BF23" s="50">
        <f t="shared" si="9"/>
        <v>0</v>
      </c>
      <c r="BG23" s="50">
        <f t="shared" si="9"/>
        <v>0</v>
      </c>
      <c r="BH23" s="50">
        <f t="shared" si="9"/>
        <v>0</v>
      </c>
      <c r="BI23" s="50">
        <f t="shared" si="9"/>
        <v>0</v>
      </c>
      <c r="BJ23" s="50">
        <f t="shared" si="9"/>
        <v>0</v>
      </c>
      <c r="BK23" s="50">
        <f t="shared" si="9"/>
        <v>0</v>
      </c>
      <c r="BL23" s="50">
        <f t="shared" si="9"/>
        <v>0</v>
      </c>
      <c r="BM23" s="50">
        <f t="shared" si="9"/>
        <v>0</v>
      </c>
      <c r="BN23" s="50">
        <f t="shared" si="9"/>
        <v>0</v>
      </c>
      <c r="BO23" s="50">
        <f t="shared" si="9"/>
        <v>0</v>
      </c>
      <c r="BP23" s="50">
        <f t="shared" si="9"/>
        <v>0</v>
      </c>
      <c r="BQ23" s="50">
        <f t="shared" si="5"/>
        <v>0</v>
      </c>
      <c r="BR23" s="50">
        <f t="shared" si="4"/>
        <v>0</v>
      </c>
      <c r="BS23" s="52">
        <f t="shared" si="3"/>
        <v>0</v>
      </c>
    </row>
    <row r="24" spans="1:71" ht="15.75" x14ac:dyDescent="0.25">
      <c r="A24" s="68" t="s">
        <v>104</v>
      </c>
      <c r="B24" s="46" t="s">
        <v>56</v>
      </c>
      <c r="C24" s="50">
        <f>DATOS!B25</f>
        <v>0</v>
      </c>
      <c r="D24" s="51">
        <v>77</v>
      </c>
      <c r="E24" s="50">
        <f t="shared" si="1"/>
        <v>0</v>
      </c>
      <c r="F24" s="50">
        <f t="shared" si="8"/>
        <v>0</v>
      </c>
      <c r="G24" s="50">
        <f t="shared" si="8"/>
        <v>0</v>
      </c>
      <c r="H24" s="50">
        <f t="shared" si="8"/>
        <v>0</v>
      </c>
      <c r="I24" s="50">
        <f t="shared" si="8"/>
        <v>0</v>
      </c>
      <c r="J24" s="50">
        <f t="shared" si="8"/>
        <v>0</v>
      </c>
      <c r="K24" s="50">
        <f t="shared" si="8"/>
        <v>0</v>
      </c>
      <c r="L24" s="50">
        <f t="shared" si="8"/>
        <v>0</v>
      </c>
      <c r="M24" s="50">
        <f t="shared" si="8"/>
        <v>0</v>
      </c>
      <c r="N24" s="50">
        <f t="shared" si="8"/>
        <v>0</v>
      </c>
      <c r="O24" s="50">
        <f t="shared" si="8"/>
        <v>0</v>
      </c>
      <c r="P24" s="50">
        <f t="shared" si="8"/>
        <v>0</v>
      </c>
      <c r="Q24" s="50">
        <f t="shared" si="8"/>
        <v>0</v>
      </c>
      <c r="R24" s="50">
        <f t="shared" si="8"/>
        <v>0</v>
      </c>
      <c r="S24" s="50">
        <f t="shared" si="8"/>
        <v>0</v>
      </c>
      <c r="T24" s="50">
        <f t="shared" si="8"/>
        <v>0</v>
      </c>
      <c r="U24" s="50">
        <f t="shared" si="8"/>
        <v>0</v>
      </c>
      <c r="V24" s="50">
        <f t="shared" si="8"/>
        <v>0</v>
      </c>
      <c r="W24" s="50">
        <f t="shared" si="8"/>
        <v>0</v>
      </c>
      <c r="X24" s="50">
        <f t="shared" si="9"/>
        <v>0</v>
      </c>
      <c r="Y24" s="50">
        <f t="shared" si="9"/>
        <v>0</v>
      </c>
      <c r="Z24" s="50">
        <f t="shared" si="9"/>
        <v>0</v>
      </c>
      <c r="AA24" s="50">
        <f t="shared" si="9"/>
        <v>0</v>
      </c>
      <c r="AB24" s="50">
        <f t="shared" si="9"/>
        <v>0</v>
      </c>
      <c r="AC24" s="50">
        <f t="shared" si="9"/>
        <v>0</v>
      </c>
      <c r="AD24" s="50">
        <f t="shared" si="9"/>
        <v>0</v>
      </c>
      <c r="AE24" s="50">
        <f t="shared" si="9"/>
        <v>0</v>
      </c>
      <c r="AF24" s="50">
        <f t="shared" si="9"/>
        <v>0</v>
      </c>
      <c r="AG24" s="50">
        <f t="shared" si="9"/>
        <v>0</v>
      </c>
      <c r="AH24" s="50">
        <f t="shared" si="9"/>
        <v>0</v>
      </c>
      <c r="AI24" s="50">
        <f t="shared" si="9"/>
        <v>0</v>
      </c>
      <c r="AJ24" s="50">
        <f t="shared" si="9"/>
        <v>0</v>
      </c>
      <c r="AK24" s="50">
        <f t="shared" si="9"/>
        <v>0</v>
      </c>
      <c r="AL24" s="50">
        <f t="shared" si="9"/>
        <v>0</v>
      </c>
      <c r="AM24" s="50">
        <f t="shared" si="9"/>
        <v>0</v>
      </c>
      <c r="AN24" s="50">
        <f t="shared" si="9"/>
        <v>0</v>
      </c>
      <c r="AO24" s="50">
        <f t="shared" si="9"/>
        <v>0</v>
      </c>
      <c r="AP24" s="50">
        <f t="shared" si="9"/>
        <v>0</v>
      </c>
      <c r="AQ24" s="50">
        <f t="shared" si="9"/>
        <v>0</v>
      </c>
      <c r="AR24" s="50">
        <f t="shared" si="9"/>
        <v>0</v>
      </c>
      <c r="AS24" s="50">
        <f t="shared" si="9"/>
        <v>0</v>
      </c>
      <c r="AT24" s="50">
        <f t="shared" si="9"/>
        <v>0</v>
      </c>
      <c r="AU24" s="50">
        <f t="shared" si="9"/>
        <v>0</v>
      </c>
      <c r="AV24" s="50">
        <f t="shared" si="9"/>
        <v>0</v>
      </c>
      <c r="AW24" s="50">
        <f t="shared" si="9"/>
        <v>0</v>
      </c>
      <c r="AX24" s="50">
        <f t="shared" si="9"/>
        <v>0</v>
      </c>
      <c r="AY24" s="50">
        <f t="shared" si="9"/>
        <v>0</v>
      </c>
      <c r="AZ24" s="50">
        <f t="shared" si="9"/>
        <v>0</v>
      </c>
      <c r="BA24" s="50">
        <f t="shared" si="9"/>
        <v>0</v>
      </c>
      <c r="BB24" s="50">
        <f t="shared" si="9"/>
        <v>0</v>
      </c>
      <c r="BC24" s="50">
        <f t="shared" si="9"/>
        <v>0</v>
      </c>
      <c r="BD24" s="50">
        <f t="shared" si="9"/>
        <v>0</v>
      </c>
      <c r="BE24" s="50">
        <f t="shared" si="9"/>
        <v>0</v>
      </c>
      <c r="BF24" s="50">
        <f t="shared" si="9"/>
        <v>0</v>
      </c>
      <c r="BG24" s="50">
        <f t="shared" si="9"/>
        <v>0</v>
      </c>
      <c r="BH24" s="50">
        <f t="shared" si="9"/>
        <v>0</v>
      </c>
      <c r="BI24" s="50">
        <f t="shared" si="9"/>
        <v>0</v>
      </c>
      <c r="BJ24" s="50">
        <f t="shared" si="9"/>
        <v>0</v>
      </c>
      <c r="BK24" s="50">
        <f t="shared" si="9"/>
        <v>0</v>
      </c>
      <c r="BL24" s="50">
        <f t="shared" si="9"/>
        <v>0</v>
      </c>
      <c r="BM24" s="50">
        <f t="shared" si="9"/>
        <v>0</v>
      </c>
      <c r="BN24" s="50">
        <f t="shared" si="9"/>
        <v>0</v>
      </c>
      <c r="BO24" s="50">
        <f t="shared" si="9"/>
        <v>0</v>
      </c>
      <c r="BP24" s="50">
        <f t="shared" si="9"/>
        <v>0</v>
      </c>
      <c r="BQ24" s="50">
        <f t="shared" si="5"/>
        <v>0</v>
      </c>
      <c r="BR24" s="50">
        <f t="shared" si="4"/>
        <v>0</v>
      </c>
      <c r="BS24" s="52">
        <f t="shared" si="3"/>
        <v>0</v>
      </c>
    </row>
    <row r="25" spans="1:71" ht="15.75" x14ac:dyDescent="0.25">
      <c r="A25" s="68" t="s">
        <v>104</v>
      </c>
      <c r="B25" s="46" t="s">
        <v>57</v>
      </c>
      <c r="C25" s="50">
        <f>DATOS!B26</f>
        <v>0</v>
      </c>
      <c r="D25" s="51">
        <v>82</v>
      </c>
      <c r="E25" s="50">
        <f t="shared" si="1"/>
        <v>0</v>
      </c>
      <c r="F25" s="50">
        <f t="shared" si="8"/>
        <v>0</v>
      </c>
      <c r="G25" s="50">
        <f t="shared" si="8"/>
        <v>0</v>
      </c>
      <c r="H25" s="50">
        <f t="shared" si="8"/>
        <v>0</v>
      </c>
      <c r="I25" s="50">
        <f t="shared" si="8"/>
        <v>0</v>
      </c>
      <c r="J25" s="50">
        <f t="shared" si="8"/>
        <v>0</v>
      </c>
      <c r="K25" s="50">
        <f t="shared" si="8"/>
        <v>0</v>
      </c>
      <c r="L25" s="50">
        <f t="shared" si="8"/>
        <v>0</v>
      </c>
      <c r="M25" s="50">
        <f t="shared" si="8"/>
        <v>0</v>
      </c>
      <c r="N25" s="50">
        <f t="shared" si="8"/>
        <v>0</v>
      </c>
      <c r="O25" s="50">
        <f t="shared" si="8"/>
        <v>0</v>
      </c>
      <c r="P25" s="50">
        <f t="shared" si="8"/>
        <v>0</v>
      </c>
      <c r="Q25" s="50">
        <f t="shared" si="8"/>
        <v>0</v>
      </c>
      <c r="R25" s="50">
        <f t="shared" si="8"/>
        <v>0</v>
      </c>
      <c r="S25" s="50">
        <f t="shared" si="8"/>
        <v>0</v>
      </c>
      <c r="T25" s="50">
        <f t="shared" si="8"/>
        <v>0</v>
      </c>
      <c r="U25" s="50">
        <f t="shared" si="8"/>
        <v>0</v>
      </c>
      <c r="V25" s="50">
        <f t="shared" si="8"/>
        <v>0</v>
      </c>
      <c r="W25" s="50">
        <f t="shared" si="8"/>
        <v>0</v>
      </c>
      <c r="X25" s="50">
        <f t="shared" si="9"/>
        <v>0</v>
      </c>
      <c r="Y25" s="50">
        <f t="shared" si="9"/>
        <v>0</v>
      </c>
      <c r="Z25" s="50">
        <f t="shared" si="9"/>
        <v>0</v>
      </c>
      <c r="AA25" s="50">
        <f t="shared" si="9"/>
        <v>0</v>
      </c>
      <c r="AB25" s="50">
        <f t="shared" si="9"/>
        <v>0</v>
      </c>
      <c r="AC25" s="50">
        <f t="shared" si="9"/>
        <v>0</v>
      </c>
      <c r="AD25" s="50">
        <f t="shared" si="9"/>
        <v>0</v>
      </c>
      <c r="AE25" s="50">
        <f t="shared" si="9"/>
        <v>0</v>
      </c>
      <c r="AF25" s="50">
        <f t="shared" si="9"/>
        <v>0</v>
      </c>
      <c r="AG25" s="50">
        <f t="shared" si="9"/>
        <v>0</v>
      </c>
      <c r="AH25" s="50">
        <f t="shared" si="9"/>
        <v>0</v>
      </c>
      <c r="AI25" s="50">
        <f t="shared" si="9"/>
        <v>0</v>
      </c>
      <c r="AJ25" s="50">
        <f t="shared" si="9"/>
        <v>0</v>
      </c>
      <c r="AK25" s="50">
        <f t="shared" si="9"/>
        <v>0</v>
      </c>
      <c r="AL25" s="50">
        <f t="shared" si="9"/>
        <v>0</v>
      </c>
      <c r="AM25" s="50">
        <f t="shared" si="9"/>
        <v>0</v>
      </c>
      <c r="AN25" s="50">
        <f t="shared" si="9"/>
        <v>0</v>
      </c>
      <c r="AO25" s="50">
        <f t="shared" si="9"/>
        <v>0</v>
      </c>
      <c r="AP25" s="50">
        <f t="shared" si="9"/>
        <v>0</v>
      </c>
      <c r="AQ25" s="50">
        <f t="shared" si="9"/>
        <v>0</v>
      </c>
      <c r="AR25" s="50">
        <f t="shared" si="9"/>
        <v>0</v>
      </c>
      <c r="AS25" s="50">
        <f t="shared" si="9"/>
        <v>0</v>
      </c>
      <c r="AT25" s="50">
        <f t="shared" si="9"/>
        <v>0</v>
      </c>
      <c r="AU25" s="50">
        <f t="shared" si="9"/>
        <v>0</v>
      </c>
      <c r="AV25" s="50">
        <f t="shared" si="9"/>
        <v>0</v>
      </c>
      <c r="AW25" s="50">
        <f t="shared" si="9"/>
        <v>0</v>
      </c>
      <c r="AX25" s="50">
        <f t="shared" si="9"/>
        <v>0</v>
      </c>
      <c r="AY25" s="50">
        <f t="shared" si="9"/>
        <v>0</v>
      </c>
      <c r="AZ25" s="50">
        <f t="shared" si="9"/>
        <v>0</v>
      </c>
      <c r="BA25" s="50">
        <f t="shared" si="9"/>
        <v>0</v>
      </c>
      <c r="BB25" s="50">
        <f t="shared" si="9"/>
        <v>0</v>
      </c>
      <c r="BC25" s="50">
        <f t="shared" si="9"/>
        <v>0</v>
      </c>
      <c r="BD25" s="50">
        <f t="shared" si="9"/>
        <v>0</v>
      </c>
      <c r="BE25" s="50">
        <f t="shared" si="9"/>
        <v>0</v>
      </c>
      <c r="BF25" s="50">
        <f t="shared" si="9"/>
        <v>0</v>
      </c>
      <c r="BG25" s="50">
        <f t="shared" si="9"/>
        <v>0</v>
      </c>
      <c r="BH25" s="50">
        <f t="shared" si="9"/>
        <v>0</v>
      </c>
      <c r="BI25" s="50">
        <f t="shared" si="9"/>
        <v>0</v>
      </c>
      <c r="BJ25" s="50">
        <f t="shared" si="9"/>
        <v>0</v>
      </c>
      <c r="BK25" s="50">
        <f t="shared" si="9"/>
        <v>0</v>
      </c>
      <c r="BL25" s="50">
        <f t="shared" si="9"/>
        <v>0</v>
      </c>
      <c r="BM25" s="50">
        <f t="shared" si="9"/>
        <v>0</v>
      </c>
      <c r="BN25" s="50">
        <f t="shared" si="9"/>
        <v>0</v>
      </c>
      <c r="BO25" s="50">
        <f t="shared" si="9"/>
        <v>0</v>
      </c>
      <c r="BP25" s="50">
        <f t="shared" si="9"/>
        <v>0</v>
      </c>
      <c r="BQ25" s="50">
        <f t="shared" si="5"/>
        <v>0</v>
      </c>
      <c r="BR25" s="50">
        <f t="shared" si="4"/>
        <v>0</v>
      </c>
      <c r="BS25" s="52">
        <f t="shared" si="3"/>
        <v>0</v>
      </c>
    </row>
    <row r="26" spans="1:71" ht="15.75" x14ac:dyDescent="0.25">
      <c r="A26" s="68" t="s">
        <v>104</v>
      </c>
      <c r="B26" s="46" t="s">
        <v>58</v>
      </c>
      <c r="C26" s="50">
        <f>DATOS!B27</f>
        <v>0</v>
      </c>
      <c r="D26" s="51">
        <v>87</v>
      </c>
      <c r="E26" s="50">
        <f t="shared" si="1"/>
        <v>0</v>
      </c>
      <c r="F26" s="50">
        <f t="shared" si="8"/>
        <v>0</v>
      </c>
      <c r="G26" s="50">
        <f t="shared" si="8"/>
        <v>0</v>
      </c>
      <c r="H26" s="50">
        <f t="shared" si="8"/>
        <v>0</v>
      </c>
      <c r="I26" s="50">
        <f t="shared" si="8"/>
        <v>0</v>
      </c>
      <c r="J26" s="50">
        <f t="shared" si="8"/>
        <v>0</v>
      </c>
      <c r="K26" s="50">
        <f t="shared" si="8"/>
        <v>0</v>
      </c>
      <c r="L26" s="50">
        <f t="shared" si="8"/>
        <v>0</v>
      </c>
      <c r="M26" s="50">
        <f t="shared" si="8"/>
        <v>0</v>
      </c>
      <c r="N26" s="50">
        <f t="shared" si="8"/>
        <v>0</v>
      </c>
      <c r="O26" s="50">
        <f t="shared" si="8"/>
        <v>0</v>
      </c>
      <c r="P26" s="50">
        <f t="shared" si="8"/>
        <v>0</v>
      </c>
      <c r="Q26" s="50">
        <f t="shared" si="8"/>
        <v>0</v>
      </c>
      <c r="R26" s="50">
        <f t="shared" si="8"/>
        <v>0</v>
      </c>
      <c r="S26" s="50">
        <f t="shared" si="8"/>
        <v>0</v>
      </c>
      <c r="T26" s="50">
        <f t="shared" si="8"/>
        <v>0</v>
      </c>
      <c r="U26" s="50">
        <f t="shared" si="8"/>
        <v>0</v>
      </c>
      <c r="V26" s="50">
        <f t="shared" si="8"/>
        <v>0</v>
      </c>
      <c r="W26" s="50">
        <f t="shared" si="8"/>
        <v>0</v>
      </c>
      <c r="X26" s="50">
        <f t="shared" si="9"/>
        <v>0</v>
      </c>
      <c r="Y26" s="50">
        <f t="shared" si="9"/>
        <v>0</v>
      </c>
      <c r="Z26" s="50">
        <f t="shared" si="9"/>
        <v>0</v>
      </c>
      <c r="AA26" s="50">
        <f t="shared" si="9"/>
        <v>0</v>
      </c>
      <c r="AB26" s="50">
        <f t="shared" si="9"/>
        <v>0</v>
      </c>
      <c r="AC26" s="50">
        <f t="shared" si="9"/>
        <v>0</v>
      </c>
      <c r="AD26" s="50">
        <f t="shared" si="9"/>
        <v>0</v>
      </c>
      <c r="AE26" s="50">
        <f t="shared" si="9"/>
        <v>0</v>
      </c>
      <c r="AF26" s="50">
        <f t="shared" si="9"/>
        <v>0</v>
      </c>
      <c r="AG26" s="50">
        <f t="shared" si="9"/>
        <v>0</v>
      </c>
      <c r="AH26" s="50">
        <f t="shared" si="9"/>
        <v>0</v>
      </c>
      <c r="AI26" s="50">
        <f t="shared" si="9"/>
        <v>0</v>
      </c>
      <c r="AJ26" s="50">
        <f t="shared" si="9"/>
        <v>0</v>
      </c>
      <c r="AK26" s="50">
        <f t="shared" si="9"/>
        <v>0</v>
      </c>
      <c r="AL26" s="50">
        <f t="shared" si="9"/>
        <v>0</v>
      </c>
      <c r="AM26" s="50">
        <f t="shared" si="9"/>
        <v>0</v>
      </c>
      <c r="AN26" s="50">
        <f t="shared" si="9"/>
        <v>0</v>
      </c>
      <c r="AO26" s="50">
        <f t="shared" si="9"/>
        <v>0</v>
      </c>
      <c r="AP26" s="50">
        <f t="shared" si="9"/>
        <v>0</v>
      </c>
      <c r="AQ26" s="50">
        <f t="shared" si="9"/>
        <v>0</v>
      </c>
      <c r="AR26" s="50">
        <f t="shared" si="9"/>
        <v>0</v>
      </c>
      <c r="AS26" s="50">
        <f t="shared" si="9"/>
        <v>0</v>
      </c>
      <c r="AT26" s="50">
        <f t="shared" si="9"/>
        <v>0</v>
      </c>
      <c r="AU26" s="50">
        <f t="shared" si="9"/>
        <v>0</v>
      </c>
      <c r="AV26" s="50">
        <f t="shared" si="9"/>
        <v>0</v>
      </c>
      <c r="AW26" s="50">
        <f t="shared" si="9"/>
        <v>0</v>
      </c>
      <c r="AX26" s="50">
        <f t="shared" si="9"/>
        <v>0</v>
      </c>
      <c r="AY26" s="50">
        <f t="shared" si="9"/>
        <v>0</v>
      </c>
      <c r="AZ26" s="50">
        <f t="shared" si="9"/>
        <v>0</v>
      </c>
      <c r="BA26" s="50">
        <f t="shared" si="9"/>
        <v>0</v>
      </c>
      <c r="BB26" s="50">
        <f t="shared" ref="BB26:BP41" si="10">IF(($D26+BB$8)&lt;$B$6,0,IF(($D26+BB$8)&lt;$B$7,$B$4,0))</f>
        <v>0</v>
      </c>
      <c r="BC26" s="50">
        <f t="shared" si="10"/>
        <v>0</v>
      </c>
      <c r="BD26" s="50">
        <f t="shared" si="10"/>
        <v>0</v>
      </c>
      <c r="BE26" s="50">
        <f t="shared" si="10"/>
        <v>0</v>
      </c>
      <c r="BF26" s="50">
        <f t="shared" si="10"/>
        <v>0</v>
      </c>
      <c r="BG26" s="50">
        <f t="shared" si="10"/>
        <v>0</v>
      </c>
      <c r="BH26" s="50">
        <f t="shared" si="10"/>
        <v>0</v>
      </c>
      <c r="BI26" s="50">
        <f t="shared" si="10"/>
        <v>0</v>
      </c>
      <c r="BJ26" s="50">
        <f t="shared" si="10"/>
        <v>0</v>
      </c>
      <c r="BK26" s="50">
        <f t="shared" si="10"/>
        <v>0</v>
      </c>
      <c r="BL26" s="50">
        <f t="shared" si="10"/>
        <v>0</v>
      </c>
      <c r="BM26" s="50">
        <f t="shared" si="10"/>
        <v>0</v>
      </c>
      <c r="BN26" s="50">
        <f t="shared" si="10"/>
        <v>0</v>
      </c>
      <c r="BO26" s="50">
        <f t="shared" si="10"/>
        <v>0</v>
      </c>
      <c r="BP26" s="50">
        <f t="shared" si="10"/>
        <v>0</v>
      </c>
      <c r="BQ26" s="50">
        <f t="shared" si="5"/>
        <v>0</v>
      </c>
      <c r="BR26" s="50">
        <f t="shared" si="4"/>
        <v>0</v>
      </c>
      <c r="BS26" s="52">
        <f t="shared" si="3"/>
        <v>0</v>
      </c>
    </row>
    <row r="27" spans="1:71" ht="15.75" x14ac:dyDescent="0.25">
      <c r="A27" s="68" t="s">
        <v>105</v>
      </c>
      <c r="B27" s="46" t="s">
        <v>41</v>
      </c>
      <c r="C27" s="50">
        <f>DATOS!B29</f>
        <v>0</v>
      </c>
      <c r="D27" s="51">
        <v>2</v>
      </c>
      <c r="E27" s="50">
        <f t="shared" si="1"/>
        <v>0</v>
      </c>
      <c r="F27" s="50">
        <f t="shared" si="8"/>
        <v>0</v>
      </c>
      <c r="G27" s="50">
        <f t="shared" si="8"/>
        <v>0</v>
      </c>
      <c r="H27" s="50">
        <f t="shared" si="8"/>
        <v>0</v>
      </c>
      <c r="I27" s="50">
        <f t="shared" si="8"/>
        <v>0</v>
      </c>
      <c r="J27" s="50">
        <f t="shared" si="8"/>
        <v>0</v>
      </c>
      <c r="K27" s="50">
        <f t="shared" si="8"/>
        <v>0</v>
      </c>
      <c r="L27" s="50">
        <f t="shared" si="8"/>
        <v>0</v>
      </c>
      <c r="M27" s="50">
        <f t="shared" si="8"/>
        <v>0</v>
      </c>
      <c r="N27" s="50">
        <f t="shared" si="8"/>
        <v>0</v>
      </c>
      <c r="O27" s="50">
        <f t="shared" si="8"/>
        <v>0</v>
      </c>
      <c r="P27" s="50">
        <f t="shared" si="8"/>
        <v>0</v>
      </c>
      <c r="Q27" s="50">
        <f t="shared" si="8"/>
        <v>0</v>
      </c>
      <c r="R27" s="50">
        <f t="shared" si="8"/>
        <v>0</v>
      </c>
      <c r="S27" s="50">
        <f t="shared" si="8"/>
        <v>0</v>
      </c>
      <c r="T27" s="50">
        <f t="shared" si="8"/>
        <v>0</v>
      </c>
      <c r="U27" s="50">
        <f t="shared" si="8"/>
        <v>0</v>
      </c>
      <c r="V27" s="50">
        <f t="shared" si="8"/>
        <v>0</v>
      </c>
      <c r="W27" s="50">
        <f t="shared" si="8"/>
        <v>0</v>
      </c>
      <c r="X27" s="50">
        <f t="shared" si="8"/>
        <v>0</v>
      </c>
      <c r="Y27" s="50">
        <f t="shared" si="8"/>
        <v>0</v>
      </c>
      <c r="Z27" s="50">
        <f t="shared" si="8"/>
        <v>0</v>
      </c>
      <c r="AA27" s="50">
        <f t="shared" si="8"/>
        <v>0</v>
      </c>
      <c r="AB27" s="50">
        <f t="shared" si="8"/>
        <v>0</v>
      </c>
      <c r="AC27" s="50">
        <f t="shared" si="8"/>
        <v>0</v>
      </c>
      <c r="AD27" s="50">
        <f t="shared" si="8"/>
        <v>0</v>
      </c>
      <c r="AE27" s="50">
        <f t="shared" si="8"/>
        <v>0</v>
      </c>
      <c r="AF27" s="50">
        <f t="shared" si="8"/>
        <v>0</v>
      </c>
      <c r="AG27" s="50">
        <f t="shared" si="8"/>
        <v>0</v>
      </c>
      <c r="AH27" s="50">
        <f t="shared" si="8"/>
        <v>0</v>
      </c>
      <c r="AI27" s="50">
        <f t="shared" si="8"/>
        <v>0</v>
      </c>
      <c r="AJ27" s="50">
        <f t="shared" si="8"/>
        <v>0</v>
      </c>
      <c r="AK27" s="50">
        <f t="shared" si="8"/>
        <v>0</v>
      </c>
      <c r="AL27" s="50">
        <f t="shared" ref="AL27:BA42" si="11">IF(($D27+AL$8)&lt;$B$6,0,IF(($D27+AL$8)&lt;$B$7,$B$4,0))</f>
        <v>0</v>
      </c>
      <c r="AM27" s="50">
        <f t="shared" si="11"/>
        <v>0</v>
      </c>
      <c r="AN27" s="50">
        <f t="shared" si="11"/>
        <v>0</v>
      </c>
      <c r="AO27" s="50">
        <f t="shared" si="11"/>
        <v>0</v>
      </c>
      <c r="AP27" s="50">
        <f t="shared" si="11"/>
        <v>0</v>
      </c>
      <c r="AQ27" s="50">
        <f t="shared" si="11"/>
        <v>0</v>
      </c>
      <c r="AR27" s="50">
        <f t="shared" si="11"/>
        <v>0</v>
      </c>
      <c r="AS27" s="50">
        <f t="shared" si="11"/>
        <v>0</v>
      </c>
      <c r="AT27" s="50">
        <f t="shared" si="11"/>
        <v>0</v>
      </c>
      <c r="AU27" s="50">
        <f t="shared" si="11"/>
        <v>0</v>
      </c>
      <c r="AV27" s="50">
        <f t="shared" si="11"/>
        <v>0</v>
      </c>
      <c r="AW27" s="50">
        <f t="shared" si="11"/>
        <v>0</v>
      </c>
      <c r="AX27" s="50">
        <f t="shared" si="11"/>
        <v>0</v>
      </c>
      <c r="AY27" s="50">
        <f t="shared" si="11"/>
        <v>0</v>
      </c>
      <c r="AZ27" s="50">
        <f t="shared" si="11"/>
        <v>0</v>
      </c>
      <c r="BA27" s="50">
        <f t="shared" si="11"/>
        <v>0</v>
      </c>
      <c r="BB27" s="50">
        <f t="shared" si="10"/>
        <v>0</v>
      </c>
      <c r="BC27" s="50">
        <f t="shared" si="10"/>
        <v>0</v>
      </c>
      <c r="BD27" s="50">
        <f t="shared" si="10"/>
        <v>0</v>
      </c>
      <c r="BE27" s="50">
        <f t="shared" si="10"/>
        <v>0</v>
      </c>
      <c r="BF27" s="50">
        <f t="shared" si="10"/>
        <v>0</v>
      </c>
      <c r="BG27" s="50">
        <f t="shared" si="10"/>
        <v>0</v>
      </c>
      <c r="BH27" s="50">
        <f t="shared" si="10"/>
        <v>0</v>
      </c>
      <c r="BI27" s="50">
        <f t="shared" si="10"/>
        <v>0</v>
      </c>
      <c r="BJ27" s="50">
        <f t="shared" si="10"/>
        <v>0</v>
      </c>
      <c r="BK27" s="50">
        <f t="shared" si="10"/>
        <v>0</v>
      </c>
      <c r="BL27" s="50">
        <f t="shared" si="10"/>
        <v>0</v>
      </c>
      <c r="BM27" s="50">
        <f t="shared" si="10"/>
        <v>0</v>
      </c>
      <c r="BN27" s="50">
        <f t="shared" si="10"/>
        <v>0</v>
      </c>
      <c r="BO27" s="50">
        <f t="shared" si="10"/>
        <v>0</v>
      </c>
      <c r="BP27" s="50">
        <f t="shared" si="10"/>
        <v>0</v>
      </c>
      <c r="BQ27" s="50">
        <f t="shared" si="5"/>
        <v>0</v>
      </c>
      <c r="BR27" s="50">
        <f t="shared" si="4"/>
        <v>0</v>
      </c>
      <c r="BS27" s="52">
        <f t="shared" si="3"/>
        <v>0</v>
      </c>
    </row>
    <row r="28" spans="1:71" ht="15.75" x14ac:dyDescent="0.25">
      <c r="A28" s="68" t="s">
        <v>105</v>
      </c>
      <c r="B28" s="46" t="s">
        <v>42</v>
      </c>
      <c r="C28" s="50">
        <f>DATOS!B30</f>
        <v>0</v>
      </c>
      <c r="D28" s="51">
        <v>7</v>
      </c>
      <c r="E28" s="50">
        <f t="shared" si="1"/>
        <v>0</v>
      </c>
      <c r="F28" s="50">
        <f t="shared" si="8"/>
        <v>0</v>
      </c>
      <c r="G28" s="50">
        <f t="shared" si="8"/>
        <v>0</v>
      </c>
      <c r="H28" s="50">
        <f t="shared" si="8"/>
        <v>0</v>
      </c>
      <c r="I28" s="50">
        <f t="shared" si="8"/>
        <v>0</v>
      </c>
      <c r="J28" s="50">
        <f t="shared" si="8"/>
        <v>0</v>
      </c>
      <c r="K28" s="50">
        <f t="shared" si="8"/>
        <v>0</v>
      </c>
      <c r="L28" s="50">
        <f t="shared" si="8"/>
        <v>0</v>
      </c>
      <c r="M28" s="50">
        <f t="shared" si="8"/>
        <v>0</v>
      </c>
      <c r="N28" s="50">
        <f t="shared" si="8"/>
        <v>0</v>
      </c>
      <c r="O28" s="50">
        <f t="shared" si="8"/>
        <v>0</v>
      </c>
      <c r="P28" s="50">
        <f t="shared" si="8"/>
        <v>0</v>
      </c>
      <c r="Q28" s="50">
        <f t="shared" si="8"/>
        <v>0</v>
      </c>
      <c r="R28" s="50">
        <f t="shared" si="8"/>
        <v>0</v>
      </c>
      <c r="S28" s="50">
        <f t="shared" si="8"/>
        <v>0</v>
      </c>
      <c r="T28" s="50">
        <f t="shared" si="8"/>
        <v>0</v>
      </c>
      <c r="U28" s="50">
        <f t="shared" si="8"/>
        <v>0</v>
      </c>
      <c r="V28" s="50">
        <f t="shared" si="8"/>
        <v>0</v>
      </c>
      <c r="W28" s="50">
        <f t="shared" si="8"/>
        <v>0</v>
      </c>
      <c r="X28" s="50">
        <f t="shared" si="8"/>
        <v>0</v>
      </c>
      <c r="Y28" s="50">
        <f t="shared" si="8"/>
        <v>0</v>
      </c>
      <c r="Z28" s="50">
        <f t="shared" si="8"/>
        <v>0</v>
      </c>
      <c r="AA28" s="50">
        <f t="shared" si="8"/>
        <v>0</v>
      </c>
      <c r="AB28" s="50">
        <f t="shared" si="8"/>
        <v>0</v>
      </c>
      <c r="AC28" s="50">
        <f t="shared" si="8"/>
        <v>0</v>
      </c>
      <c r="AD28" s="50">
        <f t="shared" si="8"/>
        <v>0</v>
      </c>
      <c r="AE28" s="50">
        <f t="shared" si="8"/>
        <v>0</v>
      </c>
      <c r="AF28" s="50">
        <f t="shared" si="8"/>
        <v>0</v>
      </c>
      <c r="AG28" s="50">
        <f t="shared" si="8"/>
        <v>0</v>
      </c>
      <c r="AH28" s="50">
        <f t="shared" si="8"/>
        <v>0</v>
      </c>
      <c r="AI28" s="50">
        <f t="shared" si="8"/>
        <v>0</v>
      </c>
      <c r="AJ28" s="50">
        <f t="shared" si="8"/>
        <v>0</v>
      </c>
      <c r="AK28" s="50">
        <f t="shared" si="8"/>
        <v>0</v>
      </c>
      <c r="AL28" s="50">
        <f t="shared" si="11"/>
        <v>0</v>
      </c>
      <c r="AM28" s="50">
        <f t="shared" si="11"/>
        <v>0</v>
      </c>
      <c r="AN28" s="50">
        <f t="shared" si="11"/>
        <v>0</v>
      </c>
      <c r="AO28" s="50">
        <f t="shared" si="11"/>
        <v>0</v>
      </c>
      <c r="AP28" s="50">
        <f t="shared" si="11"/>
        <v>0</v>
      </c>
      <c r="AQ28" s="50">
        <f t="shared" si="11"/>
        <v>0</v>
      </c>
      <c r="AR28" s="50">
        <f t="shared" si="11"/>
        <v>0</v>
      </c>
      <c r="AS28" s="50">
        <f t="shared" si="11"/>
        <v>0</v>
      </c>
      <c r="AT28" s="50">
        <f t="shared" si="11"/>
        <v>0</v>
      </c>
      <c r="AU28" s="50">
        <f t="shared" si="11"/>
        <v>0</v>
      </c>
      <c r="AV28" s="50">
        <f t="shared" si="11"/>
        <v>0</v>
      </c>
      <c r="AW28" s="50">
        <f t="shared" si="11"/>
        <v>0</v>
      </c>
      <c r="AX28" s="50">
        <f t="shared" si="11"/>
        <v>0</v>
      </c>
      <c r="AY28" s="50">
        <f t="shared" si="11"/>
        <v>0</v>
      </c>
      <c r="AZ28" s="50">
        <f t="shared" si="11"/>
        <v>0</v>
      </c>
      <c r="BA28" s="50">
        <f t="shared" si="11"/>
        <v>0</v>
      </c>
      <c r="BB28" s="50">
        <f t="shared" si="10"/>
        <v>0</v>
      </c>
      <c r="BC28" s="50">
        <f t="shared" si="10"/>
        <v>0</v>
      </c>
      <c r="BD28" s="50">
        <f t="shared" si="10"/>
        <v>0</v>
      </c>
      <c r="BE28" s="50">
        <f t="shared" si="10"/>
        <v>0</v>
      </c>
      <c r="BF28" s="50">
        <f t="shared" si="10"/>
        <v>0</v>
      </c>
      <c r="BG28" s="50">
        <f t="shared" si="10"/>
        <v>0</v>
      </c>
      <c r="BH28" s="50">
        <f t="shared" si="10"/>
        <v>0</v>
      </c>
      <c r="BI28" s="50">
        <f t="shared" si="10"/>
        <v>0</v>
      </c>
      <c r="BJ28" s="50">
        <f t="shared" si="10"/>
        <v>0</v>
      </c>
      <c r="BK28" s="50">
        <f t="shared" si="10"/>
        <v>0</v>
      </c>
      <c r="BL28" s="50">
        <f t="shared" si="10"/>
        <v>0</v>
      </c>
      <c r="BM28" s="50">
        <f t="shared" si="10"/>
        <v>0</v>
      </c>
      <c r="BN28" s="50">
        <f t="shared" si="10"/>
        <v>0</v>
      </c>
      <c r="BO28" s="50">
        <f t="shared" si="10"/>
        <v>0</v>
      </c>
      <c r="BP28" s="50">
        <f t="shared" si="10"/>
        <v>0</v>
      </c>
      <c r="BQ28" s="50">
        <f t="shared" si="5"/>
        <v>0</v>
      </c>
      <c r="BR28" s="50">
        <f t="shared" si="4"/>
        <v>0</v>
      </c>
      <c r="BS28" s="52">
        <f t="shared" si="3"/>
        <v>0</v>
      </c>
    </row>
    <row r="29" spans="1:71" ht="15.75" x14ac:dyDescent="0.25">
      <c r="A29" s="68" t="s">
        <v>105</v>
      </c>
      <c r="B29" s="46" t="s">
        <v>43</v>
      </c>
      <c r="C29" s="50">
        <f>DATOS!B31</f>
        <v>0</v>
      </c>
      <c r="D29" s="51">
        <v>12</v>
      </c>
      <c r="E29" s="50">
        <f t="shared" si="1"/>
        <v>0</v>
      </c>
      <c r="F29" s="50">
        <f t="shared" si="8"/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0">
        <f t="shared" si="8"/>
        <v>0</v>
      </c>
      <c r="P29" s="50">
        <f t="shared" si="8"/>
        <v>0</v>
      </c>
      <c r="Q29" s="50">
        <f t="shared" si="8"/>
        <v>0</v>
      </c>
      <c r="R29" s="50">
        <f t="shared" si="8"/>
        <v>0</v>
      </c>
      <c r="S29" s="50">
        <f t="shared" si="8"/>
        <v>0</v>
      </c>
      <c r="T29" s="50">
        <f t="shared" si="8"/>
        <v>0</v>
      </c>
      <c r="U29" s="50">
        <f t="shared" si="8"/>
        <v>0</v>
      </c>
      <c r="V29" s="50">
        <f t="shared" si="8"/>
        <v>0</v>
      </c>
      <c r="W29" s="50">
        <f t="shared" si="8"/>
        <v>0</v>
      </c>
      <c r="X29" s="50">
        <f t="shared" si="8"/>
        <v>0</v>
      </c>
      <c r="Y29" s="50">
        <f t="shared" si="8"/>
        <v>0</v>
      </c>
      <c r="Z29" s="50">
        <f t="shared" si="8"/>
        <v>0</v>
      </c>
      <c r="AA29" s="50">
        <f t="shared" si="8"/>
        <v>0</v>
      </c>
      <c r="AB29" s="50">
        <f t="shared" si="8"/>
        <v>0</v>
      </c>
      <c r="AC29" s="50">
        <f t="shared" si="8"/>
        <v>0</v>
      </c>
      <c r="AD29" s="50">
        <f t="shared" si="8"/>
        <v>0</v>
      </c>
      <c r="AE29" s="50">
        <f t="shared" si="8"/>
        <v>0</v>
      </c>
      <c r="AF29" s="50">
        <f t="shared" si="8"/>
        <v>0</v>
      </c>
      <c r="AG29" s="50">
        <f t="shared" si="8"/>
        <v>0</v>
      </c>
      <c r="AH29" s="50">
        <f t="shared" si="8"/>
        <v>0</v>
      </c>
      <c r="AI29" s="50">
        <f t="shared" si="8"/>
        <v>0</v>
      </c>
      <c r="AJ29" s="50">
        <f t="shared" si="8"/>
        <v>0</v>
      </c>
      <c r="AK29" s="50">
        <f t="shared" si="8"/>
        <v>0</v>
      </c>
      <c r="AL29" s="50">
        <f t="shared" si="11"/>
        <v>0</v>
      </c>
      <c r="AM29" s="50">
        <f t="shared" si="11"/>
        <v>0</v>
      </c>
      <c r="AN29" s="50">
        <f t="shared" si="11"/>
        <v>0</v>
      </c>
      <c r="AO29" s="50">
        <f t="shared" si="11"/>
        <v>0</v>
      </c>
      <c r="AP29" s="50">
        <f t="shared" si="11"/>
        <v>0</v>
      </c>
      <c r="AQ29" s="50">
        <f t="shared" si="11"/>
        <v>0</v>
      </c>
      <c r="AR29" s="50">
        <f t="shared" si="11"/>
        <v>0</v>
      </c>
      <c r="AS29" s="50">
        <f t="shared" si="11"/>
        <v>0</v>
      </c>
      <c r="AT29" s="50">
        <f t="shared" si="11"/>
        <v>0</v>
      </c>
      <c r="AU29" s="50">
        <f t="shared" si="11"/>
        <v>0</v>
      </c>
      <c r="AV29" s="50">
        <f t="shared" si="11"/>
        <v>0</v>
      </c>
      <c r="AW29" s="50">
        <f t="shared" si="11"/>
        <v>0</v>
      </c>
      <c r="AX29" s="50">
        <f t="shared" si="11"/>
        <v>0</v>
      </c>
      <c r="AY29" s="50">
        <f t="shared" si="11"/>
        <v>0</v>
      </c>
      <c r="AZ29" s="50">
        <f t="shared" si="11"/>
        <v>0</v>
      </c>
      <c r="BA29" s="50">
        <f t="shared" si="11"/>
        <v>0</v>
      </c>
      <c r="BB29" s="50">
        <f t="shared" si="10"/>
        <v>0</v>
      </c>
      <c r="BC29" s="50">
        <f t="shared" si="10"/>
        <v>0</v>
      </c>
      <c r="BD29" s="50">
        <f t="shared" si="10"/>
        <v>0</v>
      </c>
      <c r="BE29" s="50">
        <f t="shared" si="10"/>
        <v>0</v>
      </c>
      <c r="BF29" s="50">
        <f t="shared" si="10"/>
        <v>0</v>
      </c>
      <c r="BG29" s="50">
        <f t="shared" si="10"/>
        <v>0</v>
      </c>
      <c r="BH29" s="50">
        <f t="shared" si="10"/>
        <v>0</v>
      </c>
      <c r="BI29" s="50">
        <f t="shared" si="10"/>
        <v>0</v>
      </c>
      <c r="BJ29" s="50">
        <f t="shared" si="10"/>
        <v>0</v>
      </c>
      <c r="BK29" s="50">
        <f t="shared" si="10"/>
        <v>0</v>
      </c>
      <c r="BL29" s="50">
        <f t="shared" si="10"/>
        <v>0</v>
      </c>
      <c r="BM29" s="50">
        <f t="shared" si="10"/>
        <v>0</v>
      </c>
      <c r="BN29" s="50">
        <f t="shared" si="10"/>
        <v>0</v>
      </c>
      <c r="BO29" s="50">
        <f t="shared" si="10"/>
        <v>0</v>
      </c>
      <c r="BP29" s="50">
        <f t="shared" si="10"/>
        <v>0</v>
      </c>
      <c r="BQ29" s="50">
        <f t="shared" si="5"/>
        <v>0</v>
      </c>
      <c r="BR29" s="50">
        <f t="shared" si="4"/>
        <v>0</v>
      </c>
      <c r="BS29" s="52">
        <f t="shared" si="3"/>
        <v>0</v>
      </c>
    </row>
    <row r="30" spans="1:71" ht="15.75" x14ac:dyDescent="0.25">
      <c r="A30" s="68" t="s">
        <v>105</v>
      </c>
      <c r="B30" s="46" t="s">
        <v>44</v>
      </c>
      <c r="C30" s="50">
        <f>DATOS!B32</f>
        <v>0</v>
      </c>
      <c r="D30" s="51">
        <v>17</v>
      </c>
      <c r="E30" s="50">
        <f t="shared" si="1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0</v>
      </c>
      <c r="J30" s="50">
        <f t="shared" si="8"/>
        <v>0</v>
      </c>
      <c r="K30" s="50">
        <f t="shared" si="8"/>
        <v>0</v>
      </c>
      <c r="L30" s="50">
        <f t="shared" si="8"/>
        <v>0</v>
      </c>
      <c r="M30" s="50">
        <f t="shared" si="8"/>
        <v>0</v>
      </c>
      <c r="N30" s="50">
        <f t="shared" si="8"/>
        <v>0</v>
      </c>
      <c r="O30" s="50">
        <f t="shared" si="8"/>
        <v>0</v>
      </c>
      <c r="P30" s="50">
        <f t="shared" si="8"/>
        <v>0</v>
      </c>
      <c r="Q30" s="50">
        <f t="shared" si="8"/>
        <v>0</v>
      </c>
      <c r="R30" s="50">
        <f t="shared" si="8"/>
        <v>0</v>
      </c>
      <c r="S30" s="50">
        <f t="shared" si="8"/>
        <v>0</v>
      </c>
      <c r="T30" s="50">
        <f t="shared" si="8"/>
        <v>0</v>
      </c>
      <c r="U30" s="50">
        <f t="shared" si="8"/>
        <v>0</v>
      </c>
      <c r="V30" s="50">
        <f t="shared" si="8"/>
        <v>0</v>
      </c>
      <c r="W30" s="50">
        <f t="shared" si="8"/>
        <v>0</v>
      </c>
      <c r="X30" s="50">
        <f t="shared" si="8"/>
        <v>0</v>
      </c>
      <c r="Y30" s="50">
        <f t="shared" si="8"/>
        <v>0</v>
      </c>
      <c r="Z30" s="50">
        <f t="shared" si="8"/>
        <v>0</v>
      </c>
      <c r="AA30" s="50">
        <f t="shared" si="8"/>
        <v>0</v>
      </c>
      <c r="AB30" s="50">
        <f t="shared" si="8"/>
        <v>0</v>
      </c>
      <c r="AC30" s="50">
        <f t="shared" si="8"/>
        <v>0</v>
      </c>
      <c r="AD30" s="50">
        <f t="shared" si="8"/>
        <v>0</v>
      </c>
      <c r="AE30" s="50">
        <f t="shared" si="8"/>
        <v>0</v>
      </c>
      <c r="AF30" s="50">
        <f t="shared" si="8"/>
        <v>0</v>
      </c>
      <c r="AG30" s="50">
        <f t="shared" si="8"/>
        <v>0</v>
      </c>
      <c r="AH30" s="50">
        <f t="shared" si="8"/>
        <v>0</v>
      </c>
      <c r="AI30" s="50">
        <f t="shared" si="8"/>
        <v>0</v>
      </c>
      <c r="AJ30" s="50">
        <f t="shared" si="8"/>
        <v>0</v>
      </c>
      <c r="AK30" s="50">
        <f t="shared" si="8"/>
        <v>0</v>
      </c>
      <c r="AL30" s="50">
        <f t="shared" si="11"/>
        <v>0</v>
      </c>
      <c r="AM30" s="50">
        <f t="shared" si="11"/>
        <v>0</v>
      </c>
      <c r="AN30" s="50">
        <f t="shared" si="11"/>
        <v>0</v>
      </c>
      <c r="AO30" s="50">
        <f t="shared" si="11"/>
        <v>0</v>
      </c>
      <c r="AP30" s="50">
        <f t="shared" si="11"/>
        <v>0</v>
      </c>
      <c r="AQ30" s="50">
        <f t="shared" si="11"/>
        <v>0</v>
      </c>
      <c r="AR30" s="50">
        <f t="shared" si="11"/>
        <v>0</v>
      </c>
      <c r="AS30" s="50">
        <f t="shared" si="11"/>
        <v>0</v>
      </c>
      <c r="AT30" s="50">
        <f t="shared" si="11"/>
        <v>0</v>
      </c>
      <c r="AU30" s="50">
        <f t="shared" si="11"/>
        <v>0</v>
      </c>
      <c r="AV30" s="50">
        <f t="shared" si="11"/>
        <v>0</v>
      </c>
      <c r="AW30" s="50">
        <f t="shared" si="11"/>
        <v>0</v>
      </c>
      <c r="AX30" s="50">
        <f t="shared" si="11"/>
        <v>0</v>
      </c>
      <c r="AY30" s="50">
        <f t="shared" si="11"/>
        <v>0</v>
      </c>
      <c r="AZ30" s="50">
        <f t="shared" si="11"/>
        <v>0</v>
      </c>
      <c r="BA30" s="50">
        <f t="shared" si="11"/>
        <v>0</v>
      </c>
      <c r="BB30" s="50">
        <f t="shared" si="10"/>
        <v>0</v>
      </c>
      <c r="BC30" s="50">
        <f t="shared" si="10"/>
        <v>0</v>
      </c>
      <c r="BD30" s="50">
        <f t="shared" si="10"/>
        <v>0</v>
      </c>
      <c r="BE30" s="50">
        <f t="shared" si="10"/>
        <v>0</v>
      </c>
      <c r="BF30" s="50">
        <f t="shared" si="10"/>
        <v>0</v>
      </c>
      <c r="BG30" s="50">
        <f t="shared" si="10"/>
        <v>0</v>
      </c>
      <c r="BH30" s="50">
        <f t="shared" si="10"/>
        <v>0</v>
      </c>
      <c r="BI30" s="50">
        <f t="shared" si="10"/>
        <v>0</v>
      </c>
      <c r="BJ30" s="50">
        <f t="shared" si="10"/>
        <v>0</v>
      </c>
      <c r="BK30" s="50">
        <f t="shared" si="10"/>
        <v>0</v>
      </c>
      <c r="BL30" s="50">
        <f t="shared" si="10"/>
        <v>0</v>
      </c>
      <c r="BM30" s="50">
        <f t="shared" si="10"/>
        <v>0</v>
      </c>
      <c r="BN30" s="50">
        <f t="shared" si="10"/>
        <v>0</v>
      </c>
      <c r="BO30" s="50">
        <f t="shared" si="10"/>
        <v>0</v>
      </c>
      <c r="BP30" s="50">
        <f t="shared" si="10"/>
        <v>0</v>
      </c>
      <c r="BQ30" s="50">
        <f t="shared" si="5"/>
        <v>0</v>
      </c>
      <c r="BR30" s="50">
        <f t="shared" si="4"/>
        <v>0</v>
      </c>
      <c r="BS30" s="52">
        <f t="shared" si="3"/>
        <v>0</v>
      </c>
    </row>
    <row r="31" spans="1:71" ht="15.75" x14ac:dyDescent="0.25">
      <c r="A31" s="68" t="s">
        <v>105</v>
      </c>
      <c r="B31" s="46" t="s">
        <v>45</v>
      </c>
      <c r="C31" s="50">
        <f>DATOS!B33</f>
        <v>0</v>
      </c>
      <c r="D31" s="51">
        <v>22</v>
      </c>
      <c r="E31" s="50">
        <f t="shared" si="1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 t="shared" si="8"/>
        <v>0</v>
      </c>
      <c r="U31" s="50">
        <f t="shared" si="8"/>
        <v>0</v>
      </c>
      <c r="V31" s="50">
        <f t="shared" si="8"/>
        <v>0</v>
      </c>
      <c r="W31" s="50">
        <f t="shared" si="8"/>
        <v>0</v>
      </c>
      <c r="X31" s="50">
        <f t="shared" si="8"/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0</v>
      </c>
      <c r="AE31" s="50">
        <f t="shared" ref="AE31:AK44" si="12">IF(($D31+AE$8)&lt;$B$6,0,IF(($D31+AE$8)&lt;$B$7,$B$4,0))</f>
        <v>0</v>
      </c>
      <c r="AF31" s="50">
        <f t="shared" si="12"/>
        <v>0</v>
      </c>
      <c r="AG31" s="50">
        <f t="shared" si="12"/>
        <v>0</v>
      </c>
      <c r="AH31" s="50">
        <f t="shared" si="12"/>
        <v>0</v>
      </c>
      <c r="AI31" s="50">
        <f t="shared" si="12"/>
        <v>0</v>
      </c>
      <c r="AJ31" s="50">
        <f t="shared" si="12"/>
        <v>0</v>
      </c>
      <c r="AK31" s="50">
        <f t="shared" si="12"/>
        <v>0</v>
      </c>
      <c r="AL31" s="50">
        <f t="shared" si="11"/>
        <v>0</v>
      </c>
      <c r="AM31" s="50">
        <f t="shared" si="11"/>
        <v>0</v>
      </c>
      <c r="AN31" s="50">
        <f t="shared" si="11"/>
        <v>0</v>
      </c>
      <c r="AO31" s="50">
        <f t="shared" si="11"/>
        <v>0</v>
      </c>
      <c r="AP31" s="50">
        <f t="shared" si="11"/>
        <v>0</v>
      </c>
      <c r="AQ31" s="50">
        <f t="shared" si="11"/>
        <v>0</v>
      </c>
      <c r="AR31" s="50">
        <f t="shared" si="11"/>
        <v>0</v>
      </c>
      <c r="AS31" s="50">
        <f t="shared" si="11"/>
        <v>0</v>
      </c>
      <c r="AT31" s="50">
        <f t="shared" si="11"/>
        <v>0</v>
      </c>
      <c r="AU31" s="50">
        <f t="shared" si="11"/>
        <v>0</v>
      </c>
      <c r="AV31" s="50">
        <f t="shared" si="11"/>
        <v>0</v>
      </c>
      <c r="AW31" s="50">
        <f t="shared" si="11"/>
        <v>0</v>
      </c>
      <c r="AX31" s="50">
        <f t="shared" si="11"/>
        <v>0</v>
      </c>
      <c r="AY31" s="50">
        <f t="shared" si="11"/>
        <v>0</v>
      </c>
      <c r="AZ31" s="50">
        <f t="shared" si="11"/>
        <v>0</v>
      </c>
      <c r="BA31" s="50">
        <f t="shared" si="11"/>
        <v>0</v>
      </c>
      <c r="BB31" s="50">
        <f t="shared" si="10"/>
        <v>0</v>
      </c>
      <c r="BC31" s="50">
        <f t="shared" si="10"/>
        <v>0</v>
      </c>
      <c r="BD31" s="50">
        <f t="shared" si="10"/>
        <v>0</v>
      </c>
      <c r="BE31" s="50">
        <f t="shared" si="10"/>
        <v>0</v>
      </c>
      <c r="BF31" s="50">
        <f t="shared" si="10"/>
        <v>0</v>
      </c>
      <c r="BG31" s="50">
        <f t="shared" si="10"/>
        <v>0</v>
      </c>
      <c r="BH31" s="50">
        <f t="shared" si="10"/>
        <v>0</v>
      </c>
      <c r="BI31" s="50">
        <f t="shared" si="10"/>
        <v>0</v>
      </c>
      <c r="BJ31" s="50">
        <f t="shared" si="10"/>
        <v>0</v>
      </c>
      <c r="BK31" s="50">
        <f t="shared" si="10"/>
        <v>0</v>
      </c>
      <c r="BL31" s="50">
        <f t="shared" si="10"/>
        <v>0</v>
      </c>
      <c r="BM31" s="50">
        <f t="shared" si="10"/>
        <v>0</v>
      </c>
      <c r="BN31" s="50">
        <f t="shared" si="10"/>
        <v>0</v>
      </c>
      <c r="BO31" s="50">
        <f t="shared" si="10"/>
        <v>0</v>
      </c>
      <c r="BP31" s="50">
        <f t="shared" si="10"/>
        <v>0</v>
      </c>
      <c r="BQ31" s="50">
        <f t="shared" si="5"/>
        <v>0</v>
      </c>
      <c r="BR31" s="50">
        <f t="shared" si="4"/>
        <v>0</v>
      </c>
      <c r="BS31" s="52">
        <f t="shared" si="3"/>
        <v>0</v>
      </c>
    </row>
    <row r="32" spans="1:71" ht="15.75" x14ac:dyDescent="0.25">
      <c r="A32" s="68" t="s">
        <v>105</v>
      </c>
      <c r="B32" s="46" t="s">
        <v>46</v>
      </c>
      <c r="C32" s="50">
        <f>DATOS!B34</f>
        <v>0</v>
      </c>
      <c r="D32" s="51">
        <v>27</v>
      </c>
      <c r="E32" s="50">
        <f t="shared" si="1"/>
        <v>0</v>
      </c>
      <c r="F32" s="50">
        <f t="shared" ref="F32:AD42" si="13">IF(($D32+F$8)&lt;$B$6,0,IF(($D32+F$8)&lt;$B$7,$B$4,0))</f>
        <v>0</v>
      </c>
      <c r="G32" s="50">
        <f t="shared" si="13"/>
        <v>0</v>
      </c>
      <c r="H32" s="50">
        <f t="shared" si="13"/>
        <v>0</v>
      </c>
      <c r="I32" s="50">
        <f t="shared" si="13"/>
        <v>0</v>
      </c>
      <c r="J32" s="50">
        <f t="shared" si="13"/>
        <v>0</v>
      </c>
      <c r="K32" s="50">
        <f t="shared" si="13"/>
        <v>0</v>
      </c>
      <c r="L32" s="50">
        <f t="shared" si="13"/>
        <v>0</v>
      </c>
      <c r="M32" s="50">
        <f t="shared" si="13"/>
        <v>0</v>
      </c>
      <c r="N32" s="50">
        <f t="shared" si="13"/>
        <v>0</v>
      </c>
      <c r="O32" s="50">
        <f t="shared" si="13"/>
        <v>0</v>
      </c>
      <c r="P32" s="50">
        <f t="shared" si="13"/>
        <v>0</v>
      </c>
      <c r="Q32" s="50">
        <f t="shared" si="13"/>
        <v>0</v>
      </c>
      <c r="R32" s="50">
        <f t="shared" si="13"/>
        <v>0</v>
      </c>
      <c r="S32" s="50">
        <f t="shared" si="13"/>
        <v>0</v>
      </c>
      <c r="T32" s="50">
        <f t="shared" si="13"/>
        <v>0</v>
      </c>
      <c r="U32" s="50">
        <f t="shared" si="13"/>
        <v>0</v>
      </c>
      <c r="V32" s="50">
        <f t="shared" si="13"/>
        <v>0</v>
      </c>
      <c r="W32" s="50">
        <f t="shared" si="13"/>
        <v>0</v>
      </c>
      <c r="X32" s="50">
        <f t="shared" si="13"/>
        <v>0</v>
      </c>
      <c r="Y32" s="50">
        <f t="shared" si="13"/>
        <v>0</v>
      </c>
      <c r="Z32" s="50">
        <f t="shared" si="13"/>
        <v>0</v>
      </c>
      <c r="AA32" s="50">
        <f t="shared" si="13"/>
        <v>0</v>
      </c>
      <c r="AB32" s="50">
        <f t="shared" si="13"/>
        <v>0</v>
      </c>
      <c r="AC32" s="50">
        <f t="shared" si="13"/>
        <v>0</v>
      </c>
      <c r="AD32" s="50">
        <f t="shared" si="13"/>
        <v>0</v>
      </c>
      <c r="AE32" s="50">
        <f t="shared" si="12"/>
        <v>0</v>
      </c>
      <c r="AF32" s="50">
        <f t="shared" si="12"/>
        <v>0</v>
      </c>
      <c r="AG32" s="50">
        <f t="shared" si="12"/>
        <v>0</v>
      </c>
      <c r="AH32" s="50">
        <f t="shared" si="12"/>
        <v>0</v>
      </c>
      <c r="AI32" s="50">
        <f t="shared" si="12"/>
        <v>0</v>
      </c>
      <c r="AJ32" s="50">
        <f t="shared" si="12"/>
        <v>0</v>
      </c>
      <c r="AK32" s="50">
        <f t="shared" si="12"/>
        <v>0</v>
      </c>
      <c r="AL32" s="50">
        <f t="shared" si="11"/>
        <v>0</v>
      </c>
      <c r="AM32" s="50">
        <f t="shared" si="11"/>
        <v>0</v>
      </c>
      <c r="AN32" s="50">
        <f t="shared" si="11"/>
        <v>0</v>
      </c>
      <c r="AO32" s="50">
        <f t="shared" si="11"/>
        <v>0</v>
      </c>
      <c r="AP32" s="50">
        <f t="shared" si="11"/>
        <v>0</v>
      </c>
      <c r="AQ32" s="50">
        <f t="shared" si="11"/>
        <v>0</v>
      </c>
      <c r="AR32" s="50">
        <f t="shared" si="11"/>
        <v>0</v>
      </c>
      <c r="AS32" s="50">
        <f t="shared" si="11"/>
        <v>0</v>
      </c>
      <c r="AT32" s="50">
        <f t="shared" si="11"/>
        <v>0</v>
      </c>
      <c r="AU32" s="50">
        <f t="shared" si="11"/>
        <v>0</v>
      </c>
      <c r="AV32" s="50">
        <f t="shared" si="11"/>
        <v>0</v>
      </c>
      <c r="AW32" s="50">
        <f t="shared" si="11"/>
        <v>0</v>
      </c>
      <c r="AX32" s="50">
        <f t="shared" si="11"/>
        <v>0</v>
      </c>
      <c r="AY32" s="50">
        <f t="shared" si="11"/>
        <v>0</v>
      </c>
      <c r="AZ32" s="50">
        <f t="shared" si="11"/>
        <v>0</v>
      </c>
      <c r="BA32" s="50">
        <f t="shared" si="11"/>
        <v>0</v>
      </c>
      <c r="BB32" s="50">
        <f t="shared" si="10"/>
        <v>0</v>
      </c>
      <c r="BC32" s="50">
        <f t="shared" si="10"/>
        <v>0</v>
      </c>
      <c r="BD32" s="50">
        <f t="shared" si="10"/>
        <v>0</v>
      </c>
      <c r="BE32" s="50">
        <f t="shared" si="10"/>
        <v>0</v>
      </c>
      <c r="BF32" s="50">
        <f t="shared" si="10"/>
        <v>0</v>
      </c>
      <c r="BG32" s="50">
        <f t="shared" si="10"/>
        <v>0</v>
      </c>
      <c r="BH32" s="50">
        <f t="shared" si="10"/>
        <v>0</v>
      </c>
      <c r="BI32" s="50">
        <f t="shared" si="10"/>
        <v>0</v>
      </c>
      <c r="BJ32" s="50">
        <f t="shared" si="10"/>
        <v>0</v>
      </c>
      <c r="BK32" s="50">
        <f t="shared" si="10"/>
        <v>0</v>
      </c>
      <c r="BL32" s="50">
        <f t="shared" si="10"/>
        <v>0</v>
      </c>
      <c r="BM32" s="50">
        <f t="shared" si="10"/>
        <v>0</v>
      </c>
      <c r="BN32" s="50">
        <f t="shared" si="10"/>
        <v>0</v>
      </c>
      <c r="BO32" s="50">
        <f t="shared" si="10"/>
        <v>0</v>
      </c>
      <c r="BP32" s="50">
        <f t="shared" si="10"/>
        <v>0</v>
      </c>
      <c r="BQ32" s="50">
        <f t="shared" si="5"/>
        <v>0</v>
      </c>
      <c r="BR32" s="50">
        <f t="shared" si="4"/>
        <v>0</v>
      </c>
      <c r="BS32" s="52">
        <f t="shared" si="3"/>
        <v>0</v>
      </c>
    </row>
    <row r="33" spans="1:72" ht="15.75" x14ac:dyDescent="0.25">
      <c r="A33" s="68" t="s">
        <v>105</v>
      </c>
      <c r="B33" s="46" t="s">
        <v>47</v>
      </c>
      <c r="C33" s="50">
        <f>DATOS!B35</f>
        <v>0</v>
      </c>
      <c r="D33" s="51">
        <v>32</v>
      </c>
      <c r="E33" s="50">
        <f t="shared" si="1"/>
        <v>0</v>
      </c>
      <c r="F33" s="50">
        <f t="shared" si="13"/>
        <v>0</v>
      </c>
      <c r="G33" s="50">
        <f t="shared" si="13"/>
        <v>0</v>
      </c>
      <c r="H33" s="50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>
        <f t="shared" si="13"/>
        <v>0</v>
      </c>
      <c r="N33" s="50">
        <f t="shared" si="13"/>
        <v>0</v>
      </c>
      <c r="O33" s="50">
        <f t="shared" si="13"/>
        <v>0</v>
      </c>
      <c r="P33" s="50">
        <f t="shared" si="13"/>
        <v>0</v>
      </c>
      <c r="Q33" s="50">
        <f t="shared" si="13"/>
        <v>0</v>
      </c>
      <c r="R33" s="50">
        <f t="shared" si="13"/>
        <v>0</v>
      </c>
      <c r="S33" s="50">
        <f t="shared" si="13"/>
        <v>0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50">
        <f t="shared" si="13"/>
        <v>0</v>
      </c>
      <c r="Y33" s="50">
        <f t="shared" si="13"/>
        <v>0</v>
      </c>
      <c r="Z33" s="50">
        <f t="shared" si="13"/>
        <v>0</v>
      </c>
      <c r="AA33" s="50">
        <f t="shared" si="13"/>
        <v>0</v>
      </c>
      <c r="AB33" s="50">
        <f t="shared" si="13"/>
        <v>0</v>
      </c>
      <c r="AC33" s="50">
        <f t="shared" si="13"/>
        <v>0</v>
      </c>
      <c r="AD33" s="50">
        <f t="shared" si="13"/>
        <v>0</v>
      </c>
      <c r="AE33" s="50">
        <f t="shared" si="12"/>
        <v>0</v>
      </c>
      <c r="AF33" s="50">
        <f t="shared" si="12"/>
        <v>0</v>
      </c>
      <c r="AG33" s="50">
        <f t="shared" si="12"/>
        <v>0</v>
      </c>
      <c r="AH33" s="50">
        <f t="shared" si="12"/>
        <v>0</v>
      </c>
      <c r="AI33" s="50">
        <f t="shared" si="12"/>
        <v>0</v>
      </c>
      <c r="AJ33" s="50">
        <f t="shared" si="12"/>
        <v>0</v>
      </c>
      <c r="AK33" s="50">
        <f t="shared" si="12"/>
        <v>0</v>
      </c>
      <c r="AL33" s="50">
        <f t="shared" si="11"/>
        <v>0</v>
      </c>
      <c r="AM33" s="50">
        <f t="shared" si="11"/>
        <v>0</v>
      </c>
      <c r="AN33" s="50">
        <f t="shared" si="11"/>
        <v>0</v>
      </c>
      <c r="AO33" s="50">
        <f t="shared" si="11"/>
        <v>0</v>
      </c>
      <c r="AP33" s="50">
        <f t="shared" si="11"/>
        <v>0</v>
      </c>
      <c r="AQ33" s="50">
        <f t="shared" si="11"/>
        <v>0</v>
      </c>
      <c r="AR33" s="50">
        <f t="shared" si="11"/>
        <v>0</v>
      </c>
      <c r="AS33" s="50">
        <f t="shared" si="11"/>
        <v>0</v>
      </c>
      <c r="AT33" s="50">
        <f t="shared" si="11"/>
        <v>0</v>
      </c>
      <c r="AU33" s="50">
        <f t="shared" si="11"/>
        <v>0</v>
      </c>
      <c r="AV33" s="50">
        <f t="shared" si="11"/>
        <v>0</v>
      </c>
      <c r="AW33" s="50">
        <f t="shared" si="11"/>
        <v>0</v>
      </c>
      <c r="AX33" s="50">
        <f t="shared" si="11"/>
        <v>0</v>
      </c>
      <c r="AY33" s="50">
        <f t="shared" si="11"/>
        <v>0</v>
      </c>
      <c r="AZ33" s="50">
        <f t="shared" si="11"/>
        <v>0</v>
      </c>
      <c r="BA33" s="50">
        <f t="shared" si="11"/>
        <v>0</v>
      </c>
      <c r="BB33" s="50">
        <f t="shared" si="10"/>
        <v>0</v>
      </c>
      <c r="BC33" s="50">
        <f t="shared" si="10"/>
        <v>0</v>
      </c>
      <c r="BD33" s="50">
        <f t="shared" si="10"/>
        <v>0</v>
      </c>
      <c r="BE33" s="50">
        <f t="shared" si="10"/>
        <v>0</v>
      </c>
      <c r="BF33" s="50">
        <f t="shared" si="10"/>
        <v>0</v>
      </c>
      <c r="BG33" s="50">
        <f t="shared" si="10"/>
        <v>0</v>
      </c>
      <c r="BH33" s="50">
        <f t="shared" si="10"/>
        <v>0</v>
      </c>
      <c r="BI33" s="50">
        <f t="shared" si="10"/>
        <v>0</v>
      </c>
      <c r="BJ33" s="50">
        <f t="shared" si="10"/>
        <v>0</v>
      </c>
      <c r="BK33" s="50">
        <f t="shared" si="10"/>
        <v>0</v>
      </c>
      <c r="BL33" s="50">
        <f t="shared" si="10"/>
        <v>0</v>
      </c>
      <c r="BM33" s="50">
        <f t="shared" si="10"/>
        <v>0</v>
      </c>
      <c r="BN33" s="50">
        <f t="shared" si="10"/>
        <v>0</v>
      </c>
      <c r="BO33" s="50">
        <f t="shared" si="10"/>
        <v>0</v>
      </c>
      <c r="BP33" s="50">
        <f t="shared" si="10"/>
        <v>0</v>
      </c>
      <c r="BQ33" s="50">
        <f t="shared" si="5"/>
        <v>0</v>
      </c>
      <c r="BR33" s="50">
        <f t="shared" si="4"/>
        <v>0</v>
      </c>
      <c r="BS33" s="52">
        <f t="shared" si="3"/>
        <v>0</v>
      </c>
    </row>
    <row r="34" spans="1:72" ht="15.75" x14ac:dyDescent="0.25">
      <c r="A34" s="68" t="s">
        <v>105</v>
      </c>
      <c r="B34" s="46" t="s">
        <v>48</v>
      </c>
      <c r="C34" s="50">
        <f>DATOS!B36</f>
        <v>0</v>
      </c>
      <c r="D34" s="51">
        <v>37</v>
      </c>
      <c r="E34" s="50">
        <f t="shared" si="1"/>
        <v>0</v>
      </c>
      <c r="F34" s="50">
        <f t="shared" si="13"/>
        <v>0</v>
      </c>
      <c r="G34" s="50">
        <f t="shared" si="13"/>
        <v>0</v>
      </c>
      <c r="H34" s="50">
        <f t="shared" si="13"/>
        <v>0</v>
      </c>
      <c r="I34" s="50">
        <f t="shared" si="13"/>
        <v>0</v>
      </c>
      <c r="J34" s="50">
        <f t="shared" si="13"/>
        <v>0</v>
      </c>
      <c r="K34" s="50">
        <f t="shared" si="13"/>
        <v>0</v>
      </c>
      <c r="L34" s="50">
        <f t="shared" si="13"/>
        <v>0</v>
      </c>
      <c r="M34" s="50">
        <f t="shared" si="13"/>
        <v>0</v>
      </c>
      <c r="N34" s="50">
        <f t="shared" si="13"/>
        <v>0</v>
      </c>
      <c r="O34" s="50">
        <f t="shared" si="13"/>
        <v>0</v>
      </c>
      <c r="P34" s="50">
        <f t="shared" si="13"/>
        <v>0</v>
      </c>
      <c r="Q34" s="50">
        <f t="shared" si="13"/>
        <v>0</v>
      </c>
      <c r="R34" s="50">
        <f t="shared" si="13"/>
        <v>0</v>
      </c>
      <c r="S34" s="50">
        <f t="shared" si="13"/>
        <v>0</v>
      </c>
      <c r="T34" s="50">
        <f t="shared" si="13"/>
        <v>0</v>
      </c>
      <c r="U34" s="50">
        <f t="shared" si="13"/>
        <v>0</v>
      </c>
      <c r="V34" s="50">
        <f t="shared" si="13"/>
        <v>0</v>
      </c>
      <c r="W34" s="50">
        <f t="shared" si="13"/>
        <v>0</v>
      </c>
      <c r="X34" s="50">
        <f t="shared" si="13"/>
        <v>0</v>
      </c>
      <c r="Y34" s="50">
        <f t="shared" si="13"/>
        <v>0</v>
      </c>
      <c r="Z34" s="50">
        <f t="shared" si="13"/>
        <v>0</v>
      </c>
      <c r="AA34" s="50">
        <f t="shared" si="13"/>
        <v>0</v>
      </c>
      <c r="AB34" s="50">
        <f t="shared" si="13"/>
        <v>0</v>
      </c>
      <c r="AC34" s="50">
        <f t="shared" si="13"/>
        <v>0</v>
      </c>
      <c r="AD34" s="50">
        <f t="shared" si="13"/>
        <v>0</v>
      </c>
      <c r="AE34" s="50">
        <f t="shared" si="12"/>
        <v>0</v>
      </c>
      <c r="AF34" s="50">
        <f t="shared" si="12"/>
        <v>0</v>
      </c>
      <c r="AG34" s="50">
        <f t="shared" si="12"/>
        <v>0</v>
      </c>
      <c r="AH34" s="50">
        <f t="shared" si="12"/>
        <v>0</v>
      </c>
      <c r="AI34" s="50">
        <f t="shared" si="12"/>
        <v>0</v>
      </c>
      <c r="AJ34" s="50">
        <f t="shared" si="12"/>
        <v>0</v>
      </c>
      <c r="AK34" s="50">
        <f t="shared" si="12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0"/>
        <v>0</v>
      </c>
      <c r="BC34" s="50">
        <f t="shared" si="10"/>
        <v>0</v>
      </c>
      <c r="BD34" s="50">
        <f t="shared" si="10"/>
        <v>0</v>
      </c>
      <c r="BE34" s="50">
        <f t="shared" si="10"/>
        <v>0</v>
      </c>
      <c r="BF34" s="50">
        <f t="shared" si="10"/>
        <v>0</v>
      </c>
      <c r="BG34" s="50">
        <f t="shared" si="10"/>
        <v>0</v>
      </c>
      <c r="BH34" s="50">
        <f t="shared" si="10"/>
        <v>0</v>
      </c>
      <c r="BI34" s="50">
        <f t="shared" si="10"/>
        <v>0</v>
      </c>
      <c r="BJ34" s="50">
        <f t="shared" si="10"/>
        <v>0</v>
      </c>
      <c r="BK34" s="50">
        <f t="shared" si="10"/>
        <v>0</v>
      </c>
      <c r="BL34" s="50">
        <f t="shared" si="10"/>
        <v>0</v>
      </c>
      <c r="BM34" s="50">
        <f t="shared" si="10"/>
        <v>0</v>
      </c>
      <c r="BN34" s="50">
        <f t="shared" si="10"/>
        <v>0</v>
      </c>
      <c r="BO34" s="50">
        <f t="shared" si="10"/>
        <v>0</v>
      </c>
      <c r="BP34" s="50">
        <f t="shared" si="10"/>
        <v>0</v>
      </c>
      <c r="BQ34" s="50">
        <f t="shared" si="5"/>
        <v>0</v>
      </c>
      <c r="BR34" s="50">
        <f t="shared" si="4"/>
        <v>0</v>
      </c>
      <c r="BS34" s="52">
        <f t="shared" si="3"/>
        <v>0</v>
      </c>
    </row>
    <row r="35" spans="1:72" ht="15.75" x14ac:dyDescent="0.25">
      <c r="A35" s="68" t="s">
        <v>105</v>
      </c>
      <c r="B35" s="46" t="s">
        <v>49</v>
      </c>
      <c r="C35" s="50">
        <f>DATOS!B37</f>
        <v>0</v>
      </c>
      <c r="D35" s="51">
        <v>42</v>
      </c>
      <c r="E35" s="50">
        <f t="shared" si="1"/>
        <v>0</v>
      </c>
      <c r="F35" s="50">
        <f t="shared" si="13"/>
        <v>0</v>
      </c>
      <c r="G35" s="50">
        <f t="shared" si="13"/>
        <v>0</v>
      </c>
      <c r="H35" s="50">
        <f t="shared" si="13"/>
        <v>0</v>
      </c>
      <c r="I35" s="50">
        <f t="shared" si="13"/>
        <v>0</v>
      </c>
      <c r="J35" s="50">
        <f t="shared" si="13"/>
        <v>0</v>
      </c>
      <c r="K35" s="50">
        <f t="shared" si="13"/>
        <v>0</v>
      </c>
      <c r="L35" s="50">
        <f t="shared" si="13"/>
        <v>0</v>
      </c>
      <c r="M35" s="50">
        <f t="shared" si="13"/>
        <v>0</v>
      </c>
      <c r="N35" s="50">
        <f t="shared" si="13"/>
        <v>0</v>
      </c>
      <c r="O35" s="50">
        <f t="shared" si="13"/>
        <v>0</v>
      </c>
      <c r="P35" s="50">
        <f t="shared" si="13"/>
        <v>0</v>
      </c>
      <c r="Q35" s="50">
        <f t="shared" si="13"/>
        <v>0</v>
      </c>
      <c r="R35" s="50">
        <f t="shared" si="13"/>
        <v>0</v>
      </c>
      <c r="S35" s="50">
        <f t="shared" si="13"/>
        <v>0</v>
      </c>
      <c r="T35" s="50">
        <f t="shared" si="13"/>
        <v>0</v>
      </c>
      <c r="U35" s="50">
        <f t="shared" si="13"/>
        <v>0</v>
      </c>
      <c r="V35" s="50">
        <f t="shared" si="13"/>
        <v>0</v>
      </c>
      <c r="W35" s="50">
        <f t="shared" si="13"/>
        <v>0</v>
      </c>
      <c r="X35" s="50">
        <f t="shared" si="13"/>
        <v>0</v>
      </c>
      <c r="Y35" s="50">
        <f t="shared" si="13"/>
        <v>0</v>
      </c>
      <c r="Z35" s="50">
        <f t="shared" si="13"/>
        <v>0</v>
      </c>
      <c r="AA35" s="50">
        <f t="shared" si="13"/>
        <v>0</v>
      </c>
      <c r="AB35" s="50">
        <f t="shared" si="13"/>
        <v>0</v>
      </c>
      <c r="AC35" s="50">
        <f t="shared" si="13"/>
        <v>0</v>
      </c>
      <c r="AD35" s="50">
        <f t="shared" si="13"/>
        <v>0</v>
      </c>
      <c r="AE35" s="50">
        <f t="shared" si="12"/>
        <v>0</v>
      </c>
      <c r="AF35" s="50">
        <f t="shared" si="12"/>
        <v>0</v>
      </c>
      <c r="AG35" s="50">
        <f t="shared" si="12"/>
        <v>0</v>
      </c>
      <c r="AH35" s="50">
        <f t="shared" si="12"/>
        <v>0</v>
      </c>
      <c r="AI35" s="50">
        <f t="shared" si="12"/>
        <v>0</v>
      </c>
      <c r="AJ35" s="50">
        <f t="shared" si="12"/>
        <v>0</v>
      </c>
      <c r="AK35" s="50">
        <f t="shared" si="12"/>
        <v>0</v>
      </c>
      <c r="AL35" s="50">
        <f t="shared" si="11"/>
        <v>0</v>
      </c>
      <c r="AM35" s="50">
        <f t="shared" si="11"/>
        <v>0</v>
      </c>
      <c r="AN35" s="50">
        <f t="shared" si="11"/>
        <v>0</v>
      </c>
      <c r="AO35" s="50">
        <f t="shared" si="11"/>
        <v>0</v>
      </c>
      <c r="AP35" s="50">
        <f t="shared" si="11"/>
        <v>0</v>
      </c>
      <c r="AQ35" s="50">
        <f t="shared" si="11"/>
        <v>0</v>
      </c>
      <c r="AR35" s="50">
        <f t="shared" si="11"/>
        <v>0</v>
      </c>
      <c r="AS35" s="50">
        <f t="shared" si="11"/>
        <v>0</v>
      </c>
      <c r="AT35" s="50">
        <f t="shared" si="11"/>
        <v>0</v>
      </c>
      <c r="AU35" s="50">
        <f t="shared" si="11"/>
        <v>0</v>
      </c>
      <c r="AV35" s="50">
        <f t="shared" si="11"/>
        <v>0</v>
      </c>
      <c r="AW35" s="50">
        <f t="shared" si="11"/>
        <v>0</v>
      </c>
      <c r="AX35" s="50">
        <f t="shared" si="11"/>
        <v>0</v>
      </c>
      <c r="AY35" s="50">
        <f t="shared" si="11"/>
        <v>0</v>
      </c>
      <c r="AZ35" s="50">
        <f t="shared" si="11"/>
        <v>0</v>
      </c>
      <c r="BA35" s="50">
        <f t="shared" si="11"/>
        <v>0</v>
      </c>
      <c r="BB35" s="50">
        <f t="shared" si="10"/>
        <v>0</v>
      </c>
      <c r="BC35" s="50">
        <f t="shared" si="10"/>
        <v>0</v>
      </c>
      <c r="BD35" s="50">
        <f t="shared" si="10"/>
        <v>0</v>
      </c>
      <c r="BE35" s="50">
        <f t="shared" si="10"/>
        <v>0</v>
      </c>
      <c r="BF35" s="50">
        <f t="shared" si="10"/>
        <v>0</v>
      </c>
      <c r="BG35" s="50">
        <f t="shared" si="10"/>
        <v>0</v>
      </c>
      <c r="BH35" s="50">
        <f t="shared" si="10"/>
        <v>0</v>
      </c>
      <c r="BI35" s="50">
        <f t="shared" si="10"/>
        <v>0</v>
      </c>
      <c r="BJ35" s="50">
        <f t="shared" si="10"/>
        <v>0</v>
      </c>
      <c r="BK35" s="50">
        <f t="shared" si="10"/>
        <v>0</v>
      </c>
      <c r="BL35" s="50">
        <f t="shared" si="10"/>
        <v>0</v>
      </c>
      <c r="BM35" s="50">
        <f t="shared" si="10"/>
        <v>0</v>
      </c>
      <c r="BN35" s="50">
        <f t="shared" si="10"/>
        <v>0</v>
      </c>
      <c r="BO35" s="50">
        <f t="shared" si="10"/>
        <v>0</v>
      </c>
      <c r="BP35" s="50">
        <f t="shared" si="10"/>
        <v>0</v>
      </c>
      <c r="BQ35" s="50">
        <f t="shared" si="5"/>
        <v>0</v>
      </c>
      <c r="BR35" s="50">
        <f t="shared" si="4"/>
        <v>0</v>
      </c>
      <c r="BS35" s="52">
        <f t="shared" si="3"/>
        <v>0</v>
      </c>
    </row>
    <row r="36" spans="1:72" ht="15.75" x14ac:dyDescent="0.25">
      <c r="A36" s="68" t="s">
        <v>105</v>
      </c>
      <c r="B36" s="46" t="s">
        <v>50</v>
      </c>
      <c r="C36" s="50">
        <f>DATOS!B38</f>
        <v>0</v>
      </c>
      <c r="D36" s="51">
        <v>47</v>
      </c>
      <c r="E36" s="50">
        <f t="shared" si="1"/>
        <v>0</v>
      </c>
      <c r="F36" s="50">
        <f t="shared" si="13"/>
        <v>0</v>
      </c>
      <c r="G36" s="50">
        <f t="shared" si="13"/>
        <v>0</v>
      </c>
      <c r="H36" s="50">
        <f t="shared" si="13"/>
        <v>0</v>
      </c>
      <c r="I36" s="50">
        <f t="shared" si="13"/>
        <v>0</v>
      </c>
      <c r="J36" s="50">
        <f t="shared" si="13"/>
        <v>0</v>
      </c>
      <c r="K36" s="50">
        <f t="shared" si="13"/>
        <v>0</v>
      </c>
      <c r="L36" s="50">
        <f t="shared" si="13"/>
        <v>0</v>
      </c>
      <c r="M36" s="50">
        <f t="shared" si="13"/>
        <v>0</v>
      </c>
      <c r="N36" s="50">
        <f t="shared" si="13"/>
        <v>0</v>
      </c>
      <c r="O36" s="50">
        <f t="shared" si="13"/>
        <v>0</v>
      </c>
      <c r="P36" s="50">
        <f t="shared" si="13"/>
        <v>0</v>
      </c>
      <c r="Q36" s="50">
        <f t="shared" si="13"/>
        <v>0</v>
      </c>
      <c r="R36" s="50">
        <f t="shared" si="13"/>
        <v>0</v>
      </c>
      <c r="S36" s="50">
        <f t="shared" si="13"/>
        <v>0</v>
      </c>
      <c r="T36" s="50">
        <f t="shared" si="13"/>
        <v>0</v>
      </c>
      <c r="U36" s="50">
        <f t="shared" si="13"/>
        <v>0</v>
      </c>
      <c r="V36" s="50">
        <f t="shared" si="13"/>
        <v>0</v>
      </c>
      <c r="W36" s="50">
        <f t="shared" si="13"/>
        <v>0</v>
      </c>
      <c r="X36" s="50">
        <f t="shared" si="13"/>
        <v>0</v>
      </c>
      <c r="Y36" s="50">
        <f t="shared" si="13"/>
        <v>0</v>
      </c>
      <c r="Z36" s="50">
        <f t="shared" si="13"/>
        <v>0</v>
      </c>
      <c r="AA36" s="50">
        <f t="shared" si="13"/>
        <v>0</v>
      </c>
      <c r="AB36" s="50">
        <f t="shared" si="13"/>
        <v>0</v>
      </c>
      <c r="AC36" s="50">
        <f t="shared" si="13"/>
        <v>0</v>
      </c>
      <c r="AD36" s="50">
        <f t="shared" si="13"/>
        <v>0</v>
      </c>
      <c r="AE36" s="50">
        <f t="shared" si="12"/>
        <v>0</v>
      </c>
      <c r="AF36" s="50">
        <f t="shared" si="12"/>
        <v>0</v>
      </c>
      <c r="AG36" s="50">
        <f t="shared" si="12"/>
        <v>0</v>
      </c>
      <c r="AH36" s="50">
        <f t="shared" si="12"/>
        <v>0</v>
      </c>
      <c r="AI36" s="50">
        <f t="shared" si="12"/>
        <v>0</v>
      </c>
      <c r="AJ36" s="50">
        <f t="shared" si="12"/>
        <v>0</v>
      </c>
      <c r="AK36" s="50">
        <f t="shared" si="12"/>
        <v>0</v>
      </c>
      <c r="AL36" s="50">
        <f t="shared" si="11"/>
        <v>0</v>
      </c>
      <c r="AM36" s="50">
        <f t="shared" si="11"/>
        <v>0</v>
      </c>
      <c r="AN36" s="50">
        <f t="shared" si="11"/>
        <v>0</v>
      </c>
      <c r="AO36" s="50">
        <f t="shared" si="11"/>
        <v>0</v>
      </c>
      <c r="AP36" s="50">
        <f t="shared" si="11"/>
        <v>0</v>
      </c>
      <c r="AQ36" s="50">
        <f t="shared" si="11"/>
        <v>0</v>
      </c>
      <c r="AR36" s="50">
        <f t="shared" si="11"/>
        <v>0</v>
      </c>
      <c r="AS36" s="50">
        <f t="shared" si="11"/>
        <v>0</v>
      </c>
      <c r="AT36" s="50">
        <f t="shared" si="11"/>
        <v>0</v>
      </c>
      <c r="AU36" s="50">
        <f t="shared" si="11"/>
        <v>0</v>
      </c>
      <c r="AV36" s="50">
        <f t="shared" si="11"/>
        <v>0</v>
      </c>
      <c r="AW36" s="50">
        <f t="shared" si="11"/>
        <v>0</v>
      </c>
      <c r="AX36" s="50">
        <f t="shared" si="11"/>
        <v>0</v>
      </c>
      <c r="AY36" s="50">
        <f t="shared" si="11"/>
        <v>0</v>
      </c>
      <c r="AZ36" s="50">
        <f t="shared" si="11"/>
        <v>0</v>
      </c>
      <c r="BA36" s="50">
        <f t="shared" si="11"/>
        <v>0</v>
      </c>
      <c r="BB36" s="50">
        <f t="shared" si="10"/>
        <v>0</v>
      </c>
      <c r="BC36" s="50">
        <f t="shared" si="10"/>
        <v>0</v>
      </c>
      <c r="BD36" s="50">
        <f t="shared" si="10"/>
        <v>0</v>
      </c>
      <c r="BE36" s="50">
        <f t="shared" si="10"/>
        <v>0</v>
      </c>
      <c r="BF36" s="50">
        <f t="shared" si="10"/>
        <v>0</v>
      </c>
      <c r="BG36" s="50">
        <f t="shared" si="10"/>
        <v>0</v>
      </c>
      <c r="BH36" s="50">
        <f t="shared" si="10"/>
        <v>0</v>
      </c>
      <c r="BI36" s="50">
        <f t="shared" si="10"/>
        <v>0</v>
      </c>
      <c r="BJ36" s="50">
        <f t="shared" si="10"/>
        <v>0</v>
      </c>
      <c r="BK36" s="50">
        <f t="shared" si="10"/>
        <v>0</v>
      </c>
      <c r="BL36" s="50">
        <f t="shared" si="10"/>
        <v>0</v>
      </c>
      <c r="BM36" s="50">
        <f t="shared" si="10"/>
        <v>0</v>
      </c>
      <c r="BN36" s="50">
        <f t="shared" si="10"/>
        <v>0</v>
      </c>
      <c r="BO36" s="50">
        <f t="shared" si="10"/>
        <v>0</v>
      </c>
      <c r="BP36" s="50">
        <f t="shared" si="10"/>
        <v>0</v>
      </c>
      <c r="BQ36" s="50">
        <f t="shared" si="5"/>
        <v>0</v>
      </c>
      <c r="BR36" s="50">
        <f t="shared" si="4"/>
        <v>0</v>
      </c>
      <c r="BS36" s="52">
        <f t="shared" si="3"/>
        <v>0</v>
      </c>
    </row>
    <row r="37" spans="1:72" ht="15.75" x14ac:dyDescent="0.25">
      <c r="A37" s="68" t="s">
        <v>105</v>
      </c>
      <c r="B37" s="46" t="s">
        <v>51</v>
      </c>
      <c r="C37" s="50">
        <f>DATOS!B39</f>
        <v>0</v>
      </c>
      <c r="D37" s="51">
        <v>52</v>
      </c>
      <c r="E37" s="50">
        <f t="shared" si="1"/>
        <v>0</v>
      </c>
      <c r="F37" s="50">
        <f t="shared" si="13"/>
        <v>0</v>
      </c>
      <c r="G37" s="50">
        <f t="shared" si="13"/>
        <v>0</v>
      </c>
      <c r="H37" s="50">
        <f t="shared" si="13"/>
        <v>0</v>
      </c>
      <c r="I37" s="50">
        <f t="shared" si="13"/>
        <v>0</v>
      </c>
      <c r="J37" s="50">
        <f t="shared" si="13"/>
        <v>0</v>
      </c>
      <c r="K37" s="50">
        <f t="shared" si="13"/>
        <v>0</v>
      </c>
      <c r="L37" s="50">
        <f t="shared" si="13"/>
        <v>0</v>
      </c>
      <c r="M37" s="50">
        <f t="shared" si="13"/>
        <v>0</v>
      </c>
      <c r="N37" s="50">
        <f t="shared" si="13"/>
        <v>0</v>
      </c>
      <c r="O37" s="50">
        <f t="shared" si="13"/>
        <v>0</v>
      </c>
      <c r="P37" s="50">
        <f t="shared" si="13"/>
        <v>0</v>
      </c>
      <c r="Q37" s="50">
        <f t="shared" si="13"/>
        <v>0</v>
      </c>
      <c r="R37" s="50">
        <f t="shared" si="13"/>
        <v>0</v>
      </c>
      <c r="S37" s="50">
        <f t="shared" si="13"/>
        <v>0</v>
      </c>
      <c r="T37" s="50">
        <f t="shared" si="13"/>
        <v>0</v>
      </c>
      <c r="U37" s="50">
        <f t="shared" si="13"/>
        <v>0</v>
      </c>
      <c r="V37" s="50">
        <f t="shared" si="13"/>
        <v>0</v>
      </c>
      <c r="W37" s="50">
        <f t="shared" si="13"/>
        <v>0</v>
      </c>
      <c r="X37" s="50">
        <f t="shared" si="13"/>
        <v>0</v>
      </c>
      <c r="Y37" s="50">
        <f t="shared" si="13"/>
        <v>0</v>
      </c>
      <c r="Z37" s="50">
        <f t="shared" si="13"/>
        <v>0</v>
      </c>
      <c r="AA37" s="50">
        <f t="shared" si="13"/>
        <v>0</v>
      </c>
      <c r="AB37" s="50">
        <f t="shared" si="13"/>
        <v>0</v>
      </c>
      <c r="AC37" s="50">
        <f t="shared" si="13"/>
        <v>0</v>
      </c>
      <c r="AD37" s="50">
        <f t="shared" si="13"/>
        <v>0</v>
      </c>
      <c r="AE37" s="50">
        <f t="shared" si="12"/>
        <v>0</v>
      </c>
      <c r="AF37" s="50">
        <f t="shared" si="12"/>
        <v>0</v>
      </c>
      <c r="AG37" s="50">
        <f t="shared" si="12"/>
        <v>0</v>
      </c>
      <c r="AH37" s="50">
        <f t="shared" si="12"/>
        <v>0</v>
      </c>
      <c r="AI37" s="50">
        <f t="shared" si="12"/>
        <v>0</v>
      </c>
      <c r="AJ37" s="50">
        <f t="shared" si="12"/>
        <v>0</v>
      </c>
      <c r="AK37" s="50">
        <f t="shared" si="12"/>
        <v>0</v>
      </c>
      <c r="AL37" s="50">
        <f t="shared" si="11"/>
        <v>0</v>
      </c>
      <c r="AM37" s="50">
        <f t="shared" si="11"/>
        <v>0</v>
      </c>
      <c r="AN37" s="50">
        <f t="shared" si="11"/>
        <v>0</v>
      </c>
      <c r="AO37" s="50">
        <f t="shared" si="11"/>
        <v>0</v>
      </c>
      <c r="AP37" s="50">
        <f t="shared" si="11"/>
        <v>0</v>
      </c>
      <c r="AQ37" s="50">
        <f t="shared" si="11"/>
        <v>0</v>
      </c>
      <c r="AR37" s="50">
        <f t="shared" si="11"/>
        <v>0</v>
      </c>
      <c r="AS37" s="50">
        <f t="shared" si="11"/>
        <v>0</v>
      </c>
      <c r="AT37" s="50">
        <f t="shared" si="11"/>
        <v>0</v>
      </c>
      <c r="AU37" s="50">
        <f t="shared" si="11"/>
        <v>0</v>
      </c>
      <c r="AV37" s="50">
        <f t="shared" si="11"/>
        <v>0</v>
      </c>
      <c r="AW37" s="50">
        <f t="shared" si="11"/>
        <v>0</v>
      </c>
      <c r="AX37" s="50">
        <f t="shared" si="11"/>
        <v>0</v>
      </c>
      <c r="AY37" s="50">
        <f t="shared" si="11"/>
        <v>0</v>
      </c>
      <c r="AZ37" s="50">
        <f t="shared" si="11"/>
        <v>0</v>
      </c>
      <c r="BA37" s="50">
        <f t="shared" si="11"/>
        <v>0</v>
      </c>
      <c r="BB37" s="50">
        <f t="shared" si="10"/>
        <v>0</v>
      </c>
      <c r="BC37" s="50">
        <f t="shared" si="10"/>
        <v>0</v>
      </c>
      <c r="BD37" s="50">
        <f t="shared" si="10"/>
        <v>0</v>
      </c>
      <c r="BE37" s="50">
        <f t="shared" si="10"/>
        <v>0</v>
      </c>
      <c r="BF37" s="50">
        <f t="shared" si="10"/>
        <v>0</v>
      </c>
      <c r="BG37" s="50">
        <f t="shared" si="10"/>
        <v>0</v>
      </c>
      <c r="BH37" s="50">
        <f t="shared" si="10"/>
        <v>0</v>
      </c>
      <c r="BI37" s="50">
        <f t="shared" si="10"/>
        <v>0</v>
      </c>
      <c r="BJ37" s="50">
        <f t="shared" si="10"/>
        <v>0</v>
      </c>
      <c r="BK37" s="50">
        <f t="shared" si="10"/>
        <v>0</v>
      </c>
      <c r="BL37" s="50">
        <f t="shared" si="10"/>
        <v>0</v>
      </c>
      <c r="BM37" s="50">
        <f t="shared" si="10"/>
        <v>0</v>
      </c>
      <c r="BN37" s="50">
        <f t="shared" si="10"/>
        <v>0</v>
      </c>
      <c r="BO37" s="50">
        <f t="shared" si="10"/>
        <v>0</v>
      </c>
      <c r="BP37" s="50">
        <f t="shared" si="10"/>
        <v>0</v>
      </c>
      <c r="BQ37" s="50">
        <f t="shared" si="5"/>
        <v>0</v>
      </c>
      <c r="BR37" s="50">
        <f t="shared" si="4"/>
        <v>0</v>
      </c>
      <c r="BS37" s="52">
        <f t="shared" si="3"/>
        <v>0</v>
      </c>
    </row>
    <row r="38" spans="1:72" ht="15.75" x14ac:dyDescent="0.25">
      <c r="A38" s="68" t="s">
        <v>105</v>
      </c>
      <c r="B38" s="46" t="s">
        <v>52</v>
      </c>
      <c r="C38" s="50">
        <f>DATOS!B40</f>
        <v>0</v>
      </c>
      <c r="D38" s="51">
        <v>57</v>
      </c>
      <c r="E38" s="50">
        <f t="shared" si="1"/>
        <v>0</v>
      </c>
      <c r="F38" s="50">
        <f t="shared" si="13"/>
        <v>0</v>
      </c>
      <c r="G38" s="50">
        <f t="shared" si="13"/>
        <v>0</v>
      </c>
      <c r="H38" s="50">
        <f t="shared" si="13"/>
        <v>0</v>
      </c>
      <c r="I38" s="50">
        <f t="shared" si="13"/>
        <v>0</v>
      </c>
      <c r="J38" s="50">
        <f t="shared" si="13"/>
        <v>0</v>
      </c>
      <c r="K38" s="50">
        <f t="shared" si="13"/>
        <v>0</v>
      </c>
      <c r="L38" s="50">
        <f t="shared" si="13"/>
        <v>0</v>
      </c>
      <c r="M38" s="50">
        <f t="shared" si="13"/>
        <v>0</v>
      </c>
      <c r="N38" s="50">
        <f t="shared" si="13"/>
        <v>0</v>
      </c>
      <c r="O38" s="50">
        <f t="shared" si="13"/>
        <v>0</v>
      </c>
      <c r="P38" s="50">
        <f t="shared" si="13"/>
        <v>0</v>
      </c>
      <c r="Q38" s="50">
        <f t="shared" si="13"/>
        <v>0</v>
      </c>
      <c r="R38" s="50">
        <f t="shared" si="13"/>
        <v>0</v>
      </c>
      <c r="S38" s="50">
        <f t="shared" si="13"/>
        <v>0</v>
      </c>
      <c r="T38" s="50">
        <f t="shared" si="13"/>
        <v>0</v>
      </c>
      <c r="U38" s="50">
        <f t="shared" si="13"/>
        <v>0</v>
      </c>
      <c r="V38" s="50">
        <f t="shared" si="13"/>
        <v>0</v>
      </c>
      <c r="W38" s="50">
        <f t="shared" si="13"/>
        <v>0</v>
      </c>
      <c r="X38" s="50">
        <f t="shared" si="13"/>
        <v>0</v>
      </c>
      <c r="Y38" s="50">
        <f t="shared" si="13"/>
        <v>0</v>
      </c>
      <c r="Z38" s="50">
        <f t="shared" si="13"/>
        <v>0</v>
      </c>
      <c r="AA38" s="50">
        <f t="shared" si="13"/>
        <v>0</v>
      </c>
      <c r="AB38" s="50">
        <f t="shared" si="13"/>
        <v>0</v>
      </c>
      <c r="AC38" s="50">
        <f t="shared" si="13"/>
        <v>0</v>
      </c>
      <c r="AD38" s="50">
        <f t="shared" si="13"/>
        <v>0</v>
      </c>
      <c r="AE38" s="50">
        <f t="shared" si="12"/>
        <v>0</v>
      </c>
      <c r="AF38" s="50">
        <f t="shared" si="12"/>
        <v>0</v>
      </c>
      <c r="AG38" s="50">
        <f t="shared" si="12"/>
        <v>0</v>
      </c>
      <c r="AH38" s="50">
        <f t="shared" si="12"/>
        <v>0</v>
      </c>
      <c r="AI38" s="50">
        <f t="shared" si="12"/>
        <v>0</v>
      </c>
      <c r="AJ38" s="50">
        <f t="shared" si="12"/>
        <v>0</v>
      </c>
      <c r="AK38" s="50">
        <f t="shared" si="12"/>
        <v>0</v>
      </c>
      <c r="AL38" s="50">
        <f t="shared" si="11"/>
        <v>0</v>
      </c>
      <c r="AM38" s="50">
        <f t="shared" si="11"/>
        <v>0</v>
      </c>
      <c r="AN38" s="50">
        <f t="shared" si="11"/>
        <v>0</v>
      </c>
      <c r="AO38" s="50">
        <f t="shared" si="11"/>
        <v>0</v>
      </c>
      <c r="AP38" s="50">
        <f t="shared" si="11"/>
        <v>0</v>
      </c>
      <c r="AQ38" s="50">
        <f t="shared" si="11"/>
        <v>0</v>
      </c>
      <c r="AR38" s="50">
        <f t="shared" si="11"/>
        <v>0</v>
      </c>
      <c r="AS38" s="50">
        <f t="shared" si="11"/>
        <v>0</v>
      </c>
      <c r="AT38" s="50">
        <f t="shared" si="11"/>
        <v>0</v>
      </c>
      <c r="AU38" s="50">
        <f t="shared" si="11"/>
        <v>0</v>
      </c>
      <c r="AV38" s="50">
        <f t="shared" si="11"/>
        <v>0</v>
      </c>
      <c r="AW38" s="50">
        <f t="shared" si="11"/>
        <v>0</v>
      </c>
      <c r="AX38" s="50">
        <f t="shared" si="11"/>
        <v>0</v>
      </c>
      <c r="AY38" s="50">
        <f t="shared" si="11"/>
        <v>0</v>
      </c>
      <c r="AZ38" s="50">
        <f t="shared" si="11"/>
        <v>0</v>
      </c>
      <c r="BA38" s="50">
        <f t="shared" si="11"/>
        <v>0</v>
      </c>
      <c r="BB38" s="50">
        <f t="shared" si="10"/>
        <v>0</v>
      </c>
      <c r="BC38" s="50">
        <f t="shared" si="10"/>
        <v>0</v>
      </c>
      <c r="BD38" s="50">
        <f t="shared" si="10"/>
        <v>0</v>
      </c>
      <c r="BE38" s="50">
        <f t="shared" si="10"/>
        <v>0</v>
      </c>
      <c r="BF38" s="50">
        <f t="shared" si="10"/>
        <v>0</v>
      </c>
      <c r="BG38" s="50">
        <f t="shared" si="10"/>
        <v>0</v>
      </c>
      <c r="BH38" s="50">
        <f t="shared" si="10"/>
        <v>0</v>
      </c>
      <c r="BI38" s="50">
        <f t="shared" si="10"/>
        <v>0</v>
      </c>
      <c r="BJ38" s="50">
        <f t="shared" si="10"/>
        <v>0</v>
      </c>
      <c r="BK38" s="50">
        <f t="shared" si="10"/>
        <v>0</v>
      </c>
      <c r="BL38" s="50">
        <f t="shared" si="10"/>
        <v>0</v>
      </c>
      <c r="BM38" s="50">
        <f t="shared" si="10"/>
        <v>0</v>
      </c>
      <c r="BN38" s="50">
        <f t="shared" si="10"/>
        <v>0</v>
      </c>
      <c r="BO38" s="50">
        <f t="shared" si="10"/>
        <v>0</v>
      </c>
      <c r="BP38" s="50">
        <f t="shared" si="10"/>
        <v>0</v>
      </c>
      <c r="BQ38" s="50">
        <f t="shared" si="5"/>
        <v>0</v>
      </c>
      <c r="BR38" s="50">
        <f t="shared" si="4"/>
        <v>0</v>
      </c>
      <c r="BS38" s="52">
        <f t="shared" si="3"/>
        <v>0</v>
      </c>
    </row>
    <row r="39" spans="1:72" ht="15.75" x14ac:dyDescent="0.25">
      <c r="A39" s="68" t="s">
        <v>105</v>
      </c>
      <c r="B39" s="46" t="s">
        <v>53</v>
      </c>
      <c r="C39" s="50">
        <f>DATOS!B41</f>
        <v>0</v>
      </c>
      <c r="D39" s="51">
        <v>62</v>
      </c>
      <c r="E39" s="50">
        <f t="shared" si="1"/>
        <v>0</v>
      </c>
      <c r="F39" s="50">
        <f t="shared" si="13"/>
        <v>0</v>
      </c>
      <c r="G39" s="50">
        <f t="shared" si="13"/>
        <v>0</v>
      </c>
      <c r="H39" s="50">
        <f t="shared" si="13"/>
        <v>0</v>
      </c>
      <c r="I39" s="50">
        <f t="shared" si="13"/>
        <v>0</v>
      </c>
      <c r="J39" s="50">
        <f t="shared" si="13"/>
        <v>0</v>
      </c>
      <c r="K39" s="50">
        <f t="shared" si="13"/>
        <v>0</v>
      </c>
      <c r="L39" s="50">
        <f t="shared" si="13"/>
        <v>0</v>
      </c>
      <c r="M39" s="50">
        <f t="shared" si="13"/>
        <v>0</v>
      </c>
      <c r="N39" s="50">
        <f t="shared" si="13"/>
        <v>0</v>
      </c>
      <c r="O39" s="50">
        <f t="shared" si="13"/>
        <v>0</v>
      </c>
      <c r="P39" s="50">
        <f t="shared" si="13"/>
        <v>0</v>
      </c>
      <c r="Q39" s="50">
        <f t="shared" si="13"/>
        <v>0</v>
      </c>
      <c r="R39" s="50">
        <f t="shared" si="13"/>
        <v>0</v>
      </c>
      <c r="S39" s="50">
        <f t="shared" si="13"/>
        <v>0</v>
      </c>
      <c r="T39" s="50">
        <f t="shared" si="13"/>
        <v>0</v>
      </c>
      <c r="U39" s="50">
        <f t="shared" si="13"/>
        <v>0</v>
      </c>
      <c r="V39" s="50">
        <f t="shared" si="13"/>
        <v>0</v>
      </c>
      <c r="W39" s="50">
        <f t="shared" si="13"/>
        <v>0</v>
      </c>
      <c r="X39" s="50">
        <f t="shared" si="13"/>
        <v>0</v>
      </c>
      <c r="Y39" s="50">
        <f t="shared" si="13"/>
        <v>0</v>
      </c>
      <c r="Z39" s="50">
        <f t="shared" si="13"/>
        <v>0</v>
      </c>
      <c r="AA39" s="50">
        <f t="shared" si="13"/>
        <v>0</v>
      </c>
      <c r="AB39" s="50">
        <f t="shared" si="13"/>
        <v>0</v>
      </c>
      <c r="AC39" s="50">
        <f t="shared" si="13"/>
        <v>0</v>
      </c>
      <c r="AD39" s="50">
        <f t="shared" si="13"/>
        <v>0</v>
      </c>
      <c r="AE39" s="50">
        <f t="shared" si="12"/>
        <v>0</v>
      </c>
      <c r="AF39" s="50">
        <f t="shared" si="12"/>
        <v>0</v>
      </c>
      <c r="AG39" s="50">
        <f t="shared" si="12"/>
        <v>0</v>
      </c>
      <c r="AH39" s="50">
        <f t="shared" si="12"/>
        <v>0</v>
      </c>
      <c r="AI39" s="50">
        <f t="shared" si="12"/>
        <v>0</v>
      </c>
      <c r="AJ39" s="50">
        <f t="shared" si="12"/>
        <v>0</v>
      </c>
      <c r="AK39" s="50">
        <f t="shared" si="12"/>
        <v>0</v>
      </c>
      <c r="AL39" s="50">
        <f t="shared" si="11"/>
        <v>0</v>
      </c>
      <c r="AM39" s="50">
        <f t="shared" si="11"/>
        <v>0</v>
      </c>
      <c r="AN39" s="50">
        <f t="shared" si="11"/>
        <v>0</v>
      </c>
      <c r="AO39" s="50">
        <f t="shared" si="11"/>
        <v>0</v>
      </c>
      <c r="AP39" s="50">
        <f t="shared" si="11"/>
        <v>0</v>
      </c>
      <c r="AQ39" s="50">
        <f t="shared" si="11"/>
        <v>0</v>
      </c>
      <c r="AR39" s="50">
        <f t="shared" si="11"/>
        <v>0</v>
      </c>
      <c r="AS39" s="50">
        <f t="shared" si="11"/>
        <v>0</v>
      </c>
      <c r="AT39" s="50">
        <f t="shared" si="11"/>
        <v>0</v>
      </c>
      <c r="AU39" s="50">
        <f t="shared" si="11"/>
        <v>0</v>
      </c>
      <c r="AV39" s="50">
        <f t="shared" si="11"/>
        <v>0</v>
      </c>
      <c r="AW39" s="50">
        <f t="shared" si="11"/>
        <v>0</v>
      </c>
      <c r="AX39" s="50">
        <f t="shared" si="11"/>
        <v>0</v>
      </c>
      <c r="AY39" s="50">
        <f t="shared" si="11"/>
        <v>0</v>
      </c>
      <c r="AZ39" s="50">
        <f t="shared" si="11"/>
        <v>0</v>
      </c>
      <c r="BA39" s="50">
        <f t="shared" si="11"/>
        <v>0</v>
      </c>
      <c r="BB39" s="50">
        <f t="shared" si="10"/>
        <v>0</v>
      </c>
      <c r="BC39" s="50">
        <f t="shared" si="10"/>
        <v>0</v>
      </c>
      <c r="BD39" s="50">
        <f t="shared" si="10"/>
        <v>0</v>
      </c>
      <c r="BE39" s="50">
        <f t="shared" si="10"/>
        <v>0</v>
      </c>
      <c r="BF39" s="50">
        <f t="shared" si="10"/>
        <v>0</v>
      </c>
      <c r="BG39" s="50">
        <f t="shared" si="10"/>
        <v>0</v>
      </c>
      <c r="BH39" s="50">
        <f t="shared" si="10"/>
        <v>0</v>
      </c>
      <c r="BI39" s="50">
        <f t="shared" si="10"/>
        <v>0</v>
      </c>
      <c r="BJ39" s="50">
        <f t="shared" si="10"/>
        <v>0</v>
      </c>
      <c r="BK39" s="50">
        <f t="shared" si="10"/>
        <v>0</v>
      </c>
      <c r="BL39" s="50">
        <f t="shared" si="10"/>
        <v>0</v>
      </c>
      <c r="BM39" s="50">
        <f t="shared" si="10"/>
        <v>0</v>
      </c>
      <c r="BN39" s="50">
        <f t="shared" si="10"/>
        <v>0</v>
      </c>
      <c r="BO39" s="50">
        <f t="shared" si="10"/>
        <v>0</v>
      </c>
      <c r="BP39" s="50">
        <f t="shared" si="10"/>
        <v>0</v>
      </c>
      <c r="BQ39" s="50">
        <f t="shared" si="5"/>
        <v>0</v>
      </c>
      <c r="BR39" s="50">
        <f t="shared" si="4"/>
        <v>0</v>
      </c>
      <c r="BS39" s="52">
        <f t="shared" si="3"/>
        <v>0</v>
      </c>
    </row>
    <row r="40" spans="1:72" ht="15.75" x14ac:dyDescent="0.25">
      <c r="A40" s="68" t="s">
        <v>105</v>
      </c>
      <c r="B40" s="46" t="s">
        <v>54</v>
      </c>
      <c r="C40" s="50">
        <f>DATOS!B42</f>
        <v>0</v>
      </c>
      <c r="D40" s="51">
        <v>67</v>
      </c>
      <c r="E40" s="50">
        <f t="shared" si="1"/>
        <v>0</v>
      </c>
      <c r="F40" s="50">
        <f t="shared" si="13"/>
        <v>0</v>
      </c>
      <c r="G40" s="50">
        <f t="shared" si="13"/>
        <v>0</v>
      </c>
      <c r="H40" s="50">
        <f t="shared" si="13"/>
        <v>0</v>
      </c>
      <c r="I40" s="50">
        <f t="shared" si="13"/>
        <v>0</v>
      </c>
      <c r="J40" s="50">
        <f t="shared" si="13"/>
        <v>0</v>
      </c>
      <c r="K40" s="50">
        <f t="shared" si="13"/>
        <v>0</v>
      </c>
      <c r="L40" s="50">
        <f t="shared" si="13"/>
        <v>0</v>
      </c>
      <c r="M40" s="50">
        <f t="shared" si="13"/>
        <v>0</v>
      </c>
      <c r="N40" s="50">
        <f t="shared" si="13"/>
        <v>0</v>
      </c>
      <c r="O40" s="50">
        <f t="shared" si="13"/>
        <v>0</v>
      </c>
      <c r="P40" s="50">
        <f t="shared" si="13"/>
        <v>0</v>
      </c>
      <c r="Q40" s="50">
        <f t="shared" si="13"/>
        <v>0</v>
      </c>
      <c r="R40" s="50">
        <f t="shared" si="13"/>
        <v>0</v>
      </c>
      <c r="S40" s="50">
        <f t="shared" si="13"/>
        <v>0</v>
      </c>
      <c r="T40" s="50">
        <f t="shared" si="13"/>
        <v>0</v>
      </c>
      <c r="U40" s="50">
        <f t="shared" si="13"/>
        <v>0</v>
      </c>
      <c r="V40" s="50">
        <f t="shared" si="13"/>
        <v>0</v>
      </c>
      <c r="W40" s="50">
        <f t="shared" si="13"/>
        <v>0</v>
      </c>
      <c r="X40" s="50">
        <f t="shared" si="13"/>
        <v>0</v>
      </c>
      <c r="Y40" s="50">
        <f t="shared" si="13"/>
        <v>0</v>
      </c>
      <c r="Z40" s="50">
        <f t="shared" si="13"/>
        <v>0</v>
      </c>
      <c r="AA40" s="50">
        <f t="shared" si="13"/>
        <v>0</v>
      </c>
      <c r="AB40" s="50">
        <f t="shared" si="13"/>
        <v>0</v>
      </c>
      <c r="AC40" s="50">
        <f t="shared" si="13"/>
        <v>0</v>
      </c>
      <c r="AD40" s="50">
        <f t="shared" si="13"/>
        <v>0</v>
      </c>
      <c r="AE40" s="50">
        <f t="shared" si="12"/>
        <v>0</v>
      </c>
      <c r="AF40" s="50">
        <f t="shared" si="12"/>
        <v>0</v>
      </c>
      <c r="AG40" s="50">
        <f t="shared" si="12"/>
        <v>0</v>
      </c>
      <c r="AH40" s="50">
        <f t="shared" si="12"/>
        <v>0</v>
      </c>
      <c r="AI40" s="50">
        <f t="shared" si="12"/>
        <v>0</v>
      </c>
      <c r="AJ40" s="50">
        <f t="shared" si="12"/>
        <v>0</v>
      </c>
      <c r="AK40" s="50">
        <f t="shared" si="12"/>
        <v>0</v>
      </c>
      <c r="AL40" s="50">
        <f t="shared" si="11"/>
        <v>0</v>
      </c>
      <c r="AM40" s="50">
        <f t="shared" si="11"/>
        <v>0</v>
      </c>
      <c r="AN40" s="50">
        <f t="shared" si="11"/>
        <v>0</v>
      </c>
      <c r="AO40" s="50">
        <f t="shared" si="11"/>
        <v>0</v>
      </c>
      <c r="AP40" s="50">
        <f t="shared" si="11"/>
        <v>0</v>
      </c>
      <c r="AQ40" s="50">
        <f t="shared" si="11"/>
        <v>0</v>
      </c>
      <c r="AR40" s="50">
        <f t="shared" si="11"/>
        <v>0</v>
      </c>
      <c r="AS40" s="50">
        <f t="shared" si="11"/>
        <v>0</v>
      </c>
      <c r="AT40" s="50">
        <f t="shared" si="11"/>
        <v>0</v>
      </c>
      <c r="AU40" s="50">
        <f t="shared" si="11"/>
        <v>0</v>
      </c>
      <c r="AV40" s="50">
        <f t="shared" si="11"/>
        <v>0</v>
      </c>
      <c r="AW40" s="50">
        <f t="shared" si="11"/>
        <v>0</v>
      </c>
      <c r="AX40" s="50">
        <f t="shared" si="11"/>
        <v>0</v>
      </c>
      <c r="AY40" s="50">
        <f t="shared" si="11"/>
        <v>0</v>
      </c>
      <c r="AZ40" s="50">
        <f t="shared" si="11"/>
        <v>0</v>
      </c>
      <c r="BA40" s="50">
        <f t="shared" si="11"/>
        <v>0</v>
      </c>
      <c r="BB40" s="50">
        <f t="shared" si="10"/>
        <v>0</v>
      </c>
      <c r="BC40" s="50">
        <f t="shared" si="10"/>
        <v>0</v>
      </c>
      <c r="BD40" s="50">
        <f t="shared" si="10"/>
        <v>0</v>
      </c>
      <c r="BE40" s="50">
        <f t="shared" si="10"/>
        <v>0</v>
      </c>
      <c r="BF40" s="50">
        <f t="shared" si="10"/>
        <v>0</v>
      </c>
      <c r="BG40" s="50">
        <f t="shared" si="10"/>
        <v>0</v>
      </c>
      <c r="BH40" s="50">
        <f t="shared" si="10"/>
        <v>0</v>
      </c>
      <c r="BI40" s="50">
        <f t="shared" si="10"/>
        <v>0</v>
      </c>
      <c r="BJ40" s="50">
        <f t="shared" si="10"/>
        <v>0</v>
      </c>
      <c r="BK40" s="50">
        <f t="shared" si="10"/>
        <v>0</v>
      </c>
      <c r="BL40" s="50">
        <f t="shared" si="10"/>
        <v>0</v>
      </c>
      <c r="BM40" s="50">
        <f t="shared" si="10"/>
        <v>0</v>
      </c>
      <c r="BN40" s="50">
        <f t="shared" si="10"/>
        <v>0</v>
      </c>
      <c r="BO40" s="50">
        <f t="shared" si="10"/>
        <v>0</v>
      </c>
      <c r="BP40" s="50">
        <f t="shared" si="10"/>
        <v>0</v>
      </c>
      <c r="BQ40" s="50">
        <f t="shared" si="5"/>
        <v>0</v>
      </c>
      <c r="BR40" s="50">
        <f t="shared" si="4"/>
        <v>0</v>
      </c>
      <c r="BS40" s="52">
        <f t="shared" si="3"/>
        <v>0</v>
      </c>
    </row>
    <row r="41" spans="1:72" ht="15.75" x14ac:dyDescent="0.25">
      <c r="A41" s="68" t="s">
        <v>105</v>
      </c>
      <c r="B41" s="46" t="s">
        <v>55</v>
      </c>
      <c r="C41" s="50">
        <f>DATOS!B43</f>
        <v>0</v>
      </c>
      <c r="D41" s="51">
        <v>72</v>
      </c>
      <c r="E41" s="50">
        <f t="shared" si="1"/>
        <v>0</v>
      </c>
      <c r="F41" s="50">
        <f t="shared" si="13"/>
        <v>0</v>
      </c>
      <c r="G41" s="50">
        <f t="shared" si="13"/>
        <v>0</v>
      </c>
      <c r="H41" s="50">
        <f t="shared" si="13"/>
        <v>0</v>
      </c>
      <c r="I41" s="50">
        <f t="shared" si="13"/>
        <v>0</v>
      </c>
      <c r="J41" s="50">
        <f t="shared" si="13"/>
        <v>0</v>
      </c>
      <c r="K41" s="50">
        <f t="shared" si="13"/>
        <v>0</v>
      </c>
      <c r="L41" s="50">
        <f t="shared" si="13"/>
        <v>0</v>
      </c>
      <c r="M41" s="50">
        <f t="shared" si="13"/>
        <v>0</v>
      </c>
      <c r="N41" s="50">
        <f t="shared" si="13"/>
        <v>0</v>
      </c>
      <c r="O41" s="50">
        <f t="shared" si="13"/>
        <v>0</v>
      </c>
      <c r="P41" s="50">
        <f t="shared" si="13"/>
        <v>0</v>
      </c>
      <c r="Q41" s="50">
        <f t="shared" si="13"/>
        <v>0</v>
      </c>
      <c r="R41" s="50">
        <f t="shared" si="13"/>
        <v>0</v>
      </c>
      <c r="S41" s="50">
        <f t="shared" si="13"/>
        <v>0</v>
      </c>
      <c r="T41" s="50">
        <f t="shared" si="13"/>
        <v>0</v>
      </c>
      <c r="U41" s="50">
        <f t="shared" si="13"/>
        <v>0</v>
      </c>
      <c r="V41" s="50">
        <f t="shared" si="13"/>
        <v>0</v>
      </c>
      <c r="W41" s="50">
        <f t="shared" si="13"/>
        <v>0</v>
      </c>
      <c r="X41" s="50">
        <f t="shared" si="13"/>
        <v>0</v>
      </c>
      <c r="Y41" s="50">
        <f t="shared" si="13"/>
        <v>0</v>
      </c>
      <c r="Z41" s="50">
        <f t="shared" si="13"/>
        <v>0</v>
      </c>
      <c r="AA41" s="50">
        <f t="shared" si="13"/>
        <v>0</v>
      </c>
      <c r="AB41" s="50">
        <f t="shared" si="13"/>
        <v>0</v>
      </c>
      <c r="AC41" s="50">
        <f t="shared" si="13"/>
        <v>0</v>
      </c>
      <c r="AD41" s="50">
        <f t="shared" si="13"/>
        <v>0</v>
      </c>
      <c r="AE41" s="50">
        <f t="shared" si="12"/>
        <v>0</v>
      </c>
      <c r="AF41" s="50">
        <f t="shared" si="12"/>
        <v>0</v>
      </c>
      <c r="AG41" s="50">
        <f t="shared" si="12"/>
        <v>0</v>
      </c>
      <c r="AH41" s="50">
        <f t="shared" si="12"/>
        <v>0</v>
      </c>
      <c r="AI41" s="50">
        <f t="shared" si="12"/>
        <v>0</v>
      </c>
      <c r="AJ41" s="50">
        <f t="shared" si="12"/>
        <v>0</v>
      </c>
      <c r="AK41" s="50">
        <f t="shared" si="12"/>
        <v>0</v>
      </c>
      <c r="AL41" s="50">
        <f t="shared" si="11"/>
        <v>0</v>
      </c>
      <c r="AM41" s="50">
        <f t="shared" si="11"/>
        <v>0</v>
      </c>
      <c r="AN41" s="50">
        <f t="shared" si="11"/>
        <v>0</v>
      </c>
      <c r="AO41" s="50">
        <f t="shared" si="11"/>
        <v>0</v>
      </c>
      <c r="AP41" s="50">
        <f t="shared" si="11"/>
        <v>0</v>
      </c>
      <c r="AQ41" s="50">
        <f t="shared" si="11"/>
        <v>0</v>
      </c>
      <c r="AR41" s="50">
        <f t="shared" si="11"/>
        <v>0</v>
      </c>
      <c r="AS41" s="50">
        <f t="shared" si="11"/>
        <v>0</v>
      </c>
      <c r="AT41" s="50">
        <f t="shared" si="11"/>
        <v>0</v>
      </c>
      <c r="AU41" s="50">
        <f t="shared" si="11"/>
        <v>0</v>
      </c>
      <c r="AV41" s="50">
        <f t="shared" si="11"/>
        <v>0</v>
      </c>
      <c r="AW41" s="50">
        <f t="shared" si="11"/>
        <v>0</v>
      </c>
      <c r="AX41" s="50">
        <f t="shared" si="11"/>
        <v>0</v>
      </c>
      <c r="AY41" s="50">
        <f t="shared" si="11"/>
        <v>0</v>
      </c>
      <c r="AZ41" s="50">
        <f t="shared" si="11"/>
        <v>0</v>
      </c>
      <c r="BA41" s="50">
        <f t="shared" si="11"/>
        <v>0</v>
      </c>
      <c r="BB41" s="50">
        <f t="shared" si="10"/>
        <v>0</v>
      </c>
      <c r="BC41" s="50">
        <f t="shared" si="10"/>
        <v>0</v>
      </c>
      <c r="BD41" s="50">
        <f t="shared" si="10"/>
        <v>0</v>
      </c>
      <c r="BE41" s="50">
        <f t="shared" si="10"/>
        <v>0</v>
      </c>
      <c r="BF41" s="50">
        <f t="shared" si="10"/>
        <v>0</v>
      </c>
      <c r="BG41" s="50">
        <f t="shared" si="10"/>
        <v>0</v>
      </c>
      <c r="BH41" s="50">
        <f t="shared" si="10"/>
        <v>0</v>
      </c>
      <c r="BI41" s="50">
        <f t="shared" si="10"/>
        <v>0</v>
      </c>
      <c r="BJ41" s="50">
        <f t="shared" si="10"/>
        <v>0</v>
      </c>
      <c r="BK41" s="50">
        <f t="shared" si="10"/>
        <v>0</v>
      </c>
      <c r="BL41" s="50">
        <f t="shared" si="10"/>
        <v>0</v>
      </c>
      <c r="BM41" s="50">
        <f t="shared" si="10"/>
        <v>0</v>
      </c>
      <c r="BN41" s="50">
        <f t="shared" si="10"/>
        <v>0</v>
      </c>
      <c r="BO41" s="50">
        <f t="shared" si="10"/>
        <v>0</v>
      </c>
      <c r="BP41" s="50">
        <f t="shared" si="10"/>
        <v>0</v>
      </c>
      <c r="BQ41" s="50">
        <f t="shared" si="5"/>
        <v>0</v>
      </c>
      <c r="BR41" s="50">
        <f t="shared" si="4"/>
        <v>0</v>
      </c>
      <c r="BS41" s="52">
        <f t="shared" si="3"/>
        <v>0</v>
      </c>
    </row>
    <row r="42" spans="1:72" ht="15.75" x14ac:dyDescent="0.25">
      <c r="A42" s="68" t="s">
        <v>105</v>
      </c>
      <c r="B42" s="46" t="s">
        <v>56</v>
      </c>
      <c r="C42" s="50">
        <f>DATOS!B44</f>
        <v>0</v>
      </c>
      <c r="D42" s="51">
        <v>77</v>
      </c>
      <c r="E42" s="50">
        <f t="shared" si="1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ref="K42:AD44" si="14">IF(($D42+K$8)&lt;$B$6,0,IF(($D42+K$8)&lt;$B$7,$B$4,0))</f>
        <v>0</v>
      </c>
      <c r="L42" s="50">
        <f t="shared" si="14"/>
        <v>0</v>
      </c>
      <c r="M42" s="50">
        <f t="shared" si="14"/>
        <v>0</v>
      </c>
      <c r="N42" s="50">
        <f t="shared" si="14"/>
        <v>0</v>
      </c>
      <c r="O42" s="50">
        <f t="shared" si="14"/>
        <v>0</v>
      </c>
      <c r="P42" s="50">
        <f t="shared" si="14"/>
        <v>0</v>
      </c>
      <c r="Q42" s="50">
        <f t="shared" si="14"/>
        <v>0</v>
      </c>
      <c r="R42" s="50">
        <f t="shared" si="14"/>
        <v>0</v>
      </c>
      <c r="S42" s="50">
        <f t="shared" si="14"/>
        <v>0</v>
      </c>
      <c r="T42" s="50">
        <f t="shared" si="14"/>
        <v>0</v>
      </c>
      <c r="U42" s="50">
        <f t="shared" si="14"/>
        <v>0</v>
      </c>
      <c r="V42" s="50">
        <f t="shared" si="14"/>
        <v>0</v>
      </c>
      <c r="W42" s="50">
        <f t="shared" si="14"/>
        <v>0</v>
      </c>
      <c r="X42" s="50">
        <f t="shared" si="14"/>
        <v>0</v>
      </c>
      <c r="Y42" s="50">
        <f t="shared" si="14"/>
        <v>0</v>
      </c>
      <c r="Z42" s="50">
        <f t="shared" si="14"/>
        <v>0</v>
      </c>
      <c r="AA42" s="50">
        <f t="shared" si="14"/>
        <v>0</v>
      </c>
      <c r="AB42" s="50">
        <f t="shared" si="14"/>
        <v>0</v>
      </c>
      <c r="AC42" s="50">
        <f t="shared" si="14"/>
        <v>0</v>
      </c>
      <c r="AD42" s="50">
        <f t="shared" si="14"/>
        <v>0</v>
      </c>
      <c r="AE42" s="50">
        <f t="shared" si="12"/>
        <v>0</v>
      </c>
      <c r="AF42" s="50">
        <f t="shared" si="12"/>
        <v>0</v>
      </c>
      <c r="AG42" s="50">
        <f t="shared" si="12"/>
        <v>0</v>
      </c>
      <c r="AH42" s="50">
        <f t="shared" si="12"/>
        <v>0</v>
      </c>
      <c r="AI42" s="50">
        <f t="shared" si="12"/>
        <v>0</v>
      </c>
      <c r="AJ42" s="50">
        <f t="shared" si="12"/>
        <v>0</v>
      </c>
      <c r="AK42" s="50">
        <f t="shared" si="12"/>
        <v>0</v>
      </c>
      <c r="AL42" s="50">
        <f t="shared" si="11"/>
        <v>0</v>
      </c>
      <c r="AM42" s="50">
        <f t="shared" si="11"/>
        <v>0</v>
      </c>
      <c r="AN42" s="50">
        <f t="shared" si="11"/>
        <v>0</v>
      </c>
      <c r="AO42" s="50">
        <f t="shared" si="11"/>
        <v>0</v>
      </c>
      <c r="AP42" s="50">
        <f t="shared" si="11"/>
        <v>0</v>
      </c>
      <c r="AQ42" s="50">
        <f t="shared" si="11"/>
        <v>0</v>
      </c>
      <c r="AR42" s="50">
        <f t="shared" si="11"/>
        <v>0</v>
      </c>
      <c r="AS42" s="50">
        <f t="shared" si="11"/>
        <v>0</v>
      </c>
      <c r="AT42" s="50">
        <f t="shared" si="11"/>
        <v>0</v>
      </c>
      <c r="AU42" s="50">
        <f t="shared" si="11"/>
        <v>0</v>
      </c>
      <c r="AV42" s="50">
        <f t="shared" si="11"/>
        <v>0</v>
      </c>
      <c r="AW42" s="50">
        <f t="shared" si="11"/>
        <v>0</v>
      </c>
      <c r="AX42" s="50">
        <f t="shared" si="11"/>
        <v>0</v>
      </c>
      <c r="AY42" s="50">
        <f t="shared" si="11"/>
        <v>0</v>
      </c>
      <c r="AZ42" s="50">
        <f t="shared" si="11"/>
        <v>0</v>
      </c>
      <c r="BA42" s="50">
        <f t="shared" ref="BA42:BP44" si="15">IF(($D42+BA$8)&lt;$B$6,0,IF(($D42+BA$8)&lt;$B$7,$B$4,0))</f>
        <v>0</v>
      </c>
      <c r="BB42" s="50">
        <f t="shared" si="15"/>
        <v>0</v>
      </c>
      <c r="BC42" s="50">
        <f t="shared" si="15"/>
        <v>0</v>
      </c>
      <c r="BD42" s="50">
        <f t="shared" si="15"/>
        <v>0</v>
      </c>
      <c r="BE42" s="50">
        <f t="shared" si="15"/>
        <v>0</v>
      </c>
      <c r="BF42" s="50">
        <f t="shared" si="15"/>
        <v>0</v>
      </c>
      <c r="BG42" s="50">
        <f t="shared" si="15"/>
        <v>0</v>
      </c>
      <c r="BH42" s="50">
        <f t="shared" si="15"/>
        <v>0</v>
      </c>
      <c r="BI42" s="50">
        <f t="shared" si="15"/>
        <v>0</v>
      </c>
      <c r="BJ42" s="50">
        <f t="shared" si="15"/>
        <v>0</v>
      </c>
      <c r="BK42" s="50">
        <f t="shared" si="15"/>
        <v>0</v>
      </c>
      <c r="BL42" s="50">
        <f t="shared" si="15"/>
        <v>0</v>
      </c>
      <c r="BM42" s="50">
        <f t="shared" si="15"/>
        <v>0</v>
      </c>
      <c r="BN42" s="50">
        <f t="shared" si="15"/>
        <v>0</v>
      </c>
      <c r="BO42" s="50">
        <f t="shared" si="15"/>
        <v>0</v>
      </c>
      <c r="BP42" s="50">
        <f t="shared" si="15"/>
        <v>0</v>
      </c>
      <c r="BQ42" s="50">
        <f t="shared" si="5"/>
        <v>0</v>
      </c>
      <c r="BR42" s="50">
        <f t="shared" si="4"/>
        <v>0</v>
      </c>
      <c r="BS42" s="52">
        <f t="shared" si="3"/>
        <v>0</v>
      </c>
    </row>
    <row r="43" spans="1:72" ht="15.75" x14ac:dyDescent="0.25">
      <c r="A43" s="68" t="s">
        <v>105</v>
      </c>
      <c r="B43" s="46" t="s">
        <v>57</v>
      </c>
      <c r="C43" s="50">
        <f>DATOS!B45</f>
        <v>0</v>
      </c>
      <c r="D43" s="51">
        <v>82</v>
      </c>
      <c r="E43" s="50">
        <f t="shared" si="1"/>
        <v>0</v>
      </c>
      <c r="F43" s="50">
        <f t="shared" ref="F43:J44" si="16">IF(($D43+F$8)&lt;$B$6,0,IF(($D43+F$8)&lt;$B$7,$B$4,0))</f>
        <v>0</v>
      </c>
      <c r="G43" s="50">
        <f t="shared" si="16"/>
        <v>0</v>
      </c>
      <c r="H43" s="50">
        <f t="shared" si="16"/>
        <v>0</v>
      </c>
      <c r="I43" s="50">
        <f t="shared" si="16"/>
        <v>0</v>
      </c>
      <c r="J43" s="50">
        <f t="shared" si="16"/>
        <v>0</v>
      </c>
      <c r="K43" s="50">
        <f t="shared" si="14"/>
        <v>0</v>
      </c>
      <c r="L43" s="50">
        <f t="shared" si="14"/>
        <v>0</v>
      </c>
      <c r="M43" s="50">
        <f t="shared" si="14"/>
        <v>0</v>
      </c>
      <c r="N43" s="50">
        <f t="shared" si="14"/>
        <v>0</v>
      </c>
      <c r="O43" s="50">
        <f t="shared" si="14"/>
        <v>0</v>
      </c>
      <c r="P43" s="50">
        <f t="shared" si="14"/>
        <v>0</v>
      </c>
      <c r="Q43" s="50">
        <f t="shared" si="14"/>
        <v>0</v>
      </c>
      <c r="R43" s="50">
        <f t="shared" si="14"/>
        <v>0</v>
      </c>
      <c r="S43" s="50">
        <f t="shared" si="14"/>
        <v>0</v>
      </c>
      <c r="T43" s="50">
        <f t="shared" si="14"/>
        <v>0</v>
      </c>
      <c r="U43" s="50">
        <f t="shared" si="14"/>
        <v>0</v>
      </c>
      <c r="V43" s="50">
        <f t="shared" si="14"/>
        <v>0</v>
      </c>
      <c r="W43" s="50">
        <f t="shared" si="14"/>
        <v>0</v>
      </c>
      <c r="X43" s="50">
        <f t="shared" si="14"/>
        <v>0</v>
      </c>
      <c r="Y43" s="50">
        <f t="shared" si="14"/>
        <v>0</v>
      </c>
      <c r="Z43" s="50">
        <f t="shared" si="14"/>
        <v>0</v>
      </c>
      <c r="AA43" s="50">
        <f t="shared" si="14"/>
        <v>0</v>
      </c>
      <c r="AB43" s="50">
        <f t="shared" si="14"/>
        <v>0</v>
      </c>
      <c r="AC43" s="50">
        <f t="shared" si="14"/>
        <v>0</v>
      </c>
      <c r="AD43" s="50">
        <f t="shared" si="14"/>
        <v>0</v>
      </c>
      <c r="AE43" s="50">
        <f t="shared" si="12"/>
        <v>0</v>
      </c>
      <c r="AF43" s="50">
        <f t="shared" si="12"/>
        <v>0</v>
      </c>
      <c r="AG43" s="50">
        <f t="shared" si="12"/>
        <v>0</v>
      </c>
      <c r="AH43" s="50">
        <f t="shared" si="12"/>
        <v>0</v>
      </c>
      <c r="AI43" s="50">
        <f t="shared" si="12"/>
        <v>0</v>
      </c>
      <c r="AJ43" s="50">
        <f t="shared" si="12"/>
        <v>0</v>
      </c>
      <c r="AK43" s="50">
        <f t="shared" si="12"/>
        <v>0</v>
      </c>
      <c r="AL43" s="50">
        <f t="shared" ref="AL43:AZ44" si="17">IF(($D43+AL$8)&lt;$B$6,0,IF(($D43+AL$8)&lt;$B$7,$B$4,0))</f>
        <v>0</v>
      </c>
      <c r="AM43" s="50">
        <f t="shared" si="17"/>
        <v>0</v>
      </c>
      <c r="AN43" s="50">
        <f t="shared" si="17"/>
        <v>0</v>
      </c>
      <c r="AO43" s="50">
        <f t="shared" si="17"/>
        <v>0</v>
      </c>
      <c r="AP43" s="50">
        <f t="shared" si="17"/>
        <v>0</v>
      </c>
      <c r="AQ43" s="50">
        <f t="shared" si="17"/>
        <v>0</v>
      </c>
      <c r="AR43" s="50">
        <f t="shared" si="17"/>
        <v>0</v>
      </c>
      <c r="AS43" s="50">
        <f t="shared" si="17"/>
        <v>0</v>
      </c>
      <c r="AT43" s="50">
        <f t="shared" si="17"/>
        <v>0</v>
      </c>
      <c r="AU43" s="50">
        <f t="shared" si="17"/>
        <v>0</v>
      </c>
      <c r="AV43" s="50">
        <f t="shared" si="17"/>
        <v>0</v>
      </c>
      <c r="AW43" s="50">
        <f t="shared" si="17"/>
        <v>0</v>
      </c>
      <c r="AX43" s="50">
        <f t="shared" si="17"/>
        <v>0</v>
      </c>
      <c r="AY43" s="50">
        <f t="shared" si="17"/>
        <v>0</v>
      </c>
      <c r="AZ43" s="50">
        <f t="shared" si="17"/>
        <v>0</v>
      </c>
      <c r="BA43" s="50">
        <f t="shared" si="15"/>
        <v>0</v>
      </c>
      <c r="BB43" s="50">
        <f t="shared" si="15"/>
        <v>0</v>
      </c>
      <c r="BC43" s="50">
        <f t="shared" si="15"/>
        <v>0</v>
      </c>
      <c r="BD43" s="50">
        <f t="shared" si="15"/>
        <v>0</v>
      </c>
      <c r="BE43" s="50">
        <f t="shared" si="15"/>
        <v>0</v>
      </c>
      <c r="BF43" s="50">
        <f t="shared" si="15"/>
        <v>0</v>
      </c>
      <c r="BG43" s="50">
        <f t="shared" si="15"/>
        <v>0</v>
      </c>
      <c r="BH43" s="50">
        <f t="shared" si="15"/>
        <v>0</v>
      </c>
      <c r="BI43" s="50">
        <f t="shared" si="15"/>
        <v>0</v>
      </c>
      <c r="BJ43" s="50">
        <f t="shared" si="15"/>
        <v>0</v>
      </c>
      <c r="BK43" s="50">
        <f t="shared" si="15"/>
        <v>0</v>
      </c>
      <c r="BL43" s="50">
        <f t="shared" si="15"/>
        <v>0</v>
      </c>
      <c r="BM43" s="50">
        <f t="shared" si="15"/>
        <v>0</v>
      </c>
      <c r="BN43" s="50">
        <f t="shared" si="15"/>
        <v>0</v>
      </c>
      <c r="BO43" s="50">
        <f t="shared" si="15"/>
        <v>0</v>
      </c>
      <c r="BP43" s="50">
        <f t="shared" si="15"/>
        <v>0</v>
      </c>
      <c r="BQ43" s="50">
        <f t="shared" si="5"/>
        <v>0</v>
      </c>
      <c r="BR43" s="50">
        <f t="shared" si="4"/>
        <v>0</v>
      </c>
      <c r="BS43" s="52">
        <f t="shared" si="3"/>
        <v>0</v>
      </c>
    </row>
    <row r="44" spans="1:72" ht="15.75" x14ac:dyDescent="0.25">
      <c r="A44" s="68" t="s">
        <v>105</v>
      </c>
      <c r="B44" s="46" t="s">
        <v>58</v>
      </c>
      <c r="C44" s="50">
        <f>DATOS!B46</f>
        <v>0</v>
      </c>
      <c r="D44" s="51">
        <v>87</v>
      </c>
      <c r="E44" s="50">
        <f t="shared" si="1"/>
        <v>0</v>
      </c>
      <c r="F44" s="50">
        <f t="shared" si="16"/>
        <v>0</v>
      </c>
      <c r="G44" s="50">
        <f t="shared" si="16"/>
        <v>0</v>
      </c>
      <c r="H44" s="50">
        <f t="shared" si="16"/>
        <v>0</v>
      </c>
      <c r="I44" s="50">
        <f t="shared" si="16"/>
        <v>0</v>
      </c>
      <c r="J44" s="50">
        <f t="shared" si="16"/>
        <v>0</v>
      </c>
      <c r="K44" s="50">
        <f t="shared" si="14"/>
        <v>0</v>
      </c>
      <c r="L44" s="50">
        <f t="shared" si="14"/>
        <v>0</v>
      </c>
      <c r="M44" s="50">
        <f t="shared" si="14"/>
        <v>0</v>
      </c>
      <c r="N44" s="50">
        <f t="shared" si="14"/>
        <v>0</v>
      </c>
      <c r="O44" s="50">
        <f t="shared" si="14"/>
        <v>0</v>
      </c>
      <c r="P44" s="50">
        <f t="shared" si="14"/>
        <v>0</v>
      </c>
      <c r="Q44" s="50">
        <f t="shared" si="14"/>
        <v>0</v>
      </c>
      <c r="R44" s="50">
        <f t="shared" si="14"/>
        <v>0</v>
      </c>
      <c r="S44" s="50">
        <f t="shared" si="14"/>
        <v>0</v>
      </c>
      <c r="T44" s="50">
        <f t="shared" si="14"/>
        <v>0</v>
      </c>
      <c r="U44" s="50">
        <f t="shared" si="14"/>
        <v>0</v>
      </c>
      <c r="V44" s="50">
        <f t="shared" si="14"/>
        <v>0</v>
      </c>
      <c r="W44" s="50">
        <f t="shared" si="14"/>
        <v>0</v>
      </c>
      <c r="X44" s="50">
        <f t="shared" si="14"/>
        <v>0</v>
      </c>
      <c r="Y44" s="50">
        <f t="shared" si="14"/>
        <v>0</v>
      </c>
      <c r="Z44" s="50">
        <f t="shared" si="14"/>
        <v>0</v>
      </c>
      <c r="AA44" s="50">
        <f t="shared" si="14"/>
        <v>0</v>
      </c>
      <c r="AB44" s="50">
        <f t="shared" si="14"/>
        <v>0</v>
      </c>
      <c r="AC44" s="50">
        <f t="shared" si="14"/>
        <v>0</v>
      </c>
      <c r="AD44" s="50">
        <f t="shared" si="14"/>
        <v>0</v>
      </c>
      <c r="AE44" s="50">
        <f t="shared" si="12"/>
        <v>0</v>
      </c>
      <c r="AF44" s="50">
        <f t="shared" si="12"/>
        <v>0</v>
      </c>
      <c r="AG44" s="50">
        <f t="shared" si="12"/>
        <v>0</v>
      </c>
      <c r="AH44" s="50">
        <f t="shared" si="12"/>
        <v>0</v>
      </c>
      <c r="AI44" s="50">
        <f t="shared" si="12"/>
        <v>0</v>
      </c>
      <c r="AJ44" s="50">
        <f t="shared" si="12"/>
        <v>0</v>
      </c>
      <c r="AK44" s="50">
        <f t="shared" si="12"/>
        <v>0</v>
      </c>
      <c r="AL44" s="50">
        <f t="shared" si="17"/>
        <v>0</v>
      </c>
      <c r="AM44" s="50">
        <f t="shared" si="17"/>
        <v>0</v>
      </c>
      <c r="AN44" s="50">
        <f t="shared" si="17"/>
        <v>0</v>
      </c>
      <c r="AO44" s="50">
        <f t="shared" si="17"/>
        <v>0</v>
      </c>
      <c r="AP44" s="50">
        <f t="shared" si="17"/>
        <v>0</v>
      </c>
      <c r="AQ44" s="50">
        <f t="shared" si="17"/>
        <v>0</v>
      </c>
      <c r="AR44" s="50">
        <f t="shared" si="17"/>
        <v>0</v>
      </c>
      <c r="AS44" s="50">
        <f t="shared" si="17"/>
        <v>0</v>
      </c>
      <c r="AT44" s="50">
        <f t="shared" si="17"/>
        <v>0</v>
      </c>
      <c r="AU44" s="50">
        <f t="shared" si="17"/>
        <v>0</v>
      </c>
      <c r="AV44" s="50">
        <f t="shared" si="17"/>
        <v>0</v>
      </c>
      <c r="AW44" s="50">
        <f t="shared" si="17"/>
        <v>0</v>
      </c>
      <c r="AX44" s="50">
        <f t="shared" si="17"/>
        <v>0</v>
      </c>
      <c r="AY44" s="50">
        <f t="shared" si="17"/>
        <v>0</v>
      </c>
      <c r="AZ44" s="50">
        <f t="shared" si="17"/>
        <v>0</v>
      </c>
      <c r="BA44" s="50">
        <f t="shared" si="15"/>
        <v>0</v>
      </c>
      <c r="BB44" s="50">
        <f t="shared" si="15"/>
        <v>0</v>
      </c>
      <c r="BC44" s="50">
        <f t="shared" si="15"/>
        <v>0</v>
      </c>
      <c r="BD44" s="50">
        <f t="shared" si="15"/>
        <v>0</v>
      </c>
      <c r="BE44" s="50">
        <f t="shared" si="15"/>
        <v>0</v>
      </c>
      <c r="BF44" s="50">
        <f t="shared" si="15"/>
        <v>0</v>
      </c>
      <c r="BG44" s="50">
        <f t="shared" si="15"/>
        <v>0</v>
      </c>
      <c r="BH44" s="50">
        <f t="shared" si="15"/>
        <v>0</v>
      </c>
      <c r="BI44" s="50">
        <f t="shared" si="15"/>
        <v>0</v>
      </c>
      <c r="BJ44" s="50">
        <f t="shared" si="15"/>
        <v>0</v>
      </c>
      <c r="BK44" s="50">
        <f t="shared" si="15"/>
        <v>0</v>
      </c>
      <c r="BL44" s="50">
        <f t="shared" si="15"/>
        <v>0</v>
      </c>
      <c r="BM44" s="50">
        <f t="shared" si="15"/>
        <v>0</v>
      </c>
      <c r="BN44" s="50">
        <f t="shared" si="15"/>
        <v>0</v>
      </c>
      <c r="BO44" s="50">
        <f t="shared" si="15"/>
        <v>0</v>
      </c>
      <c r="BP44" s="50">
        <f t="shared" si="15"/>
        <v>0</v>
      </c>
      <c r="BQ44" s="50">
        <f t="shared" si="5"/>
        <v>0</v>
      </c>
      <c r="BR44" s="50">
        <f t="shared" si="4"/>
        <v>0</v>
      </c>
      <c r="BS44" s="52">
        <f t="shared" si="3"/>
        <v>0</v>
      </c>
    </row>
    <row r="45" spans="1:72" ht="15.75" x14ac:dyDescent="0.25">
      <c r="A45" s="68" t="s">
        <v>99</v>
      </c>
      <c r="B45" s="46"/>
      <c r="C45" s="50">
        <f>SUM(C9:C44)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69">
        <f>SUM(BS9:BS44)</f>
        <v>0</v>
      </c>
      <c r="BT45" s="31"/>
    </row>
    <row r="46" spans="1:72" x14ac:dyDescent="0.25">
      <c r="C46" s="108">
        <f>C45-DATOS!B6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E81"/>
  <sheetViews>
    <sheetView showGridLines="0" topLeftCell="GQ1" workbookViewId="0">
      <selection activeCell="GZ9" sqref="GZ9"/>
    </sheetView>
  </sheetViews>
  <sheetFormatPr baseColWidth="10" defaultRowHeight="15" x14ac:dyDescent="0.25"/>
  <cols>
    <col min="1" max="1" width="21.7109375" customWidth="1"/>
    <col min="2" max="3" width="14.7109375" customWidth="1"/>
    <col min="86" max="125" width="10.7109375" style="27"/>
    <col min="211" max="211" width="15.7109375" customWidth="1"/>
    <col min="212" max="213" width="14.7109375" customWidth="1"/>
  </cols>
  <sheetData>
    <row r="1" spans="1:213" ht="46.5" customHeight="1" x14ac:dyDescent="0.25">
      <c r="A1" s="228" t="s">
        <v>174</v>
      </c>
      <c r="B1" s="228"/>
      <c r="C1" s="228"/>
      <c r="D1" s="228"/>
    </row>
    <row r="3" spans="1:213" ht="47.25" x14ac:dyDescent="0.25">
      <c r="A3" s="84" t="s">
        <v>174</v>
      </c>
      <c r="B3" s="89">
        <f>HE45</f>
        <v>0</v>
      </c>
    </row>
    <row r="4" spans="1:213" x14ac:dyDescent="0.25">
      <c r="A4" s="30" t="s">
        <v>173</v>
      </c>
    </row>
    <row r="6" spans="1:213" ht="15.75" x14ac:dyDescent="0.25">
      <c r="D6" s="264" t="s">
        <v>122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T6" s="265" t="s">
        <v>124</v>
      </c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X6" s="263" t="s">
        <v>127</v>
      </c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</row>
    <row r="7" spans="1:213" ht="15.4" customHeight="1" x14ac:dyDescent="0.25"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T7" s="75" t="s">
        <v>123</v>
      </c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6" t="s">
        <v>125</v>
      </c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266" t="s">
        <v>126</v>
      </c>
      <c r="DX7" s="79" t="s">
        <v>123</v>
      </c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80" t="s">
        <v>125</v>
      </c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</row>
    <row r="8" spans="1:213" ht="75" x14ac:dyDescent="0.25">
      <c r="A8" s="67" t="s">
        <v>121</v>
      </c>
      <c r="B8" s="67" t="s">
        <v>103</v>
      </c>
      <c r="C8" s="67" t="s">
        <v>160</v>
      </c>
      <c r="D8" s="67" t="s">
        <v>0</v>
      </c>
      <c r="E8" s="67" t="s">
        <v>1</v>
      </c>
      <c r="F8" s="67" t="s">
        <v>2</v>
      </c>
      <c r="G8" s="67" t="s">
        <v>3</v>
      </c>
      <c r="H8" s="67" t="s">
        <v>4</v>
      </c>
      <c r="I8" s="67" t="s">
        <v>5</v>
      </c>
      <c r="J8" s="67" t="s">
        <v>6</v>
      </c>
      <c r="K8" s="67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7" t="s">
        <v>12</v>
      </c>
      <c r="Q8" s="67" t="s">
        <v>13</v>
      </c>
      <c r="R8" s="67" t="s">
        <v>14</v>
      </c>
      <c r="S8" s="67" t="s">
        <v>15</v>
      </c>
      <c r="T8" s="67" t="s">
        <v>16</v>
      </c>
      <c r="U8" s="67" t="s">
        <v>17</v>
      </c>
      <c r="V8" s="67" t="s">
        <v>18</v>
      </c>
      <c r="W8" s="67" t="s">
        <v>19</v>
      </c>
      <c r="X8" s="67" t="s">
        <v>20</v>
      </c>
      <c r="Y8" s="67" t="s">
        <v>21</v>
      </c>
      <c r="Z8" s="67" t="s">
        <v>22</v>
      </c>
      <c r="AA8" s="67" t="s">
        <v>23</v>
      </c>
      <c r="AB8" s="67" t="s">
        <v>24</v>
      </c>
      <c r="AC8" s="67" t="s">
        <v>25</v>
      </c>
      <c r="AD8" s="67" t="s">
        <v>26</v>
      </c>
      <c r="AE8" s="67" t="s">
        <v>27</v>
      </c>
      <c r="AF8" s="67" t="s">
        <v>28</v>
      </c>
      <c r="AG8" s="67" t="s">
        <v>29</v>
      </c>
      <c r="AH8" s="67" t="s">
        <v>30</v>
      </c>
      <c r="AI8" s="67" t="s">
        <v>31</v>
      </c>
      <c r="AJ8" s="67" t="s">
        <v>32</v>
      </c>
      <c r="AK8" s="67" t="s">
        <v>33</v>
      </c>
      <c r="AL8" s="67" t="s">
        <v>34</v>
      </c>
      <c r="AM8" s="67" t="s">
        <v>35</v>
      </c>
      <c r="AN8" s="67" t="s">
        <v>36</v>
      </c>
      <c r="AO8" s="67" t="s">
        <v>37</v>
      </c>
      <c r="AP8" s="67" t="s">
        <v>38</v>
      </c>
      <c r="AQ8" s="67" t="s">
        <v>39</v>
      </c>
      <c r="AR8" s="67" t="s">
        <v>40</v>
      </c>
      <c r="AT8" s="67" t="s">
        <v>0</v>
      </c>
      <c r="AU8" s="67" t="s">
        <v>1</v>
      </c>
      <c r="AV8" s="67" t="s">
        <v>2</v>
      </c>
      <c r="AW8" s="67" t="s">
        <v>3</v>
      </c>
      <c r="AX8" s="67" t="s">
        <v>4</v>
      </c>
      <c r="AY8" s="67" t="s">
        <v>5</v>
      </c>
      <c r="AZ8" s="67" t="s">
        <v>6</v>
      </c>
      <c r="BA8" s="67" t="s">
        <v>7</v>
      </c>
      <c r="BB8" s="67" t="s">
        <v>8</v>
      </c>
      <c r="BC8" s="67" t="s">
        <v>9</v>
      </c>
      <c r="BD8" s="67" t="s">
        <v>10</v>
      </c>
      <c r="BE8" s="67" t="s">
        <v>11</v>
      </c>
      <c r="BF8" s="67" t="s">
        <v>12</v>
      </c>
      <c r="BG8" s="67" t="s">
        <v>13</v>
      </c>
      <c r="BH8" s="67" t="s">
        <v>14</v>
      </c>
      <c r="BI8" s="67" t="s">
        <v>15</v>
      </c>
      <c r="BJ8" s="67" t="s">
        <v>16</v>
      </c>
      <c r="BK8" s="67" t="s">
        <v>17</v>
      </c>
      <c r="BL8" s="67" t="s">
        <v>18</v>
      </c>
      <c r="BM8" s="67" t="s">
        <v>19</v>
      </c>
      <c r="BN8" s="67" t="s">
        <v>20</v>
      </c>
      <c r="BO8" s="67" t="s">
        <v>21</v>
      </c>
      <c r="BP8" s="67" t="s">
        <v>22</v>
      </c>
      <c r="BQ8" s="67" t="s">
        <v>23</v>
      </c>
      <c r="BR8" s="67" t="s">
        <v>24</v>
      </c>
      <c r="BS8" s="67" t="s">
        <v>25</v>
      </c>
      <c r="BT8" s="67" t="s">
        <v>26</v>
      </c>
      <c r="BU8" s="67" t="s">
        <v>27</v>
      </c>
      <c r="BV8" s="67" t="s">
        <v>28</v>
      </c>
      <c r="BW8" s="67" t="s">
        <v>29</v>
      </c>
      <c r="BX8" s="67" t="s">
        <v>30</v>
      </c>
      <c r="BY8" s="67" t="s">
        <v>31</v>
      </c>
      <c r="BZ8" s="67" t="s">
        <v>32</v>
      </c>
      <c r="CA8" s="67" t="s">
        <v>33</v>
      </c>
      <c r="CB8" s="67" t="s">
        <v>34</v>
      </c>
      <c r="CC8" s="67" t="s">
        <v>35</v>
      </c>
      <c r="CD8" s="67" t="s">
        <v>36</v>
      </c>
      <c r="CE8" s="67" t="s">
        <v>37</v>
      </c>
      <c r="CF8" s="67" t="s">
        <v>38</v>
      </c>
      <c r="CG8" s="67" t="s">
        <v>39</v>
      </c>
      <c r="CH8" s="67" t="s">
        <v>0</v>
      </c>
      <c r="CI8" s="67" t="s">
        <v>1</v>
      </c>
      <c r="CJ8" s="67" t="s">
        <v>2</v>
      </c>
      <c r="CK8" s="67" t="s">
        <v>3</v>
      </c>
      <c r="CL8" s="67" t="s">
        <v>4</v>
      </c>
      <c r="CM8" s="67" t="s">
        <v>5</v>
      </c>
      <c r="CN8" s="67" t="s">
        <v>6</v>
      </c>
      <c r="CO8" s="67" t="s">
        <v>7</v>
      </c>
      <c r="CP8" s="67" t="s">
        <v>8</v>
      </c>
      <c r="CQ8" s="67" t="s">
        <v>9</v>
      </c>
      <c r="CR8" s="67" t="s">
        <v>10</v>
      </c>
      <c r="CS8" s="67" t="s">
        <v>11</v>
      </c>
      <c r="CT8" s="67" t="s">
        <v>12</v>
      </c>
      <c r="CU8" s="67" t="s">
        <v>13</v>
      </c>
      <c r="CV8" s="67" t="s">
        <v>14</v>
      </c>
      <c r="CW8" s="67" t="s">
        <v>15</v>
      </c>
      <c r="CX8" s="67" t="s">
        <v>16</v>
      </c>
      <c r="CY8" s="67" t="s">
        <v>17</v>
      </c>
      <c r="CZ8" s="67" t="s">
        <v>18</v>
      </c>
      <c r="DA8" s="67" t="s">
        <v>19</v>
      </c>
      <c r="DB8" s="67" t="s">
        <v>20</v>
      </c>
      <c r="DC8" s="67" t="s">
        <v>21</v>
      </c>
      <c r="DD8" s="67" t="s">
        <v>22</v>
      </c>
      <c r="DE8" s="67" t="s">
        <v>23</v>
      </c>
      <c r="DF8" s="67" t="s">
        <v>24</v>
      </c>
      <c r="DG8" s="67" t="s">
        <v>25</v>
      </c>
      <c r="DH8" s="67" t="s">
        <v>26</v>
      </c>
      <c r="DI8" s="67" t="s">
        <v>27</v>
      </c>
      <c r="DJ8" s="67" t="s">
        <v>28</v>
      </c>
      <c r="DK8" s="67" t="s">
        <v>29</v>
      </c>
      <c r="DL8" s="67" t="s">
        <v>30</v>
      </c>
      <c r="DM8" s="67" t="s">
        <v>31</v>
      </c>
      <c r="DN8" s="67" t="s">
        <v>32</v>
      </c>
      <c r="DO8" s="67" t="s">
        <v>33</v>
      </c>
      <c r="DP8" s="67" t="s">
        <v>34</v>
      </c>
      <c r="DQ8" s="67" t="s">
        <v>35</v>
      </c>
      <c r="DR8" s="67" t="s">
        <v>36</v>
      </c>
      <c r="DS8" s="67" t="s">
        <v>37</v>
      </c>
      <c r="DT8" s="67" t="s">
        <v>38</v>
      </c>
      <c r="DU8" s="67" t="s">
        <v>39</v>
      </c>
      <c r="DV8" s="266"/>
      <c r="DX8" s="67" t="s">
        <v>0</v>
      </c>
      <c r="DY8" s="67" t="s">
        <v>1</v>
      </c>
      <c r="DZ8" s="67" t="s">
        <v>2</v>
      </c>
      <c r="EA8" s="67" t="s">
        <v>3</v>
      </c>
      <c r="EB8" s="67" t="s">
        <v>4</v>
      </c>
      <c r="EC8" s="67" t="s">
        <v>5</v>
      </c>
      <c r="ED8" s="67" t="s">
        <v>6</v>
      </c>
      <c r="EE8" s="67" t="s">
        <v>7</v>
      </c>
      <c r="EF8" s="67" t="s">
        <v>8</v>
      </c>
      <c r="EG8" s="67" t="s">
        <v>9</v>
      </c>
      <c r="EH8" s="67" t="s">
        <v>10</v>
      </c>
      <c r="EI8" s="67" t="s">
        <v>11</v>
      </c>
      <c r="EJ8" s="67" t="s">
        <v>12</v>
      </c>
      <c r="EK8" s="67" t="s">
        <v>13</v>
      </c>
      <c r="EL8" s="67" t="s">
        <v>14</v>
      </c>
      <c r="EM8" s="67" t="s">
        <v>15</v>
      </c>
      <c r="EN8" s="67" t="s">
        <v>16</v>
      </c>
      <c r="EO8" s="67" t="s">
        <v>17</v>
      </c>
      <c r="EP8" s="67" t="s">
        <v>18</v>
      </c>
      <c r="EQ8" s="67" t="s">
        <v>19</v>
      </c>
      <c r="ER8" s="67" t="s">
        <v>20</v>
      </c>
      <c r="ES8" s="67" t="s">
        <v>21</v>
      </c>
      <c r="ET8" s="67" t="s">
        <v>22</v>
      </c>
      <c r="EU8" s="67" t="s">
        <v>23</v>
      </c>
      <c r="EV8" s="67" t="s">
        <v>24</v>
      </c>
      <c r="EW8" s="67" t="s">
        <v>25</v>
      </c>
      <c r="EX8" s="67" t="s">
        <v>26</v>
      </c>
      <c r="EY8" s="67" t="s">
        <v>27</v>
      </c>
      <c r="EZ8" s="67" t="s">
        <v>28</v>
      </c>
      <c r="FA8" s="67" t="s">
        <v>29</v>
      </c>
      <c r="FB8" s="67" t="s">
        <v>30</v>
      </c>
      <c r="FC8" s="67" t="s">
        <v>31</v>
      </c>
      <c r="FD8" s="67" t="s">
        <v>32</v>
      </c>
      <c r="FE8" s="67" t="s">
        <v>33</v>
      </c>
      <c r="FF8" s="67" t="s">
        <v>34</v>
      </c>
      <c r="FG8" s="67" t="s">
        <v>35</v>
      </c>
      <c r="FH8" s="67" t="s">
        <v>36</v>
      </c>
      <c r="FI8" s="67" t="s">
        <v>37</v>
      </c>
      <c r="FJ8" s="67" t="s">
        <v>38</v>
      </c>
      <c r="FK8" s="67" t="s">
        <v>39</v>
      </c>
      <c r="FL8" s="67" t="s">
        <v>0</v>
      </c>
      <c r="FM8" s="67" t="s">
        <v>1</v>
      </c>
      <c r="FN8" s="67" t="s">
        <v>2</v>
      </c>
      <c r="FO8" s="67" t="s">
        <v>3</v>
      </c>
      <c r="FP8" s="67" t="s">
        <v>4</v>
      </c>
      <c r="FQ8" s="67" t="s">
        <v>5</v>
      </c>
      <c r="FR8" s="67" t="s">
        <v>6</v>
      </c>
      <c r="FS8" s="67" t="s">
        <v>7</v>
      </c>
      <c r="FT8" s="67" t="s">
        <v>8</v>
      </c>
      <c r="FU8" s="67" t="s">
        <v>9</v>
      </c>
      <c r="FV8" s="67" t="s">
        <v>10</v>
      </c>
      <c r="FW8" s="67" t="s">
        <v>11</v>
      </c>
      <c r="FX8" s="67" t="s">
        <v>12</v>
      </c>
      <c r="FY8" s="67" t="s">
        <v>13</v>
      </c>
      <c r="FZ8" s="67" t="s">
        <v>14</v>
      </c>
      <c r="GA8" s="67" t="s">
        <v>15</v>
      </c>
      <c r="GB8" s="67" t="s">
        <v>16</v>
      </c>
      <c r="GC8" s="67" t="s">
        <v>17</v>
      </c>
      <c r="GD8" s="67" t="s">
        <v>18</v>
      </c>
      <c r="GE8" s="67" t="s">
        <v>19</v>
      </c>
      <c r="GF8" s="67" t="s">
        <v>20</v>
      </c>
      <c r="GG8" s="67" t="s">
        <v>21</v>
      </c>
      <c r="GH8" s="67" t="s">
        <v>22</v>
      </c>
      <c r="GI8" s="67" t="s">
        <v>23</v>
      </c>
      <c r="GJ8" s="67" t="s">
        <v>24</v>
      </c>
      <c r="GK8" s="67" t="s">
        <v>25</v>
      </c>
      <c r="GL8" s="67" t="s">
        <v>26</v>
      </c>
      <c r="GM8" s="67" t="s">
        <v>27</v>
      </c>
      <c r="GN8" s="67" t="s">
        <v>28</v>
      </c>
      <c r="GO8" s="67" t="s">
        <v>29</v>
      </c>
      <c r="GP8" s="67" t="s">
        <v>30</v>
      </c>
      <c r="GQ8" s="67" t="s">
        <v>31</v>
      </c>
      <c r="GR8" s="67" t="s">
        <v>32</v>
      </c>
      <c r="GS8" s="67" t="s">
        <v>33</v>
      </c>
      <c r="GT8" s="67" t="s">
        <v>34</v>
      </c>
      <c r="GU8" s="67" t="s">
        <v>35</v>
      </c>
      <c r="GV8" s="67" t="s">
        <v>36</v>
      </c>
      <c r="GW8" s="67" t="s">
        <v>37</v>
      </c>
      <c r="GX8" s="67" t="s">
        <v>38</v>
      </c>
      <c r="GY8" s="67" t="s">
        <v>39</v>
      </c>
      <c r="GZ8" s="67" t="s">
        <v>100</v>
      </c>
      <c r="HA8" s="67" t="s">
        <v>101</v>
      </c>
      <c r="HC8" s="53" t="s">
        <v>204</v>
      </c>
      <c r="HD8" s="53" t="s">
        <v>205</v>
      </c>
      <c r="HE8" s="53" t="s">
        <v>206</v>
      </c>
    </row>
    <row r="9" spans="1:213" ht="15.75" x14ac:dyDescent="0.25">
      <c r="A9" s="68" t="s">
        <v>104</v>
      </c>
      <c r="B9" s="46" t="s">
        <v>41</v>
      </c>
      <c r="C9" s="50">
        <f>DATOS!B48</f>
        <v>0</v>
      </c>
      <c r="D9" s="51">
        <v>1.3928E-3</v>
      </c>
      <c r="E9" s="51">
        <v>1.6712999999999999E-3</v>
      </c>
      <c r="F9" s="51">
        <v>0.23482910000000001</v>
      </c>
      <c r="G9" s="51">
        <v>0</v>
      </c>
      <c r="H9" s="51">
        <v>2.786E-4</v>
      </c>
      <c r="I9" s="51">
        <v>0</v>
      </c>
      <c r="J9" s="51">
        <v>9.1921999999999993E-3</v>
      </c>
      <c r="K9" s="51">
        <v>7.9665700000000006E-2</v>
      </c>
      <c r="L9" s="51">
        <v>1.5598900000000001E-2</v>
      </c>
      <c r="M9" s="51">
        <v>2.8969399999999999E-2</v>
      </c>
      <c r="N9" s="51">
        <v>7.5208999999999996E-3</v>
      </c>
      <c r="O9" s="51">
        <v>3.6212000000000002E-3</v>
      </c>
      <c r="P9" s="51">
        <v>0.1977614</v>
      </c>
      <c r="Q9" s="51">
        <v>5.0139E-3</v>
      </c>
      <c r="R9" s="51">
        <v>1.6712999999999999E-3</v>
      </c>
      <c r="S9" s="51">
        <v>6.4624000000000001E-2</v>
      </c>
      <c r="T9" s="51">
        <v>1.11421E-2</v>
      </c>
      <c r="U9" s="51">
        <v>2.2284000000000002E-3</v>
      </c>
      <c r="V9" s="51">
        <v>5.5710000000000004E-4</v>
      </c>
      <c r="W9" s="51">
        <v>6.2674099999999996E-2</v>
      </c>
      <c r="X9" s="51">
        <v>3.3426200000000003E-2</v>
      </c>
      <c r="Y9" s="51">
        <v>5.8495999999999999E-3</v>
      </c>
      <c r="Z9" s="51">
        <v>0.10947079999999999</v>
      </c>
      <c r="AA9" s="51">
        <v>4.4568000000000003E-3</v>
      </c>
      <c r="AB9" s="51">
        <v>5.0139E-3</v>
      </c>
      <c r="AC9" s="51">
        <v>0</v>
      </c>
      <c r="AD9" s="51">
        <v>0</v>
      </c>
      <c r="AE9" s="51">
        <v>5.5710000000000004E-4</v>
      </c>
      <c r="AF9" s="51">
        <v>2.7855000000000002E-3</v>
      </c>
      <c r="AG9" s="51">
        <v>2.786E-4</v>
      </c>
      <c r="AH9" s="51">
        <v>0</v>
      </c>
      <c r="AI9" s="51">
        <v>5.5710000000000004E-4</v>
      </c>
      <c r="AJ9" s="51">
        <v>5.5710000000000004E-4</v>
      </c>
      <c r="AK9" s="51">
        <v>2.786E-4</v>
      </c>
      <c r="AL9" s="51">
        <v>3.0641000000000002E-3</v>
      </c>
      <c r="AM9" s="51">
        <v>8.6629499999999998E-2</v>
      </c>
      <c r="AN9" s="51">
        <v>7.7993999999999997E-3</v>
      </c>
      <c r="AO9" s="51">
        <v>1.03064E-2</v>
      </c>
      <c r="AP9" s="51">
        <v>5.5710000000000004E-4</v>
      </c>
      <c r="AQ9" s="51">
        <v>0</v>
      </c>
      <c r="AR9" s="51">
        <v>1.0000002000000001</v>
      </c>
      <c r="AT9" s="78">
        <f>D9*VLOOKUP(AT$8,'PONDERADORES-GBD'!$A$3:$I$43,4,FALSE)</f>
        <v>1.3928E-3</v>
      </c>
      <c r="AU9" s="78">
        <f>E9*VLOOKUP(AU$8,'PONDERADORES-GBD'!$A$3:$I$43,4,FALSE)</f>
        <v>1.6712999999999999E-3</v>
      </c>
      <c r="AV9" s="78">
        <f>F9*VLOOKUP(AV$8,'PONDERADORES-GBD'!$A$3:$I$43,4,FALSE)</f>
        <v>1.1741455000000001E-2</v>
      </c>
      <c r="AW9" s="78">
        <f>G9*VLOOKUP(AW$8,'PONDERADORES-GBD'!$A$3:$I$43,4,FALSE)</f>
        <v>0</v>
      </c>
      <c r="AX9" s="78">
        <f>H9*VLOOKUP(AX$8,'PONDERADORES-GBD'!$A$3:$I$43,4,FALSE)</f>
        <v>2.786E-4</v>
      </c>
      <c r="AY9" s="78">
        <f>I9*VLOOKUP(AY$8,'PONDERADORES-GBD'!$A$3:$I$43,4,FALSE)</f>
        <v>0</v>
      </c>
      <c r="AZ9" s="78">
        <f>J9*VLOOKUP(AZ$8,'PONDERADORES-GBD'!$A$3:$I$43,4,FALSE)</f>
        <v>4.5961E-4</v>
      </c>
      <c r="BA9" s="78">
        <f>K9*VLOOKUP(BA$8,'PONDERADORES-GBD'!$A$3:$I$43,4,FALSE)</f>
        <v>3.9832850000000005E-3</v>
      </c>
      <c r="BB9" s="78">
        <f>L9*VLOOKUP(BB$8,'PONDERADORES-GBD'!$A$3:$I$43,4,FALSE)</f>
        <v>0</v>
      </c>
      <c r="BC9" s="78">
        <f>M9*VLOOKUP(BC$8,'PONDERADORES-GBD'!$A$3:$I$43,4,FALSE)</f>
        <v>0</v>
      </c>
      <c r="BD9" s="78">
        <f>N9*VLOOKUP(BD$8,'PONDERADORES-GBD'!$A$3:$I$43,4,FALSE)</f>
        <v>0</v>
      </c>
      <c r="BE9" s="78">
        <f>O9*VLOOKUP(BE$8,'PONDERADORES-GBD'!$A$3:$I$43,4,FALSE)</f>
        <v>3.6212000000000002E-3</v>
      </c>
      <c r="BF9" s="78">
        <f>P9*VLOOKUP(BF$8,'PONDERADORES-GBD'!$A$3:$I$43,4,FALSE)</f>
        <v>9.8880700000000005E-3</v>
      </c>
      <c r="BG9" s="78">
        <f>Q9*VLOOKUP(BG$8,'PONDERADORES-GBD'!$A$3:$I$43,4,FALSE)</f>
        <v>5.0139E-4</v>
      </c>
      <c r="BH9" s="78">
        <f>R9*VLOOKUP(BH$8,'PONDERADORES-GBD'!$A$3:$I$43,4,FALSE)</f>
        <v>3.3426000000000002E-4</v>
      </c>
      <c r="BI9" s="78">
        <f>S9*VLOOKUP(BI$8,'PONDERADORES-GBD'!$A$3:$I$43,4,FALSE)</f>
        <v>9.6936000000000001E-3</v>
      </c>
      <c r="BJ9" s="78">
        <f>T9*VLOOKUP(BJ$8,'PONDERADORES-GBD'!$A$3:$I$43,4,FALSE)</f>
        <v>0</v>
      </c>
      <c r="BK9" s="78">
        <f>U9*VLOOKUP(BK$8,'PONDERADORES-GBD'!$A$3:$I$43,4,FALSE)</f>
        <v>0</v>
      </c>
      <c r="BL9" s="78">
        <f>V9*VLOOKUP(BL$8,'PONDERADORES-GBD'!$A$3:$I$43,4,FALSE)</f>
        <v>0</v>
      </c>
      <c r="BM9" s="78">
        <f>W9*VLOOKUP(BM$8,'PONDERADORES-GBD'!$A$3:$I$43,4,FALSE)</f>
        <v>0</v>
      </c>
      <c r="BN9" s="78">
        <f>X9*VLOOKUP(BN$8,'PONDERADORES-GBD'!$A$3:$I$43,4,FALSE)</f>
        <v>0</v>
      </c>
      <c r="BO9" s="78">
        <f>Y9*VLOOKUP(BO$8,'PONDERADORES-GBD'!$A$3:$I$43,4,FALSE)</f>
        <v>0</v>
      </c>
      <c r="BP9" s="78">
        <f>Z9*VLOOKUP(BP$8,'PONDERADORES-GBD'!$A$3:$I$43,4,FALSE)</f>
        <v>0</v>
      </c>
      <c r="BQ9" s="78">
        <f>AA9*VLOOKUP(BQ$8,'PONDERADORES-GBD'!$A$3:$I$43,4,FALSE)</f>
        <v>0</v>
      </c>
      <c r="BR9" s="78">
        <f>AB9*VLOOKUP(BR$8,'PONDERADORES-GBD'!$A$3:$I$43,4,FALSE)</f>
        <v>0</v>
      </c>
      <c r="BS9" s="78">
        <f>AC9*VLOOKUP(BS$8,'PONDERADORES-GBD'!$A$3:$I$43,4,FALSE)</f>
        <v>0</v>
      </c>
      <c r="BT9" s="78">
        <f>AD9*VLOOKUP(BT$8,'PONDERADORES-GBD'!$A$3:$I$43,4,FALSE)</f>
        <v>0</v>
      </c>
      <c r="BU9" s="78">
        <f>AE9*VLOOKUP(BU$8,'PONDERADORES-GBD'!$A$3:$I$43,4,FALSE)</f>
        <v>5.5710000000000004E-4</v>
      </c>
      <c r="BV9" s="78">
        <f>AF9*VLOOKUP(BV$8,'PONDERADORES-GBD'!$A$3:$I$43,4,FALSE)</f>
        <v>2.7855000000000002E-3</v>
      </c>
      <c r="BW9" s="78">
        <f>AG9*VLOOKUP(BW$8,'PONDERADORES-GBD'!$A$3:$I$43,4,FALSE)</f>
        <v>2.786E-4</v>
      </c>
      <c r="BX9" s="78">
        <f>AH9*VLOOKUP(BX$8,'PONDERADORES-GBD'!$A$3:$I$43,4,FALSE)</f>
        <v>0</v>
      </c>
      <c r="BY9" s="78">
        <f>AI9*VLOOKUP(BY$8,'PONDERADORES-GBD'!$A$3:$I$43,4,FALSE)</f>
        <v>0</v>
      </c>
      <c r="BZ9" s="78">
        <f>AJ9*VLOOKUP(BZ$8,'PONDERADORES-GBD'!$A$3:$I$43,4,FALSE)</f>
        <v>0</v>
      </c>
      <c r="CA9" s="78">
        <f>AK9*VLOOKUP(CA$8,'PONDERADORES-GBD'!$A$3:$I$43,4,FALSE)</f>
        <v>0</v>
      </c>
      <c r="CB9" s="78">
        <f>AL9*VLOOKUP(CB$8,'PONDERADORES-GBD'!$A$3:$I$43,4,FALSE)</f>
        <v>0</v>
      </c>
      <c r="CC9" s="78">
        <f>AM9*VLOOKUP(CC$8,'PONDERADORES-GBD'!$A$3:$I$43,4,FALSE)</f>
        <v>0</v>
      </c>
      <c r="CD9" s="78">
        <f>AN9*VLOOKUP(CD$8,'PONDERADORES-GBD'!$A$3:$I$43,4,FALSE)</f>
        <v>0</v>
      </c>
      <c r="CE9" s="78">
        <f>AO9*VLOOKUP(CE$8,'PONDERADORES-GBD'!$A$3:$I$43,4,FALSE)</f>
        <v>0</v>
      </c>
      <c r="CF9" s="78">
        <f>AP9*VLOOKUP(CF$8,'PONDERADORES-GBD'!$A$3:$I$43,4,FALSE)</f>
        <v>0</v>
      </c>
      <c r="CG9" s="78">
        <f>AQ9*VLOOKUP(CG$8,'PONDERADORES-GBD'!$A$3:$I$43,4,FALSE)</f>
        <v>0</v>
      </c>
      <c r="CH9" s="78">
        <f>D9*(1-VLOOKUP(CH$8,'PONDERADORES-GBD'!$A$3:$I$43,4,FALSE))</f>
        <v>0</v>
      </c>
      <c r="CI9" s="78">
        <f>E9*(1-VLOOKUP(CI$8,'PONDERADORES-GBD'!$A$3:$I$43,4,FALSE))</f>
        <v>0</v>
      </c>
      <c r="CJ9" s="78">
        <f>F9*(1-VLOOKUP(CJ$8,'PONDERADORES-GBD'!$A$3:$I$43,4,FALSE))</f>
        <v>0.223087645</v>
      </c>
      <c r="CK9" s="78">
        <f>G9*(1-VLOOKUP(CK$8,'PONDERADORES-GBD'!$A$3:$I$43,4,FALSE))</f>
        <v>0</v>
      </c>
      <c r="CL9" s="78">
        <f>H9*(1-VLOOKUP(CL$8,'PONDERADORES-GBD'!$A$3:$I$43,4,FALSE))</f>
        <v>0</v>
      </c>
      <c r="CM9" s="78">
        <f>I9*(1-VLOOKUP(CM$8,'PONDERADORES-GBD'!$A$3:$I$43,4,FALSE))</f>
        <v>0</v>
      </c>
      <c r="CN9" s="78">
        <f>J9*(1-VLOOKUP(CN$8,'PONDERADORES-GBD'!$A$3:$I$43,4,FALSE))</f>
        <v>8.7325899999999984E-3</v>
      </c>
      <c r="CO9" s="78">
        <f>K9*(1-VLOOKUP(CO$8,'PONDERADORES-GBD'!$A$3:$I$43,4,FALSE))</f>
        <v>7.5682415000000003E-2</v>
      </c>
      <c r="CP9" s="78">
        <f>L9*(1-VLOOKUP(CP$8,'PONDERADORES-GBD'!$A$3:$I$43,4,FALSE))</f>
        <v>1.5598900000000001E-2</v>
      </c>
      <c r="CQ9" s="78">
        <f>M9*(1-VLOOKUP(CQ$8,'PONDERADORES-GBD'!$A$3:$I$43,4,FALSE))</f>
        <v>2.8969399999999999E-2</v>
      </c>
      <c r="CR9" s="78">
        <f>N9*(1-VLOOKUP(CR$8,'PONDERADORES-GBD'!$A$3:$I$43,4,FALSE))</f>
        <v>7.5208999999999996E-3</v>
      </c>
      <c r="CS9" s="78">
        <f>O9*(1-VLOOKUP(CS$8,'PONDERADORES-GBD'!$A$3:$I$43,4,FALSE))</f>
        <v>0</v>
      </c>
      <c r="CT9" s="78">
        <f>P9*(1-VLOOKUP(CT$8,'PONDERADORES-GBD'!$A$3:$I$43,4,FALSE))</f>
        <v>0.18787333000000001</v>
      </c>
      <c r="CU9" s="78">
        <f>Q9*(1-VLOOKUP(CU$8,'PONDERADORES-GBD'!$A$3:$I$43,4,FALSE))</f>
        <v>4.51251E-3</v>
      </c>
      <c r="CV9" s="78">
        <f>R9*(1-VLOOKUP(CV$8,'PONDERADORES-GBD'!$A$3:$I$43,4,FALSE))</f>
        <v>1.3370400000000001E-3</v>
      </c>
      <c r="CW9" s="78">
        <f>S9*(1-VLOOKUP(CW$8,'PONDERADORES-GBD'!$A$3:$I$43,4,FALSE))</f>
        <v>5.4930399999999997E-2</v>
      </c>
      <c r="CX9" s="78">
        <f>T9*(1-VLOOKUP(CX$8,'PONDERADORES-GBD'!$A$3:$I$43,4,FALSE))</f>
        <v>1.11421E-2</v>
      </c>
      <c r="CY9" s="78">
        <f>U9*(1-VLOOKUP(CY$8,'PONDERADORES-GBD'!$A$3:$I$43,4,FALSE))</f>
        <v>2.2284000000000002E-3</v>
      </c>
      <c r="CZ9" s="78">
        <f>V9*(1-VLOOKUP(CZ$8,'PONDERADORES-GBD'!$A$3:$I$43,4,FALSE))</f>
        <v>5.5710000000000004E-4</v>
      </c>
      <c r="DA9" s="78">
        <f>W9*(1-VLOOKUP(DA$8,'PONDERADORES-GBD'!$A$3:$I$43,4,FALSE))</f>
        <v>6.2674099999999996E-2</v>
      </c>
      <c r="DB9" s="78">
        <f>X9*(1-VLOOKUP(DB$8,'PONDERADORES-GBD'!$A$3:$I$43,4,FALSE))</f>
        <v>3.3426200000000003E-2</v>
      </c>
      <c r="DC9" s="78">
        <f>Y9*(1-VLOOKUP(DC$8,'PONDERADORES-GBD'!$A$3:$I$43,4,FALSE))</f>
        <v>5.8495999999999999E-3</v>
      </c>
      <c r="DD9" s="78">
        <f>Z9*(1-VLOOKUP(DD$8,'PONDERADORES-GBD'!$A$3:$I$43,4,FALSE))</f>
        <v>0.10947079999999999</v>
      </c>
      <c r="DE9" s="78">
        <f>AA9*(1-VLOOKUP(DE$8,'PONDERADORES-GBD'!$A$3:$I$43,4,FALSE))</f>
        <v>4.4568000000000003E-3</v>
      </c>
      <c r="DF9" s="78">
        <f>AB9*(1-VLOOKUP(DF$8,'PONDERADORES-GBD'!$A$3:$I$43,4,FALSE))</f>
        <v>5.0139E-3</v>
      </c>
      <c r="DG9" s="78">
        <f>AC9*(1-VLOOKUP(DG$8,'PONDERADORES-GBD'!$A$3:$I$43,4,FALSE))</f>
        <v>0</v>
      </c>
      <c r="DH9" s="78">
        <f>AD9*(1-VLOOKUP(DH$8,'PONDERADORES-GBD'!$A$3:$I$43,4,FALSE))</f>
        <v>0</v>
      </c>
      <c r="DI9" s="78">
        <f>AE9*(1-VLOOKUP(DI$8,'PONDERADORES-GBD'!$A$3:$I$43,4,FALSE))</f>
        <v>0</v>
      </c>
      <c r="DJ9" s="78">
        <f>AF9*(1-VLOOKUP(DJ$8,'PONDERADORES-GBD'!$A$3:$I$43,4,FALSE))</f>
        <v>0</v>
      </c>
      <c r="DK9" s="78">
        <f>AG9*(1-VLOOKUP(DK$8,'PONDERADORES-GBD'!$A$3:$I$43,4,FALSE))</f>
        <v>0</v>
      </c>
      <c r="DL9" s="78">
        <f>AH9*(1-VLOOKUP(DL$8,'PONDERADORES-GBD'!$A$3:$I$43,4,FALSE))</f>
        <v>0</v>
      </c>
      <c r="DM9" s="78">
        <f>AI9*(1-VLOOKUP(DM$8,'PONDERADORES-GBD'!$A$3:$I$43,4,FALSE))</f>
        <v>5.5710000000000004E-4</v>
      </c>
      <c r="DN9" s="78">
        <f>AJ9*(1-VLOOKUP(DN$8,'PONDERADORES-GBD'!$A$3:$I$43,4,FALSE))</f>
        <v>5.5710000000000004E-4</v>
      </c>
      <c r="DO9" s="78">
        <f>AK9*(1-VLOOKUP(DO$8,'PONDERADORES-GBD'!$A$3:$I$43,4,FALSE))</f>
        <v>2.786E-4</v>
      </c>
      <c r="DP9" s="78">
        <f>AL9*(1-VLOOKUP(DP$8,'PONDERADORES-GBD'!$A$3:$I$43,4,FALSE))</f>
        <v>3.0641000000000002E-3</v>
      </c>
      <c r="DQ9" s="78">
        <f>AM9*(1-VLOOKUP(DQ$8,'PONDERADORES-GBD'!$A$3:$I$43,4,FALSE))</f>
        <v>8.6629499999999998E-2</v>
      </c>
      <c r="DR9" s="78">
        <f>AN9*(1-VLOOKUP(DR$8,'PONDERADORES-GBD'!$A$3:$I$43,4,FALSE))</f>
        <v>7.7993999999999997E-3</v>
      </c>
      <c r="DS9" s="78">
        <f>AO9*(1-VLOOKUP(DS$8,'PONDERADORES-GBD'!$A$3:$I$43,4,FALSE))</f>
        <v>1.03064E-2</v>
      </c>
      <c r="DT9" s="78">
        <f>AP9*(1-VLOOKUP(DT$8,'PONDERADORES-GBD'!$A$3:$I$43,4,FALSE))</f>
        <v>5.5710000000000004E-4</v>
      </c>
      <c r="DU9" s="78">
        <f>AQ9*(1-VLOOKUP(DU$8,'PONDERADORES-GBD'!$A$3:$I$43,4,FALSE))</f>
        <v>0</v>
      </c>
      <c r="DV9" s="50">
        <f>SUM(AT9:DU9)</f>
        <v>1.0000002000000001</v>
      </c>
      <c r="DW9" s="45"/>
      <c r="DX9" s="81">
        <f>AT9*VLOOKUP(DX$8,'PONDERADORES-GBD'!$A$3:$I$43,5,FALSE)*VLOOKUP(DX$8,'PONDERADORES-GBD'!$A$3:$I$43,7,FALSE)+AT9*(1-VLOOKUP(DX$8,'PONDERADORES-GBD'!$A$3:$I$43,5,FALSE))*VLOOKUP(DX$8,'PONDERADORES-GBD'!$A$3:$I$43,9,FALSE)</f>
        <v>8.2035919999999996E-4</v>
      </c>
      <c r="DY9" s="81">
        <f>AU9*VLOOKUP(DY$8,'PONDERADORES-GBD'!$A$3:$I$43,5,FALSE)*VLOOKUP(DY$8,'PONDERADORES-GBD'!$A$3:$I$43,7,FALSE)+AU9*(1-VLOOKUP(DY$8,'PONDERADORES-GBD'!$A$3:$I$43,5,FALSE))*VLOOKUP(DY$8,'PONDERADORES-GBD'!$A$3:$I$43,9,FALSE)</f>
        <v>4.9470479999999995E-4</v>
      </c>
      <c r="DZ9" s="81">
        <f>AV9*VLOOKUP(DZ$8,'PONDERADORES-GBD'!$A$3:$I$43,5,FALSE)*VLOOKUP(DZ$8,'PONDERADORES-GBD'!$A$3:$I$43,7,FALSE)+AV9*(1-VLOOKUP(DZ$8,'PONDERADORES-GBD'!$A$3:$I$43,5,FALSE))*VLOOKUP(DZ$8,'PONDERADORES-GBD'!$A$3:$I$43,9,FALSE)</f>
        <v>2.7122761050000005E-3</v>
      </c>
      <c r="EA9" s="81">
        <f>AW9*VLOOKUP(EA$8,'PONDERADORES-GBD'!$A$3:$I$43,5,FALSE)*VLOOKUP(EA$8,'PONDERADORES-GBD'!$A$3:$I$43,7,FALSE)+AW9*(1-VLOOKUP(EA$8,'PONDERADORES-GBD'!$A$3:$I$43,5,FALSE))*VLOOKUP(EA$8,'PONDERADORES-GBD'!$A$3:$I$43,9,FALSE)</f>
        <v>0</v>
      </c>
      <c r="EB9" s="81">
        <f>AX9*VLOOKUP(EB$8,'PONDERADORES-GBD'!$A$3:$I$43,5,FALSE)*VLOOKUP(EB$8,'PONDERADORES-GBD'!$A$3:$I$43,7,FALSE)+AX9*(1-VLOOKUP(EB$8,'PONDERADORES-GBD'!$A$3:$I$43,5,FALSE))*VLOOKUP(EB$8,'PONDERADORES-GBD'!$A$3:$I$43,9,FALSE)</f>
        <v>3.7611000000000003E-5</v>
      </c>
      <c r="EC9" s="81">
        <f>AY9*VLOOKUP(EC$8,'PONDERADORES-GBD'!$A$3:$I$43,5,FALSE)*VLOOKUP(EC$8,'PONDERADORES-GBD'!$A$3:$I$43,7,FALSE)+AY9*(1-VLOOKUP(EC$8,'PONDERADORES-GBD'!$A$3:$I$43,5,FALSE))*VLOOKUP(EC$8,'PONDERADORES-GBD'!$A$3:$I$43,9,FALSE)</f>
        <v>0</v>
      </c>
      <c r="ED9" s="81">
        <f>AZ9*VLOOKUP(ED$8,'PONDERADORES-GBD'!$A$3:$I$43,5,FALSE)*VLOOKUP(ED$8,'PONDERADORES-GBD'!$A$3:$I$43,7,FALSE)+AZ9*(1-VLOOKUP(ED$8,'PONDERADORES-GBD'!$A$3:$I$43,5,FALSE))*VLOOKUP(ED$8,'PONDERADORES-GBD'!$A$3:$I$43,9,FALSE)</f>
        <v>2.6657380000000002E-5</v>
      </c>
      <c r="EE9" s="81">
        <f>BA9*VLOOKUP(EE$8,'PONDERADORES-GBD'!$A$3:$I$43,5,FALSE)*VLOOKUP(EE$8,'PONDERADORES-GBD'!$A$3:$I$43,7,FALSE)+BA9*(1-VLOOKUP(EE$8,'PONDERADORES-GBD'!$A$3:$I$43,5,FALSE))*VLOOKUP(EE$8,'PONDERADORES-GBD'!$A$3:$I$43,9,FALSE)</f>
        <v>1.9916425000000003E-5</v>
      </c>
      <c r="EF9" s="81">
        <f>BB9*VLOOKUP(EF$8,'PONDERADORES-GBD'!$A$3:$I$43,5,FALSE)*VLOOKUP(EF$8,'PONDERADORES-GBD'!$A$3:$I$43,7,FALSE)+BB9*(1-VLOOKUP(EF$8,'PONDERADORES-GBD'!$A$3:$I$43,5,FALSE))*VLOOKUP(EF$8,'PONDERADORES-GBD'!$A$3:$I$43,9,FALSE)</f>
        <v>0</v>
      </c>
      <c r="EG9" s="81">
        <f>BC9*VLOOKUP(EG$8,'PONDERADORES-GBD'!$A$3:$I$43,5,FALSE)*VLOOKUP(EG$8,'PONDERADORES-GBD'!$A$3:$I$43,7,FALSE)+BC9*(1-VLOOKUP(EG$8,'PONDERADORES-GBD'!$A$3:$I$43,5,FALSE))*VLOOKUP(EG$8,'PONDERADORES-GBD'!$A$3:$I$43,9,FALSE)</f>
        <v>0</v>
      </c>
      <c r="EH9" s="81">
        <f>BD9*VLOOKUP(EH$8,'PONDERADORES-GBD'!$A$3:$I$43,5,FALSE)*VLOOKUP(EH$8,'PONDERADORES-GBD'!$A$3:$I$43,7,FALSE)+BD9*(1-VLOOKUP(EH$8,'PONDERADORES-GBD'!$A$3:$I$43,5,FALSE))*VLOOKUP(EH$8,'PONDERADORES-GBD'!$A$3:$I$43,9,FALSE)</f>
        <v>0</v>
      </c>
      <c r="EI9" s="81">
        <f>BE9*VLOOKUP(EI$8,'PONDERADORES-GBD'!$A$3:$I$43,5,FALSE)*VLOOKUP(EI$8,'PONDERADORES-GBD'!$A$3:$I$43,7,FALSE)+BE9*(1-VLOOKUP(EI$8,'PONDERADORES-GBD'!$A$3:$I$43,5,FALSE))*VLOOKUP(EI$8,'PONDERADORES-GBD'!$A$3:$I$43,9,FALSE)</f>
        <v>5.7939200000000003E-5</v>
      </c>
      <c r="EJ9" s="81">
        <f>BF9*VLOOKUP(EJ$8,'PONDERADORES-GBD'!$A$3:$I$43,5,FALSE)*VLOOKUP(EJ$8,'PONDERADORES-GBD'!$A$3:$I$43,7,FALSE)+BF9*(1-VLOOKUP(EJ$8,'PONDERADORES-GBD'!$A$3:$I$43,5,FALSE))*VLOOKUP(EJ$8,'PONDERADORES-GBD'!$A$3:$I$43,9,FALSE)</f>
        <v>9.2947858000000003E-4</v>
      </c>
      <c r="EK9" s="81">
        <f>BG9*VLOOKUP(EK$8,'PONDERADORES-GBD'!$A$3:$I$43,5,FALSE)*VLOOKUP(EK$8,'PONDERADORES-GBD'!$A$3:$I$43,7,FALSE)+BG9*(1-VLOOKUP(EK$8,'PONDERADORES-GBD'!$A$3:$I$43,5,FALSE))*VLOOKUP(EK$8,'PONDERADORES-GBD'!$A$3:$I$43,9,FALSE)</f>
        <v>1.5041699999999999E-4</v>
      </c>
      <c r="EL9" s="81">
        <f>BH9*VLOOKUP(EL$8,'PONDERADORES-GBD'!$A$3:$I$43,5,FALSE)*VLOOKUP(EL$8,'PONDERADORES-GBD'!$A$3:$I$43,7,FALSE)+BH9*(1-VLOOKUP(EL$8,'PONDERADORES-GBD'!$A$3:$I$43,5,FALSE))*VLOOKUP(EL$8,'PONDERADORES-GBD'!$A$3:$I$43,9,FALSE)</f>
        <v>3.7771380000000001E-5</v>
      </c>
      <c r="EM9" s="81">
        <f>BI9*VLOOKUP(EM$8,'PONDERADORES-GBD'!$A$3:$I$43,5,FALSE)*VLOOKUP(EM$8,'PONDERADORES-GBD'!$A$3:$I$43,7,FALSE)+BI9*(1-VLOOKUP(EM$8,'PONDERADORES-GBD'!$A$3:$I$43,5,FALSE))*VLOOKUP(EM$8,'PONDERADORES-GBD'!$A$3:$I$43,9,FALSE)</f>
        <v>6.8824559999999997E-4</v>
      </c>
      <c r="EN9" s="81">
        <f>BJ9*VLOOKUP(EN$8,'PONDERADORES-GBD'!$A$3:$I$43,5,FALSE)*VLOOKUP(EN$8,'PONDERADORES-GBD'!$A$3:$I$43,7,FALSE)+BJ9*(1-VLOOKUP(EN$8,'PONDERADORES-GBD'!$A$3:$I$43,5,FALSE))*VLOOKUP(EN$8,'PONDERADORES-GBD'!$A$3:$I$43,9,FALSE)</f>
        <v>0</v>
      </c>
      <c r="EO9" s="81">
        <f>BK9*VLOOKUP(EO$8,'PONDERADORES-GBD'!$A$3:$I$43,5,FALSE)*VLOOKUP(EO$8,'PONDERADORES-GBD'!$A$3:$I$43,7,FALSE)+BK9*(1-VLOOKUP(EO$8,'PONDERADORES-GBD'!$A$3:$I$43,5,FALSE))*VLOOKUP(EO$8,'PONDERADORES-GBD'!$A$3:$I$43,9,FALSE)</f>
        <v>0</v>
      </c>
      <c r="EP9" s="81">
        <f>BL9*VLOOKUP(EP$8,'PONDERADORES-GBD'!$A$3:$I$43,5,FALSE)*VLOOKUP(EP$8,'PONDERADORES-GBD'!$A$3:$I$43,7,FALSE)+BL9*(1-VLOOKUP(EP$8,'PONDERADORES-GBD'!$A$3:$I$43,5,FALSE))*VLOOKUP(EP$8,'PONDERADORES-GBD'!$A$3:$I$43,9,FALSE)</f>
        <v>0</v>
      </c>
      <c r="EQ9" s="81">
        <f>BM9*VLOOKUP(EQ$8,'PONDERADORES-GBD'!$A$3:$I$43,5,FALSE)*VLOOKUP(EQ$8,'PONDERADORES-GBD'!$A$3:$I$43,7,FALSE)+BM9*(1-VLOOKUP(EQ$8,'PONDERADORES-GBD'!$A$3:$I$43,5,FALSE))*VLOOKUP(EQ$8,'PONDERADORES-GBD'!$A$3:$I$43,9,FALSE)</f>
        <v>0</v>
      </c>
      <c r="ER9" s="81">
        <f>BN9*VLOOKUP(ER$8,'PONDERADORES-GBD'!$A$3:$I$43,5,FALSE)*VLOOKUP(ER$8,'PONDERADORES-GBD'!$A$3:$I$43,7,FALSE)+BN9*(1-VLOOKUP(ER$8,'PONDERADORES-GBD'!$A$3:$I$43,5,FALSE))*VLOOKUP(ER$8,'PONDERADORES-GBD'!$A$3:$I$43,9,FALSE)</f>
        <v>0</v>
      </c>
      <c r="ES9" s="81">
        <f>BO9*VLOOKUP(ES$8,'PONDERADORES-GBD'!$A$3:$I$43,5,FALSE)*VLOOKUP(ES$8,'PONDERADORES-GBD'!$A$3:$I$43,7,FALSE)+BO9*(1-VLOOKUP(ES$8,'PONDERADORES-GBD'!$A$3:$I$43,5,FALSE))*VLOOKUP(ES$8,'PONDERADORES-GBD'!$A$3:$I$43,9,FALSE)</f>
        <v>0</v>
      </c>
      <c r="ET9" s="81">
        <f>BP9*VLOOKUP(ET$8,'PONDERADORES-GBD'!$A$3:$I$43,5,FALSE)*VLOOKUP(ET$8,'PONDERADORES-GBD'!$A$3:$I$43,7,FALSE)+BP9*(1-VLOOKUP(ET$8,'PONDERADORES-GBD'!$A$3:$I$43,5,FALSE))*VLOOKUP(ET$8,'PONDERADORES-GBD'!$A$3:$I$43,9,FALSE)</f>
        <v>0</v>
      </c>
      <c r="EU9" s="81">
        <f>BQ9*VLOOKUP(EU$8,'PONDERADORES-GBD'!$A$3:$I$43,5,FALSE)*VLOOKUP(EU$8,'PONDERADORES-GBD'!$A$3:$I$43,7,FALSE)+BQ9*(1-VLOOKUP(EU$8,'PONDERADORES-GBD'!$A$3:$I$43,5,FALSE))*VLOOKUP(EU$8,'PONDERADORES-GBD'!$A$3:$I$43,9,FALSE)</f>
        <v>0</v>
      </c>
      <c r="EV9" s="81">
        <f>BR9*VLOOKUP(EV$8,'PONDERADORES-GBD'!$A$3:$I$43,5,FALSE)*VLOOKUP(EV$8,'PONDERADORES-GBD'!$A$3:$I$43,7,FALSE)+BR9*(1-VLOOKUP(EV$8,'PONDERADORES-GBD'!$A$3:$I$43,5,FALSE))*VLOOKUP(EV$8,'PONDERADORES-GBD'!$A$3:$I$43,9,FALSE)</f>
        <v>0</v>
      </c>
      <c r="EW9" s="81">
        <f>BS9*VLOOKUP(EW$8,'PONDERADORES-GBD'!$A$3:$I$43,5,FALSE)*VLOOKUP(EW$8,'PONDERADORES-GBD'!$A$3:$I$43,7,FALSE)+BS9*(1-VLOOKUP(EW$8,'PONDERADORES-GBD'!$A$3:$I$43,5,FALSE))*VLOOKUP(EW$8,'PONDERADORES-GBD'!$A$3:$I$43,9,FALSE)</f>
        <v>0</v>
      </c>
      <c r="EX9" s="81">
        <f>BT9*VLOOKUP(EX$8,'PONDERADORES-GBD'!$A$3:$I$43,5,FALSE)*VLOOKUP(EX$8,'PONDERADORES-GBD'!$A$3:$I$43,7,FALSE)+BT9*(1-VLOOKUP(EX$8,'PONDERADORES-GBD'!$A$3:$I$43,5,FALSE))*VLOOKUP(EX$8,'PONDERADORES-GBD'!$A$3:$I$43,9,FALSE)</f>
        <v>0</v>
      </c>
      <c r="EY9" s="81">
        <f>BU9*VLOOKUP(EY$8,'PONDERADORES-GBD'!$A$3:$I$43,5,FALSE)*VLOOKUP(EY$8,'PONDERADORES-GBD'!$A$3:$I$43,7,FALSE)+BU9*(1-VLOOKUP(EY$8,'PONDERADORES-GBD'!$A$3:$I$43,5,FALSE))*VLOOKUP(EY$8,'PONDERADORES-GBD'!$A$3:$I$43,9,FALSE)</f>
        <v>6.1280999999999998E-6</v>
      </c>
      <c r="EZ9" s="81">
        <f>BV9*VLOOKUP(EZ$8,'PONDERADORES-GBD'!$A$3:$I$43,5,FALSE)*VLOOKUP(EZ$8,'PONDERADORES-GBD'!$A$3:$I$43,7,FALSE)+BV9*(1-VLOOKUP(EZ$8,'PONDERADORES-GBD'!$A$3:$I$43,5,FALSE))*VLOOKUP(EZ$8,'PONDERADORES-GBD'!$A$3:$I$43,9,FALSE)</f>
        <v>1.3927500000000002E-5</v>
      </c>
      <c r="FA9" s="81">
        <f>BW9*VLOOKUP(FA$8,'PONDERADORES-GBD'!$A$3:$I$43,5,FALSE)*VLOOKUP(FA$8,'PONDERADORES-GBD'!$A$3:$I$43,7,FALSE)+BW9*(1-VLOOKUP(FA$8,'PONDERADORES-GBD'!$A$3:$I$43,5,FALSE))*VLOOKUP(FA$8,'PONDERADORES-GBD'!$A$3:$I$43,9,FALSE)</f>
        <v>1.0865399999999999E-5</v>
      </c>
      <c r="FB9" s="81">
        <f>BX9*VLOOKUP(FB$8,'PONDERADORES-GBD'!$A$3:$I$43,5,FALSE)*VLOOKUP(FB$8,'PONDERADORES-GBD'!$A$3:$I$43,7,FALSE)+BX9*(1-VLOOKUP(FB$8,'PONDERADORES-GBD'!$A$3:$I$43,5,FALSE))*VLOOKUP(FB$8,'PONDERADORES-GBD'!$A$3:$I$43,9,FALSE)</f>
        <v>0</v>
      </c>
      <c r="FC9" s="81">
        <f>BY9*VLOOKUP(FC$8,'PONDERADORES-GBD'!$A$3:$I$43,5,FALSE)*VLOOKUP(FC$8,'PONDERADORES-GBD'!$A$3:$I$43,7,FALSE)+BY9*(1-VLOOKUP(FC$8,'PONDERADORES-GBD'!$A$3:$I$43,5,FALSE))*VLOOKUP(FC$8,'PONDERADORES-GBD'!$A$3:$I$43,9,FALSE)</f>
        <v>0</v>
      </c>
      <c r="FD9" s="81">
        <f>BZ9*VLOOKUP(FD$8,'PONDERADORES-GBD'!$A$3:$I$43,5,FALSE)*VLOOKUP(FD$8,'PONDERADORES-GBD'!$A$3:$I$43,7,FALSE)+BZ9*(1-VLOOKUP(FD$8,'PONDERADORES-GBD'!$A$3:$I$43,5,FALSE))*VLOOKUP(FD$8,'PONDERADORES-GBD'!$A$3:$I$43,9,FALSE)</f>
        <v>0</v>
      </c>
      <c r="FE9" s="81">
        <f>CA9*VLOOKUP(FE$8,'PONDERADORES-GBD'!$A$3:$I$43,5,FALSE)*VLOOKUP(FE$8,'PONDERADORES-GBD'!$A$3:$I$43,7,FALSE)+CA9*(1-VLOOKUP(FE$8,'PONDERADORES-GBD'!$A$3:$I$43,5,FALSE))*VLOOKUP(FE$8,'PONDERADORES-GBD'!$A$3:$I$43,9,FALSE)</f>
        <v>0</v>
      </c>
      <c r="FF9" s="81">
        <f>CB9*VLOOKUP(FF$8,'PONDERADORES-GBD'!$A$3:$I$43,5,FALSE)*VLOOKUP(FF$8,'PONDERADORES-GBD'!$A$3:$I$43,7,FALSE)+CB9*(1-VLOOKUP(FF$8,'PONDERADORES-GBD'!$A$3:$I$43,5,FALSE))*VLOOKUP(FF$8,'PONDERADORES-GBD'!$A$3:$I$43,9,FALSE)</f>
        <v>0</v>
      </c>
      <c r="FG9" s="81">
        <f>CC9*VLOOKUP(FG$8,'PONDERADORES-GBD'!$A$3:$I$43,5,FALSE)*VLOOKUP(FG$8,'PONDERADORES-GBD'!$A$3:$I$43,7,FALSE)+CC9*(1-VLOOKUP(FG$8,'PONDERADORES-GBD'!$A$3:$I$43,5,FALSE))*VLOOKUP(FG$8,'PONDERADORES-GBD'!$A$3:$I$43,9,FALSE)</f>
        <v>0</v>
      </c>
      <c r="FH9" s="81">
        <f>CD9*VLOOKUP(FH$8,'PONDERADORES-GBD'!$A$3:$I$43,5,FALSE)*VLOOKUP(FH$8,'PONDERADORES-GBD'!$A$3:$I$43,7,FALSE)+CD9*(1-VLOOKUP(FH$8,'PONDERADORES-GBD'!$A$3:$I$43,5,FALSE))*VLOOKUP(FH$8,'PONDERADORES-GBD'!$A$3:$I$43,9,FALSE)</f>
        <v>0</v>
      </c>
      <c r="FI9" s="81">
        <f>CE9*VLOOKUP(FI$8,'PONDERADORES-GBD'!$A$3:$I$43,5,FALSE)*VLOOKUP(FI$8,'PONDERADORES-GBD'!$A$3:$I$43,7,FALSE)+CE9*(1-VLOOKUP(FI$8,'PONDERADORES-GBD'!$A$3:$I$43,5,FALSE))*VLOOKUP(FI$8,'PONDERADORES-GBD'!$A$3:$I$43,9,FALSE)</f>
        <v>0</v>
      </c>
      <c r="FJ9" s="81">
        <f>CF9*VLOOKUP(FJ$8,'PONDERADORES-GBD'!$A$3:$I$43,5,FALSE)*VLOOKUP(FJ$8,'PONDERADORES-GBD'!$A$3:$I$43,7,FALSE)+CF9*(1-VLOOKUP(FJ$8,'PONDERADORES-GBD'!$A$3:$I$43,5,FALSE))*VLOOKUP(FJ$8,'PONDERADORES-GBD'!$A$3:$I$43,9,FALSE)</f>
        <v>0</v>
      </c>
      <c r="FK9" s="81">
        <f>CG9*VLOOKUP(FK$8,'PONDERADORES-GBD'!$A$3:$I$43,5,FALSE)*VLOOKUP(FK$8,'PONDERADORES-GBD'!$A$3:$I$43,7,FALSE)+CG9*(1-VLOOKUP(FK$8,'PONDERADORES-GBD'!$A$3:$I$43,5,FALSE))*VLOOKUP(FK$8,'PONDERADORES-GBD'!$A$3:$I$43,9,FALSE)</f>
        <v>0</v>
      </c>
      <c r="FL9" s="81">
        <f>CH9*VLOOKUP(FL$8,'PONDERADORES-GBD'!$A$3:$I$43,5,FALSE)*VLOOKUP(FL$8,'PONDERADORES-GBD'!$A$3:$I$43,6,FALSE)*VLOOKUP(FL$8,'PONDERADORES-GBD'!$A$3:$I$43,3,FALSE)+CH9*(1-VLOOKUP(FL$8,'PONDERADORES-GBD'!$A$3:$I$43,5,FALSE))*VLOOKUP(FL$8,'PONDERADORES-GBD'!$A$3:$I$43,8,FALSE)*VLOOKUP(FL$8,'PONDERADORES-GBD'!$A$3:$I$43,3,FALSE)</f>
        <v>0</v>
      </c>
      <c r="FM9" s="81">
        <f>CI9*VLOOKUP(FM$8,'PONDERADORES-GBD'!$A$3:$I$43,5,FALSE)*VLOOKUP(FM$8,'PONDERADORES-GBD'!$A$3:$I$43,6,FALSE)*VLOOKUP(FM$8,'PONDERADORES-GBD'!$A$3:$I$43,3,FALSE)+CI9*(1-VLOOKUP(FM$8,'PONDERADORES-GBD'!$A$3:$I$43,5,FALSE))*VLOOKUP(FM$8,'PONDERADORES-GBD'!$A$3:$I$43,8,FALSE)*VLOOKUP(FM$8,'PONDERADORES-GBD'!$A$3:$I$43,3,FALSE)</f>
        <v>0</v>
      </c>
      <c r="FN9" s="81">
        <f>CJ9*VLOOKUP(FN$8,'PONDERADORES-GBD'!$A$3:$I$43,5,FALSE)*VLOOKUP(FN$8,'PONDERADORES-GBD'!$A$3:$I$43,6,FALSE)*VLOOKUP(FN$8,'PONDERADORES-GBD'!$A$3:$I$43,3,FALSE)+CJ9*(1-VLOOKUP(FN$8,'PONDERADORES-GBD'!$A$3:$I$43,5,FALSE))*VLOOKUP(FN$8,'PONDERADORES-GBD'!$A$3:$I$43,8,FALSE)*VLOOKUP(FN$8,'PONDERADORES-GBD'!$A$3:$I$43,3,FALSE)</f>
        <v>3.2023231286379189E-3</v>
      </c>
      <c r="FO9" s="81">
        <f>CK9*VLOOKUP(FO$8,'PONDERADORES-GBD'!$A$3:$I$43,5,FALSE)*VLOOKUP(FO$8,'PONDERADORES-GBD'!$A$3:$I$43,6,FALSE)*VLOOKUP(FO$8,'PONDERADORES-GBD'!$A$3:$I$43,3,FALSE)+CK9*(1-VLOOKUP(FO$8,'PONDERADORES-GBD'!$A$3:$I$43,5,FALSE))*VLOOKUP(FO$8,'PONDERADORES-GBD'!$A$3:$I$43,8,FALSE)*VLOOKUP(FO$8,'PONDERADORES-GBD'!$A$3:$I$43,3,FALSE)</f>
        <v>0</v>
      </c>
      <c r="FP9" s="81">
        <f>CL9*VLOOKUP(FP$8,'PONDERADORES-GBD'!$A$3:$I$43,5,FALSE)*VLOOKUP(FP$8,'PONDERADORES-GBD'!$A$3:$I$43,6,FALSE)*VLOOKUP(FP$8,'PONDERADORES-GBD'!$A$3:$I$43,3,FALSE)+CL9*(1-VLOOKUP(FP$8,'PONDERADORES-GBD'!$A$3:$I$43,5,FALSE))*VLOOKUP(FP$8,'PONDERADORES-GBD'!$A$3:$I$43,8,FALSE)*VLOOKUP(FP$8,'PONDERADORES-GBD'!$A$3:$I$43,3,FALSE)</f>
        <v>0</v>
      </c>
      <c r="FQ9" s="81">
        <f>CM9*VLOOKUP(FQ$8,'PONDERADORES-GBD'!$A$3:$I$43,5,FALSE)*VLOOKUP(FQ$8,'PONDERADORES-GBD'!$A$3:$I$43,6,FALSE)*VLOOKUP(FQ$8,'PONDERADORES-GBD'!$A$3:$I$43,3,FALSE)+CM9*(1-VLOOKUP(FQ$8,'PONDERADORES-GBD'!$A$3:$I$43,5,FALSE))*VLOOKUP(FQ$8,'PONDERADORES-GBD'!$A$3:$I$43,8,FALSE)*VLOOKUP(FQ$8,'PONDERADORES-GBD'!$A$3:$I$43,3,FALSE)</f>
        <v>0</v>
      </c>
      <c r="FR9" s="81">
        <f>CN9*VLOOKUP(FR$8,'PONDERADORES-GBD'!$A$3:$I$43,5,FALSE)*VLOOKUP(FR$8,'PONDERADORES-GBD'!$A$3:$I$43,6,FALSE)*VLOOKUP(FR$8,'PONDERADORES-GBD'!$A$3:$I$43,3,FALSE)+CN9*(1-VLOOKUP(FR$8,'PONDERADORES-GBD'!$A$3:$I$43,5,FALSE))*VLOOKUP(FR$8,'PONDERADORES-GBD'!$A$3:$I$43,8,FALSE)*VLOOKUP(FR$8,'PONDERADORES-GBD'!$A$3:$I$43,3,FALSE)</f>
        <v>3.1458841675564673E-4</v>
      </c>
      <c r="FS9" s="81">
        <f>CO9*VLOOKUP(FS$8,'PONDERADORES-GBD'!$A$3:$I$43,5,FALSE)*VLOOKUP(FS$8,'PONDERADORES-GBD'!$A$3:$I$43,6,FALSE)*VLOOKUP(FS$8,'PONDERADORES-GBD'!$A$3:$I$43,3,FALSE)+CO9*(1-VLOOKUP(FS$8,'PONDERADORES-GBD'!$A$3:$I$43,5,FALSE))*VLOOKUP(FS$8,'PONDERADORES-GBD'!$A$3:$I$43,8,FALSE)*VLOOKUP(FS$8,'PONDERADORES-GBD'!$A$3:$I$43,3,FALSE)</f>
        <v>1.1729997298151949E-3</v>
      </c>
      <c r="FT9" s="81">
        <f>CP9*VLOOKUP(FT$8,'PONDERADORES-GBD'!$A$3:$I$43,5,FALSE)*VLOOKUP(FT$8,'PONDERADORES-GBD'!$A$3:$I$43,6,FALSE)*VLOOKUP(FT$8,'PONDERADORES-GBD'!$A$3:$I$43,3,FALSE)+CP9*(1-VLOOKUP(FT$8,'PONDERADORES-GBD'!$A$3:$I$43,5,FALSE))*VLOOKUP(FT$8,'PONDERADORES-GBD'!$A$3:$I$43,8,FALSE)*VLOOKUP(FT$8,'PONDERADORES-GBD'!$A$3:$I$43,3,FALSE)</f>
        <v>2.4426532114989733E-4</v>
      </c>
      <c r="FU9" s="81">
        <f>CQ9*VLOOKUP(FU$8,'PONDERADORES-GBD'!$A$3:$I$43,5,FALSE)*VLOOKUP(FU$8,'PONDERADORES-GBD'!$A$3:$I$43,6,FALSE)*VLOOKUP(FU$8,'PONDERADORES-GBD'!$A$3:$I$43,3,FALSE)+CQ9*(1-VLOOKUP(FU$8,'PONDERADORES-GBD'!$A$3:$I$43,5,FALSE))*VLOOKUP(FU$8,'PONDERADORES-GBD'!$A$3:$I$43,8,FALSE)*VLOOKUP(FU$8,'PONDERADORES-GBD'!$A$3:$I$43,3,FALSE)</f>
        <v>4.5363582012320332E-4</v>
      </c>
      <c r="FV9" s="81">
        <f>CR9*VLOOKUP(FV$8,'PONDERADORES-GBD'!$A$3:$I$43,5,FALSE)*VLOOKUP(FV$8,'PONDERADORES-GBD'!$A$3:$I$43,6,FALSE)*VLOOKUP(FV$8,'PONDERADORES-GBD'!$A$3:$I$43,3,FALSE)+CR9*(1-VLOOKUP(FV$8,'PONDERADORES-GBD'!$A$3:$I$43,5,FALSE))*VLOOKUP(FV$8,'PONDERADORES-GBD'!$A$3:$I$43,8,FALSE)*VLOOKUP(FV$8,'PONDERADORES-GBD'!$A$3:$I$43,3,FALSE)</f>
        <v>2.6426620287474335E-4</v>
      </c>
      <c r="FW9" s="81">
        <f>CS9*VLOOKUP(FW$8,'PONDERADORES-GBD'!$A$3:$I$43,5,FALSE)*VLOOKUP(FW$8,'PONDERADORES-GBD'!$A$3:$I$43,6,FALSE)*VLOOKUP(FW$8,'PONDERADORES-GBD'!$A$3:$I$43,3,FALSE)+CS9*(1-VLOOKUP(FW$8,'PONDERADORES-GBD'!$A$3:$I$43,5,FALSE))*VLOOKUP(FW$8,'PONDERADORES-GBD'!$A$3:$I$43,8,FALSE)*VLOOKUP(FW$8,'PONDERADORES-GBD'!$A$3:$I$43,3,FALSE)</f>
        <v>0</v>
      </c>
      <c r="FX9" s="81">
        <f>CT9*VLOOKUP(FX$8,'PONDERADORES-GBD'!$A$3:$I$43,5,FALSE)*VLOOKUP(FX$8,'PONDERADORES-GBD'!$A$3:$I$43,6,FALSE)*VLOOKUP(FX$8,'PONDERADORES-GBD'!$A$3:$I$43,3,FALSE)+CT9*(1-VLOOKUP(FX$8,'PONDERADORES-GBD'!$A$3:$I$43,5,FALSE))*VLOOKUP(FX$8,'PONDERADORES-GBD'!$A$3:$I$43,8,FALSE)*VLOOKUP(FX$8,'PONDERADORES-GBD'!$A$3:$I$43,3,FALSE)</f>
        <v>1.3862248442162903E-3</v>
      </c>
      <c r="FY9" s="81">
        <f>CU9*VLOOKUP(FY$8,'PONDERADORES-GBD'!$A$3:$I$43,5,FALSE)*VLOOKUP(FY$8,'PONDERADORES-GBD'!$A$3:$I$43,6,FALSE)*VLOOKUP(FY$8,'PONDERADORES-GBD'!$A$3:$I$43,3,FALSE)+CU9*(1-VLOOKUP(FY$8,'PONDERADORES-GBD'!$A$3:$I$43,5,FALSE))*VLOOKUP(FY$8,'PONDERADORES-GBD'!$A$3:$I$43,8,FALSE)*VLOOKUP(FY$8,'PONDERADORES-GBD'!$A$3:$I$43,3,FALSE)</f>
        <v>4.6700308829568781E-6</v>
      </c>
      <c r="FZ9" s="81">
        <f>CV9*VLOOKUP(FZ$8,'PONDERADORES-GBD'!$A$3:$I$43,5,FALSE)*VLOOKUP(FZ$8,'PONDERADORES-GBD'!$A$3:$I$43,6,FALSE)*VLOOKUP(FZ$8,'PONDERADORES-GBD'!$A$3:$I$43,3,FALSE)+CV9*(1-VLOOKUP(FZ$8,'PONDERADORES-GBD'!$A$3:$I$43,5,FALSE))*VLOOKUP(FZ$8,'PONDERADORES-GBD'!$A$3:$I$43,8,FALSE)*VLOOKUP(FZ$8,'PONDERADORES-GBD'!$A$3:$I$43,3,FALSE)</f>
        <v>0</v>
      </c>
      <c r="GA9" s="81">
        <f>CW9*VLOOKUP(GA$8,'PONDERADORES-GBD'!$A$3:$I$43,5,FALSE)*VLOOKUP(GA$8,'PONDERADORES-GBD'!$A$3:$I$43,6,FALSE)*VLOOKUP(GA$8,'PONDERADORES-GBD'!$A$3:$I$43,3,FALSE)+CW9*(1-VLOOKUP(GA$8,'PONDERADORES-GBD'!$A$3:$I$43,5,FALSE))*VLOOKUP(GA$8,'PONDERADORES-GBD'!$A$3:$I$43,8,FALSE)*VLOOKUP(GA$8,'PONDERADORES-GBD'!$A$3:$I$43,3,FALSE)</f>
        <v>4.1643334045174532E-4</v>
      </c>
      <c r="GB9" s="81">
        <f>CX9*VLOOKUP(GB$8,'PONDERADORES-GBD'!$A$3:$I$43,5,FALSE)*VLOOKUP(GB$8,'PONDERADORES-GBD'!$A$3:$I$43,6,FALSE)*VLOOKUP(GB$8,'PONDERADORES-GBD'!$A$3:$I$43,3,FALSE)+CX9*(1-VLOOKUP(GB$8,'PONDERADORES-GBD'!$A$3:$I$43,5,FALSE))*VLOOKUP(GB$8,'PONDERADORES-GBD'!$A$3:$I$43,8,FALSE)*VLOOKUP(GB$8,'PONDERADORES-GBD'!$A$3:$I$43,3,FALSE)</f>
        <v>8.7886078302532527E-5</v>
      </c>
      <c r="GC9" s="81">
        <f>CY9*VLOOKUP(GC$8,'PONDERADORES-GBD'!$A$3:$I$43,5,FALSE)*VLOOKUP(GC$8,'PONDERADORES-GBD'!$A$3:$I$43,6,FALSE)*VLOOKUP(GC$8,'PONDERADORES-GBD'!$A$3:$I$43,3,FALSE)+CY9*(1-VLOOKUP(GC$8,'PONDERADORES-GBD'!$A$3:$I$43,5,FALSE))*VLOOKUP(GC$8,'PONDERADORES-GBD'!$A$3:$I$43,8,FALSE)*VLOOKUP(GC$8,'PONDERADORES-GBD'!$A$3:$I$43,3,FALSE)</f>
        <v>3.4537912114989737E-5</v>
      </c>
      <c r="GD9" s="81">
        <f>CZ9*VLOOKUP(GD$8,'PONDERADORES-GBD'!$A$3:$I$43,5,FALSE)*VLOOKUP(GD$8,'PONDERADORES-GBD'!$A$3:$I$43,6,FALSE)*VLOOKUP(GD$8,'PONDERADORES-GBD'!$A$3:$I$43,3,FALSE)+CZ9*(1-VLOOKUP(GD$8,'PONDERADORES-GBD'!$A$3:$I$43,5,FALSE))*VLOOKUP(GD$8,'PONDERADORES-GBD'!$A$3:$I$43,8,FALSE)*VLOOKUP(GD$8,'PONDERADORES-GBD'!$A$3:$I$43,3,FALSE)</f>
        <v>6.5982603696098558E-6</v>
      </c>
      <c r="GE9" s="81">
        <f>DA9*VLOOKUP(GE$8,'PONDERADORES-GBD'!$A$3:$I$43,5,FALSE)*VLOOKUP(GE$8,'PONDERADORES-GBD'!$A$3:$I$43,6,FALSE)*VLOOKUP(GE$8,'PONDERADORES-GBD'!$A$3:$I$43,3,FALSE)+DA9*(1-VLOOKUP(GE$8,'PONDERADORES-GBD'!$A$3:$I$43,5,FALSE))*VLOOKUP(GE$8,'PONDERADORES-GBD'!$A$3:$I$43,8,FALSE)*VLOOKUP(GE$8,'PONDERADORES-GBD'!$A$3:$I$43,3,FALSE)</f>
        <v>2.4623499931553729E-4</v>
      </c>
      <c r="GF9" s="81">
        <f>DB9*VLOOKUP(GF$8,'PONDERADORES-GBD'!$A$3:$I$43,5,FALSE)*VLOOKUP(GF$8,'PONDERADORES-GBD'!$A$3:$I$43,6,FALSE)*VLOOKUP(GF$8,'PONDERADORES-GBD'!$A$3:$I$43,3,FALSE)+DB9*(1-VLOOKUP(GF$8,'PONDERADORES-GBD'!$A$3:$I$43,5,FALSE))*VLOOKUP(GF$8,'PONDERADORES-GBD'!$A$3:$I$43,8,FALSE)*VLOOKUP(GF$8,'PONDERADORES-GBD'!$A$3:$I$43,3,FALSE)</f>
        <v>1.0506030828199864E-4</v>
      </c>
      <c r="GG9" s="81">
        <f>DC9*VLOOKUP(GG$8,'PONDERADORES-GBD'!$A$3:$I$43,5,FALSE)*VLOOKUP(GG$8,'PONDERADORES-GBD'!$A$3:$I$43,6,FALSE)*VLOOKUP(GG$8,'PONDERADORES-GBD'!$A$3:$I$43,3,FALSE)+DC9*(1-VLOOKUP(GG$8,'PONDERADORES-GBD'!$A$3:$I$43,5,FALSE))*VLOOKUP(GG$8,'PONDERADORES-GBD'!$A$3:$I$43,8,FALSE)*VLOOKUP(GG$8,'PONDERADORES-GBD'!$A$3:$I$43,3,FALSE)</f>
        <v>4.0839096509240249E-6</v>
      </c>
      <c r="GH9" s="81">
        <f>DD9*VLOOKUP(GH$8,'PONDERADORES-GBD'!$A$3:$I$43,5,FALSE)*VLOOKUP(GH$8,'PONDERADORES-GBD'!$A$3:$I$43,6,FALSE)*VLOOKUP(GH$8,'PONDERADORES-GBD'!$A$3:$I$43,3,FALSE)+DD9*(1-VLOOKUP(GH$8,'PONDERADORES-GBD'!$A$3:$I$43,5,FALSE))*VLOOKUP(GH$8,'PONDERADORES-GBD'!$A$3:$I$43,8,FALSE)*VLOOKUP(GH$8,'PONDERADORES-GBD'!$A$3:$I$43,3,FALSE)</f>
        <v>4.9452928131416842E-4</v>
      </c>
      <c r="GI9" s="81">
        <f>DE9*VLOOKUP(GI$8,'PONDERADORES-GBD'!$A$3:$I$43,5,FALSE)*VLOOKUP(GI$8,'PONDERADORES-GBD'!$A$3:$I$43,6,FALSE)*VLOOKUP(GI$8,'PONDERADORES-GBD'!$A$3:$I$43,3,FALSE)+DE9*(1-VLOOKUP(GI$8,'PONDERADORES-GBD'!$A$3:$I$43,5,FALSE))*VLOOKUP(GI$8,'PONDERADORES-GBD'!$A$3:$I$43,8,FALSE)*VLOOKUP(GI$8,'PONDERADORES-GBD'!$A$3:$I$43,3,FALSE)</f>
        <v>8.4072147843942506E-6</v>
      </c>
      <c r="GJ9" s="81">
        <f>DF9*VLOOKUP(GJ$8,'PONDERADORES-GBD'!$A$3:$I$43,5,FALSE)*VLOOKUP(GJ$8,'PONDERADORES-GBD'!$A$3:$I$43,6,FALSE)*VLOOKUP(GJ$8,'PONDERADORES-GBD'!$A$3:$I$43,3,FALSE)+DF9*(1-VLOOKUP(GJ$8,'PONDERADORES-GBD'!$A$3:$I$43,5,FALSE))*VLOOKUP(GJ$8,'PONDERADORES-GBD'!$A$3:$I$43,8,FALSE)*VLOOKUP(GJ$8,'PONDERADORES-GBD'!$A$3:$I$43,3,FALSE)</f>
        <v>2.814098562628337E-6</v>
      </c>
      <c r="GK9" s="81">
        <f>DG9*VLOOKUP(GK$8,'PONDERADORES-GBD'!$A$3:$I$43,5,FALSE)*VLOOKUP(GK$8,'PONDERADORES-GBD'!$A$3:$I$43,6,FALSE)*VLOOKUP(GK$8,'PONDERADORES-GBD'!$A$3:$I$43,3,FALSE)+DG9*(1-VLOOKUP(GK$8,'PONDERADORES-GBD'!$A$3:$I$43,5,FALSE))*VLOOKUP(GK$8,'PONDERADORES-GBD'!$A$3:$I$43,8,FALSE)*VLOOKUP(GK$8,'PONDERADORES-GBD'!$A$3:$I$43,3,FALSE)</f>
        <v>0</v>
      </c>
      <c r="GL9" s="81">
        <f>DH9*VLOOKUP(GL$8,'PONDERADORES-GBD'!$A$3:$I$43,5,FALSE)*VLOOKUP(GL$8,'PONDERADORES-GBD'!$A$3:$I$43,6,FALSE)*VLOOKUP(GL$8,'PONDERADORES-GBD'!$A$3:$I$43,3,FALSE)+DH9*(1-VLOOKUP(GL$8,'PONDERADORES-GBD'!$A$3:$I$43,5,FALSE))*VLOOKUP(GL$8,'PONDERADORES-GBD'!$A$3:$I$43,8,FALSE)*VLOOKUP(GL$8,'PONDERADORES-GBD'!$A$3:$I$43,3,FALSE)</f>
        <v>0</v>
      </c>
      <c r="GM9" s="81">
        <f>DI9*VLOOKUP(GM$8,'PONDERADORES-GBD'!$A$3:$I$43,5,FALSE)*VLOOKUP(GM$8,'PONDERADORES-GBD'!$A$3:$I$43,6,FALSE)*VLOOKUP(GM$8,'PONDERADORES-GBD'!$A$3:$I$43,3,FALSE)+DI9*(1-VLOOKUP(GM$8,'PONDERADORES-GBD'!$A$3:$I$43,5,FALSE))*VLOOKUP(GM$8,'PONDERADORES-GBD'!$A$3:$I$43,8,FALSE)*VLOOKUP(GM$8,'PONDERADORES-GBD'!$A$3:$I$43,3,FALSE)</f>
        <v>0</v>
      </c>
      <c r="GN9" s="81">
        <f>DJ9*VLOOKUP(GN$8,'PONDERADORES-GBD'!$A$3:$I$43,5,FALSE)*VLOOKUP(GN$8,'PONDERADORES-GBD'!$A$3:$I$43,6,FALSE)*VLOOKUP(GN$8,'PONDERADORES-GBD'!$A$3:$I$43,3,FALSE)+DJ9*(1-VLOOKUP(GN$8,'PONDERADORES-GBD'!$A$3:$I$43,5,FALSE))*VLOOKUP(GN$8,'PONDERADORES-GBD'!$A$3:$I$43,8,FALSE)*VLOOKUP(GN$8,'PONDERADORES-GBD'!$A$3:$I$43,3,FALSE)</f>
        <v>0</v>
      </c>
      <c r="GO9" s="81">
        <f>DK9*VLOOKUP(GO$8,'PONDERADORES-GBD'!$A$3:$I$43,5,FALSE)*VLOOKUP(GO$8,'PONDERADORES-GBD'!$A$3:$I$43,6,FALSE)*VLOOKUP(GO$8,'PONDERADORES-GBD'!$A$3:$I$43,3,FALSE)+DK9*(1-VLOOKUP(GO$8,'PONDERADORES-GBD'!$A$3:$I$43,5,FALSE))*VLOOKUP(GO$8,'PONDERADORES-GBD'!$A$3:$I$43,8,FALSE)*VLOOKUP(GO$8,'PONDERADORES-GBD'!$A$3:$I$43,3,FALSE)</f>
        <v>0</v>
      </c>
      <c r="GP9" s="81">
        <f>DL9*VLOOKUP(GP$8,'PONDERADORES-GBD'!$A$3:$I$43,5,FALSE)*VLOOKUP(GP$8,'PONDERADORES-GBD'!$A$3:$I$43,6,FALSE)*VLOOKUP(GP$8,'PONDERADORES-GBD'!$A$3:$I$43,3,FALSE)+DL9*(1-VLOOKUP(GP$8,'PONDERADORES-GBD'!$A$3:$I$43,5,FALSE))*VLOOKUP(GP$8,'PONDERADORES-GBD'!$A$3:$I$43,8,FALSE)*VLOOKUP(GP$8,'PONDERADORES-GBD'!$A$3:$I$43,3,FALSE)</f>
        <v>0</v>
      </c>
      <c r="GQ9" s="81">
        <f>DM9*VLOOKUP(GQ$8,'PONDERADORES-GBD'!$A$3:$I$43,5,FALSE)*VLOOKUP(GQ$8,'PONDERADORES-GBD'!$A$3:$I$43,6,FALSE)*VLOOKUP(GQ$8,'PONDERADORES-GBD'!$A$3:$I$43,3,FALSE)+DM9*(1-VLOOKUP(GQ$8,'PONDERADORES-GBD'!$A$3:$I$43,5,FALSE))*VLOOKUP(GQ$8,'PONDERADORES-GBD'!$A$3:$I$43,8,FALSE)*VLOOKUP(GQ$8,'PONDERADORES-GBD'!$A$3:$I$43,3,FALSE)</f>
        <v>3.0749174537987679E-7</v>
      </c>
      <c r="GR9" s="81">
        <f>DN9*VLOOKUP(GR$8,'PONDERADORES-GBD'!$A$3:$I$43,5,FALSE)*VLOOKUP(GR$8,'PONDERADORES-GBD'!$A$3:$I$43,6,FALSE)*VLOOKUP(GR$8,'PONDERADORES-GBD'!$A$3:$I$43,3,FALSE)+DN9*(1-VLOOKUP(GR$8,'PONDERADORES-GBD'!$A$3:$I$43,5,FALSE))*VLOOKUP(GR$8,'PONDERADORES-GBD'!$A$3:$I$43,8,FALSE)*VLOOKUP(GR$8,'PONDERADORES-GBD'!$A$3:$I$43,3,FALSE)</f>
        <v>0</v>
      </c>
      <c r="GS9" s="81">
        <f>DO9*VLOOKUP(GS$8,'PONDERADORES-GBD'!$A$3:$I$43,5,FALSE)*VLOOKUP(GS$8,'PONDERADORES-GBD'!$A$3:$I$43,6,FALSE)*VLOOKUP(GS$8,'PONDERADORES-GBD'!$A$3:$I$43,3,FALSE)+DO9*(1-VLOOKUP(GS$8,'PONDERADORES-GBD'!$A$3:$I$43,5,FALSE))*VLOOKUP(GS$8,'PONDERADORES-GBD'!$A$3:$I$43,8,FALSE)*VLOOKUP(GS$8,'PONDERADORES-GBD'!$A$3:$I$43,3,FALSE)</f>
        <v>0</v>
      </c>
      <c r="GT9" s="81">
        <f>DP9*VLOOKUP(GT$8,'PONDERADORES-GBD'!$A$3:$I$43,5,FALSE)*VLOOKUP(GT$8,'PONDERADORES-GBD'!$A$3:$I$43,6,FALSE)*VLOOKUP(GT$8,'PONDERADORES-GBD'!$A$3:$I$43,3,FALSE)+DP9*(1-VLOOKUP(GT$8,'PONDERADORES-GBD'!$A$3:$I$43,5,FALSE))*VLOOKUP(GT$8,'PONDERADORES-GBD'!$A$3:$I$43,8,FALSE)*VLOOKUP(GT$8,'PONDERADORES-GBD'!$A$3:$I$43,3,FALSE)</f>
        <v>9.3957344284736475E-7</v>
      </c>
      <c r="GU9" s="81">
        <f>DQ9*VLOOKUP(GU$8,'PONDERADORES-GBD'!$A$3:$I$43,5,FALSE)*VLOOKUP(GU$8,'PONDERADORES-GBD'!$A$3:$I$43,6,FALSE)*VLOOKUP(GU$8,'PONDERADORES-GBD'!$A$3:$I$43,3,FALSE)+DQ9*(1-VLOOKUP(GU$8,'PONDERADORES-GBD'!$A$3:$I$43,5,FALSE))*VLOOKUP(GU$8,'PONDERADORES-GBD'!$A$3:$I$43,8,FALSE)*VLOOKUP(GU$8,'PONDERADORES-GBD'!$A$3:$I$43,3,FALSE)</f>
        <v>1.9923006160164269E-5</v>
      </c>
      <c r="GV9" s="81">
        <f>DR9*VLOOKUP(GV$8,'PONDERADORES-GBD'!$A$3:$I$43,5,FALSE)*VLOOKUP(GV$8,'PONDERADORES-GBD'!$A$3:$I$43,6,FALSE)*VLOOKUP(GV$8,'PONDERADORES-GBD'!$A$3:$I$43,3,FALSE)+DR9*(1-VLOOKUP(GV$8,'PONDERADORES-GBD'!$A$3:$I$43,5,FALSE))*VLOOKUP(GV$8,'PONDERADORES-GBD'!$A$3:$I$43,8,FALSE)*VLOOKUP(GV$8,'PONDERADORES-GBD'!$A$3:$I$43,3,FALSE)</f>
        <v>2.4804334127310064E-5</v>
      </c>
      <c r="GW9" s="81">
        <f>DS9*VLOOKUP(GW$8,'PONDERADORES-GBD'!$A$3:$I$43,5,FALSE)*VLOOKUP(GW$8,'PONDERADORES-GBD'!$A$3:$I$43,6,FALSE)*VLOOKUP(GW$8,'PONDERADORES-GBD'!$A$3:$I$43,3,FALSE)+DS9*(1-VLOOKUP(GW$8,'PONDERADORES-GBD'!$A$3:$I$43,5,FALSE))*VLOOKUP(GW$8,'PONDERADORES-GBD'!$A$3:$I$43,8,FALSE)*VLOOKUP(GW$8,'PONDERADORES-GBD'!$A$3:$I$43,3,FALSE)</f>
        <v>1.5776057976728269E-4</v>
      </c>
      <c r="GX9" s="81">
        <f>DT9*VLOOKUP(GX$8,'PONDERADORES-GBD'!$A$3:$I$43,5,FALSE)*VLOOKUP(GX$8,'PONDERADORES-GBD'!$A$3:$I$43,6,FALSE)*VLOOKUP(GX$8,'PONDERADORES-GBD'!$A$3:$I$43,3,FALSE)+DT9*(1-VLOOKUP(GX$8,'PONDERADORES-GBD'!$A$3:$I$43,5,FALSE))*VLOOKUP(GX$8,'PONDERADORES-GBD'!$A$3:$I$43,8,FALSE)*VLOOKUP(GX$8,'PONDERADORES-GBD'!$A$3:$I$43,3,FALSE)</f>
        <v>1.1302151950718686E-6</v>
      </c>
      <c r="GY9" s="81">
        <f>DU9*VLOOKUP(GY$8,'PONDERADORES-GBD'!$A$3:$I$43,5,FALSE)*VLOOKUP(GY$8,'PONDERADORES-GBD'!$A$3:$I$43,6,FALSE)*VLOOKUP(GY$8,'PONDERADORES-GBD'!$A$3:$I$43,3,FALSE)+DU9*(1-VLOOKUP(GY$8,'PONDERADORES-GBD'!$A$3:$I$43,5,FALSE))*VLOOKUP(GY$8,'PONDERADORES-GBD'!$A$3:$I$43,8,FALSE)*VLOOKUP(GY$8,'PONDERADORES-GBD'!$A$3:$I$43,3,FALSE)</f>
        <v>0</v>
      </c>
      <c r="GZ9" s="82">
        <f>SUM(DX9:FK9)</f>
        <v>6.0062976699999998E-3</v>
      </c>
      <c r="HA9" s="82">
        <f>SUM(FL9:GY9)</f>
        <v>8.6544240980424379E-3</v>
      </c>
      <c r="HC9" s="52">
        <f>GZ9*PRODMORTALIDAD!BR9*C9</f>
        <v>0</v>
      </c>
      <c r="HD9" s="52">
        <f>PRODMORTALIDAD!E9*PRODLG!HA9*PRODLG!C9</f>
        <v>0</v>
      </c>
      <c r="HE9" s="52">
        <f>HD9+HC9</f>
        <v>0</v>
      </c>
    </row>
    <row r="10" spans="1:213" ht="15.75" x14ac:dyDescent="0.25">
      <c r="A10" s="68" t="s">
        <v>104</v>
      </c>
      <c r="B10" s="46" t="s">
        <v>42</v>
      </c>
      <c r="C10" s="50">
        <f>DATOS!B49</f>
        <v>0</v>
      </c>
      <c r="D10" s="51">
        <v>1.3724E-3</v>
      </c>
      <c r="E10" s="51">
        <v>5.7180000000000002E-4</v>
      </c>
      <c r="F10" s="51">
        <v>0.18960830000000001</v>
      </c>
      <c r="G10" s="51">
        <v>0</v>
      </c>
      <c r="H10" s="51">
        <v>0</v>
      </c>
      <c r="I10" s="51">
        <v>0</v>
      </c>
      <c r="J10" s="51">
        <v>5.2608000000000004E-3</v>
      </c>
      <c r="K10" s="51">
        <v>7.4336700000000006E-2</v>
      </c>
      <c r="L10" s="51">
        <v>1.1436399999999999E-2</v>
      </c>
      <c r="M10" s="51">
        <v>4.51738E-2</v>
      </c>
      <c r="N10" s="51">
        <v>9.1491000000000003E-3</v>
      </c>
      <c r="O10" s="51">
        <v>1.258E-3</v>
      </c>
      <c r="P10" s="51">
        <v>0.17098179999999999</v>
      </c>
      <c r="Q10" s="51">
        <v>3.8884000000000002E-3</v>
      </c>
      <c r="R10" s="51">
        <v>1.7155E-3</v>
      </c>
      <c r="S10" s="51">
        <v>4.4030199999999999E-2</v>
      </c>
      <c r="T10" s="51">
        <v>1.9098799999999999E-2</v>
      </c>
      <c r="U10" s="51">
        <v>1.7155E-3</v>
      </c>
      <c r="V10" s="51">
        <v>1.0292999999999999E-3</v>
      </c>
      <c r="W10" s="51">
        <v>9.9725499999999995E-2</v>
      </c>
      <c r="X10" s="51">
        <v>0.1020128</v>
      </c>
      <c r="Y10" s="51">
        <v>1.25801E-2</v>
      </c>
      <c r="Z10" s="51">
        <v>0.1075023</v>
      </c>
      <c r="AA10" s="51">
        <v>6.2899999999999996E-3</v>
      </c>
      <c r="AB10" s="51">
        <v>3.3165999999999998E-3</v>
      </c>
      <c r="AC10" s="51">
        <v>0</v>
      </c>
      <c r="AD10" s="51">
        <v>0</v>
      </c>
      <c r="AE10" s="51">
        <v>0</v>
      </c>
      <c r="AF10" s="51">
        <v>1.6011E-3</v>
      </c>
      <c r="AG10" s="51">
        <v>1.144E-4</v>
      </c>
      <c r="AH10" s="51">
        <v>0</v>
      </c>
      <c r="AI10" s="51">
        <v>1.258E-3</v>
      </c>
      <c r="AJ10" s="51">
        <v>8.005E-4</v>
      </c>
      <c r="AK10" s="51">
        <v>4.5750000000000001E-4</v>
      </c>
      <c r="AL10" s="51">
        <v>5.032E-3</v>
      </c>
      <c r="AM10" s="51">
        <v>7.1592000000000003E-2</v>
      </c>
      <c r="AN10" s="51">
        <v>6.1757000000000001E-3</v>
      </c>
      <c r="AO10" s="51">
        <v>8.005E-4</v>
      </c>
      <c r="AP10" s="51">
        <v>1.144E-4</v>
      </c>
      <c r="AQ10" s="51">
        <v>0</v>
      </c>
      <c r="AR10" s="51">
        <v>1.0000002000000001</v>
      </c>
      <c r="AT10" s="78">
        <f>D10*VLOOKUP(AT$8,'PONDERADORES-GBD'!$A$3:$I$43,4,FALSE)</f>
        <v>1.3724E-3</v>
      </c>
      <c r="AU10" s="78">
        <f>E10*VLOOKUP(AU$8,'PONDERADORES-GBD'!$A$3:$I$43,4,FALSE)</f>
        <v>5.7180000000000002E-4</v>
      </c>
      <c r="AV10" s="78">
        <f>F10*VLOOKUP(AV$8,'PONDERADORES-GBD'!$A$3:$I$43,4,FALSE)</f>
        <v>9.4804150000000007E-3</v>
      </c>
      <c r="AW10" s="78">
        <f>G10*VLOOKUP(AW$8,'PONDERADORES-GBD'!$A$3:$I$43,4,FALSE)</f>
        <v>0</v>
      </c>
      <c r="AX10" s="78">
        <f>H10*VLOOKUP(AX$8,'PONDERADORES-GBD'!$A$3:$I$43,4,FALSE)</f>
        <v>0</v>
      </c>
      <c r="AY10" s="78">
        <f>I10*VLOOKUP(AY$8,'PONDERADORES-GBD'!$A$3:$I$43,4,FALSE)</f>
        <v>0</v>
      </c>
      <c r="AZ10" s="78">
        <f>J10*VLOOKUP(AZ$8,'PONDERADORES-GBD'!$A$3:$I$43,4,FALSE)</f>
        <v>2.6304000000000003E-4</v>
      </c>
      <c r="BA10" s="78">
        <f>K10*VLOOKUP(BA$8,'PONDERADORES-GBD'!$A$3:$I$43,4,FALSE)</f>
        <v>3.7168350000000004E-3</v>
      </c>
      <c r="BB10" s="78">
        <f>L10*VLOOKUP(BB$8,'PONDERADORES-GBD'!$A$3:$I$43,4,FALSE)</f>
        <v>0</v>
      </c>
      <c r="BC10" s="78">
        <f>M10*VLOOKUP(BC$8,'PONDERADORES-GBD'!$A$3:$I$43,4,FALSE)</f>
        <v>0</v>
      </c>
      <c r="BD10" s="78">
        <f>N10*VLOOKUP(BD$8,'PONDERADORES-GBD'!$A$3:$I$43,4,FALSE)</f>
        <v>0</v>
      </c>
      <c r="BE10" s="78">
        <f>O10*VLOOKUP(BE$8,'PONDERADORES-GBD'!$A$3:$I$43,4,FALSE)</f>
        <v>1.258E-3</v>
      </c>
      <c r="BF10" s="78">
        <f>P10*VLOOKUP(BF$8,'PONDERADORES-GBD'!$A$3:$I$43,4,FALSE)</f>
        <v>8.5490900000000005E-3</v>
      </c>
      <c r="BG10" s="78">
        <f>Q10*VLOOKUP(BG$8,'PONDERADORES-GBD'!$A$3:$I$43,4,FALSE)</f>
        <v>3.8884000000000005E-4</v>
      </c>
      <c r="BH10" s="78">
        <f>R10*VLOOKUP(BH$8,'PONDERADORES-GBD'!$A$3:$I$43,4,FALSE)</f>
        <v>3.4310000000000005E-4</v>
      </c>
      <c r="BI10" s="78">
        <f>S10*VLOOKUP(BI$8,'PONDERADORES-GBD'!$A$3:$I$43,4,FALSE)</f>
        <v>6.6045299999999999E-3</v>
      </c>
      <c r="BJ10" s="78">
        <f>T10*VLOOKUP(BJ$8,'PONDERADORES-GBD'!$A$3:$I$43,4,FALSE)</f>
        <v>0</v>
      </c>
      <c r="BK10" s="78">
        <f>U10*VLOOKUP(BK$8,'PONDERADORES-GBD'!$A$3:$I$43,4,FALSE)</f>
        <v>0</v>
      </c>
      <c r="BL10" s="78">
        <f>V10*VLOOKUP(BL$8,'PONDERADORES-GBD'!$A$3:$I$43,4,FALSE)</f>
        <v>0</v>
      </c>
      <c r="BM10" s="78">
        <f>W10*VLOOKUP(BM$8,'PONDERADORES-GBD'!$A$3:$I$43,4,FALSE)</f>
        <v>0</v>
      </c>
      <c r="BN10" s="78">
        <f>X10*VLOOKUP(BN$8,'PONDERADORES-GBD'!$A$3:$I$43,4,FALSE)</f>
        <v>0</v>
      </c>
      <c r="BO10" s="78">
        <f>Y10*VLOOKUP(BO$8,'PONDERADORES-GBD'!$A$3:$I$43,4,FALSE)</f>
        <v>0</v>
      </c>
      <c r="BP10" s="78">
        <f>Z10*VLOOKUP(BP$8,'PONDERADORES-GBD'!$A$3:$I$43,4,FALSE)</f>
        <v>0</v>
      </c>
      <c r="BQ10" s="78">
        <f>AA10*VLOOKUP(BQ$8,'PONDERADORES-GBD'!$A$3:$I$43,4,FALSE)</f>
        <v>0</v>
      </c>
      <c r="BR10" s="78">
        <f>AB10*VLOOKUP(BR$8,'PONDERADORES-GBD'!$A$3:$I$43,4,FALSE)</f>
        <v>0</v>
      </c>
      <c r="BS10" s="78">
        <f>AC10*VLOOKUP(BS$8,'PONDERADORES-GBD'!$A$3:$I$43,4,FALSE)</f>
        <v>0</v>
      </c>
      <c r="BT10" s="78">
        <f>AD10*VLOOKUP(BT$8,'PONDERADORES-GBD'!$A$3:$I$43,4,FALSE)</f>
        <v>0</v>
      </c>
      <c r="BU10" s="78">
        <f>AE10*VLOOKUP(BU$8,'PONDERADORES-GBD'!$A$3:$I$43,4,FALSE)</f>
        <v>0</v>
      </c>
      <c r="BV10" s="78">
        <f>AF10*VLOOKUP(BV$8,'PONDERADORES-GBD'!$A$3:$I$43,4,FALSE)</f>
        <v>1.6011E-3</v>
      </c>
      <c r="BW10" s="78">
        <f>AG10*VLOOKUP(BW$8,'PONDERADORES-GBD'!$A$3:$I$43,4,FALSE)</f>
        <v>1.144E-4</v>
      </c>
      <c r="BX10" s="78">
        <f>AH10*VLOOKUP(BX$8,'PONDERADORES-GBD'!$A$3:$I$43,4,FALSE)</f>
        <v>0</v>
      </c>
      <c r="BY10" s="78">
        <f>AI10*VLOOKUP(BY$8,'PONDERADORES-GBD'!$A$3:$I$43,4,FALSE)</f>
        <v>0</v>
      </c>
      <c r="BZ10" s="78">
        <f>AJ10*VLOOKUP(BZ$8,'PONDERADORES-GBD'!$A$3:$I$43,4,FALSE)</f>
        <v>0</v>
      </c>
      <c r="CA10" s="78">
        <f>AK10*VLOOKUP(CA$8,'PONDERADORES-GBD'!$A$3:$I$43,4,FALSE)</f>
        <v>0</v>
      </c>
      <c r="CB10" s="78">
        <f>AL10*VLOOKUP(CB$8,'PONDERADORES-GBD'!$A$3:$I$43,4,FALSE)</f>
        <v>0</v>
      </c>
      <c r="CC10" s="78">
        <f>AM10*VLOOKUP(CC$8,'PONDERADORES-GBD'!$A$3:$I$43,4,FALSE)</f>
        <v>0</v>
      </c>
      <c r="CD10" s="78">
        <f>AN10*VLOOKUP(CD$8,'PONDERADORES-GBD'!$A$3:$I$43,4,FALSE)</f>
        <v>0</v>
      </c>
      <c r="CE10" s="78">
        <f>AO10*VLOOKUP(CE$8,'PONDERADORES-GBD'!$A$3:$I$43,4,FALSE)</f>
        <v>0</v>
      </c>
      <c r="CF10" s="78">
        <f>AP10*VLOOKUP(CF$8,'PONDERADORES-GBD'!$A$3:$I$43,4,FALSE)</f>
        <v>0</v>
      </c>
      <c r="CG10" s="78">
        <f>AQ10*VLOOKUP(CG$8,'PONDERADORES-GBD'!$A$3:$I$43,4,FALSE)</f>
        <v>0</v>
      </c>
      <c r="CH10" s="78">
        <f>D10*(1-VLOOKUP(CH$8,'PONDERADORES-GBD'!$A$3:$I$43,4,FALSE))</f>
        <v>0</v>
      </c>
      <c r="CI10" s="78">
        <f>E10*(1-VLOOKUP(CI$8,'PONDERADORES-GBD'!$A$3:$I$43,4,FALSE))</f>
        <v>0</v>
      </c>
      <c r="CJ10" s="78">
        <f>F10*(1-VLOOKUP(CJ$8,'PONDERADORES-GBD'!$A$3:$I$43,4,FALSE))</f>
        <v>0.18012788499999999</v>
      </c>
      <c r="CK10" s="78">
        <f>G10*(1-VLOOKUP(CK$8,'PONDERADORES-GBD'!$A$3:$I$43,4,FALSE))</f>
        <v>0</v>
      </c>
      <c r="CL10" s="78">
        <f>H10*(1-VLOOKUP(CL$8,'PONDERADORES-GBD'!$A$3:$I$43,4,FALSE))</f>
        <v>0</v>
      </c>
      <c r="CM10" s="78">
        <f>I10*(1-VLOOKUP(CM$8,'PONDERADORES-GBD'!$A$3:$I$43,4,FALSE))</f>
        <v>0</v>
      </c>
      <c r="CN10" s="78">
        <f>J10*(1-VLOOKUP(CN$8,'PONDERADORES-GBD'!$A$3:$I$43,4,FALSE))</f>
        <v>4.9977600000000004E-3</v>
      </c>
      <c r="CO10" s="78">
        <f>K10*(1-VLOOKUP(CO$8,'PONDERADORES-GBD'!$A$3:$I$43,4,FALSE))</f>
        <v>7.0619865000000004E-2</v>
      </c>
      <c r="CP10" s="78">
        <f>L10*(1-VLOOKUP(CP$8,'PONDERADORES-GBD'!$A$3:$I$43,4,FALSE))</f>
        <v>1.1436399999999999E-2</v>
      </c>
      <c r="CQ10" s="78">
        <f>M10*(1-VLOOKUP(CQ$8,'PONDERADORES-GBD'!$A$3:$I$43,4,FALSE))</f>
        <v>4.51738E-2</v>
      </c>
      <c r="CR10" s="78">
        <f>N10*(1-VLOOKUP(CR$8,'PONDERADORES-GBD'!$A$3:$I$43,4,FALSE))</f>
        <v>9.1491000000000003E-3</v>
      </c>
      <c r="CS10" s="78">
        <f>O10*(1-VLOOKUP(CS$8,'PONDERADORES-GBD'!$A$3:$I$43,4,FALSE))</f>
        <v>0</v>
      </c>
      <c r="CT10" s="78">
        <f>P10*(1-VLOOKUP(CT$8,'PONDERADORES-GBD'!$A$3:$I$43,4,FALSE))</f>
        <v>0.16243270999999998</v>
      </c>
      <c r="CU10" s="78">
        <f>Q10*(1-VLOOKUP(CU$8,'PONDERADORES-GBD'!$A$3:$I$43,4,FALSE))</f>
        <v>3.4995600000000001E-3</v>
      </c>
      <c r="CV10" s="78">
        <f>R10*(1-VLOOKUP(CV$8,'PONDERADORES-GBD'!$A$3:$I$43,4,FALSE))</f>
        <v>1.3724000000000002E-3</v>
      </c>
      <c r="CW10" s="78">
        <f>S10*(1-VLOOKUP(CW$8,'PONDERADORES-GBD'!$A$3:$I$43,4,FALSE))</f>
        <v>3.7425670000000001E-2</v>
      </c>
      <c r="CX10" s="78">
        <f>T10*(1-VLOOKUP(CX$8,'PONDERADORES-GBD'!$A$3:$I$43,4,FALSE))</f>
        <v>1.9098799999999999E-2</v>
      </c>
      <c r="CY10" s="78">
        <f>U10*(1-VLOOKUP(CY$8,'PONDERADORES-GBD'!$A$3:$I$43,4,FALSE))</f>
        <v>1.7155E-3</v>
      </c>
      <c r="CZ10" s="78">
        <f>V10*(1-VLOOKUP(CZ$8,'PONDERADORES-GBD'!$A$3:$I$43,4,FALSE))</f>
        <v>1.0292999999999999E-3</v>
      </c>
      <c r="DA10" s="78">
        <f>W10*(1-VLOOKUP(DA$8,'PONDERADORES-GBD'!$A$3:$I$43,4,FALSE))</f>
        <v>9.9725499999999995E-2</v>
      </c>
      <c r="DB10" s="78">
        <f>X10*(1-VLOOKUP(DB$8,'PONDERADORES-GBD'!$A$3:$I$43,4,FALSE))</f>
        <v>0.1020128</v>
      </c>
      <c r="DC10" s="78">
        <f>Y10*(1-VLOOKUP(DC$8,'PONDERADORES-GBD'!$A$3:$I$43,4,FALSE))</f>
        <v>1.25801E-2</v>
      </c>
      <c r="DD10" s="78">
        <f>Z10*(1-VLOOKUP(DD$8,'PONDERADORES-GBD'!$A$3:$I$43,4,FALSE))</f>
        <v>0.1075023</v>
      </c>
      <c r="DE10" s="78">
        <f>AA10*(1-VLOOKUP(DE$8,'PONDERADORES-GBD'!$A$3:$I$43,4,FALSE))</f>
        <v>6.2899999999999996E-3</v>
      </c>
      <c r="DF10" s="78">
        <f>AB10*(1-VLOOKUP(DF$8,'PONDERADORES-GBD'!$A$3:$I$43,4,FALSE))</f>
        <v>3.3165999999999998E-3</v>
      </c>
      <c r="DG10" s="78">
        <f>AC10*(1-VLOOKUP(DG$8,'PONDERADORES-GBD'!$A$3:$I$43,4,FALSE))</f>
        <v>0</v>
      </c>
      <c r="DH10" s="78">
        <f>AD10*(1-VLOOKUP(DH$8,'PONDERADORES-GBD'!$A$3:$I$43,4,FALSE))</f>
        <v>0</v>
      </c>
      <c r="DI10" s="78">
        <f>AE10*(1-VLOOKUP(DI$8,'PONDERADORES-GBD'!$A$3:$I$43,4,FALSE))</f>
        <v>0</v>
      </c>
      <c r="DJ10" s="78">
        <f>AF10*(1-VLOOKUP(DJ$8,'PONDERADORES-GBD'!$A$3:$I$43,4,FALSE))</f>
        <v>0</v>
      </c>
      <c r="DK10" s="78">
        <f>AG10*(1-VLOOKUP(DK$8,'PONDERADORES-GBD'!$A$3:$I$43,4,FALSE))</f>
        <v>0</v>
      </c>
      <c r="DL10" s="78">
        <f>AH10*(1-VLOOKUP(DL$8,'PONDERADORES-GBD'!$A$3:$I$43,4,FALSE))</f>
        <v>0</v>
      </c>
      <c r="DM10" s="78">
        <f>AI10*(1-VLOOKUP(DM$8,'PONDERADORES-GBD'!$A$3:$I$43,4,FALSE))</f>
        <v>1.258E-3</v>
      </c>
      <c r="DN10" s="78">
        <f>AJ10*(1-VLOOKUP(DN$8,'PONDERADORES-GBD'!$A$3:$I$43,4,FALSE))</f>
        <v>8.005E-4</v>
      </c>
      <c r="DO10" s="78">
        <f>AK10*(1-VLOOKUP(DO$8,'PONDERADORES-GBD'!$A$3:$I$43,4,FALSE))</f>
        <v>4.5750000000000001E-4</v>
      </c>
      <c r="DP10" s="78">
        <f>AL10*(1-VLOOKUP(DP$8,'PONDERADORES-GBD'!$A$3:$I$43,4,FALSE))</f>
        <v>5.032E-3</v>
      </c>
      <c r="DQ10" s="78">
        <f>AM10*(1-VLOOKUP(DQ$8,'PONDERADORES-GBD'!$A$3:$I$43,4,FALSE))</f>
        <v>7.1592000000000003E-2</v>
      </c>
      <c r="DR10" s="78">
        <f>AN10*(1-VLOOKUP(DR$8,'PONDERADORES-GBD'!$A$3:$I$43,4,FALSE))</f>
        <v>6.1757000000000001E-3</v>
      </c>
      <c r="DS10" s="78">
        <f>AO10*(1-VLOOKUP(DS$8,'PONDERADORES-GBD'!$A$3:$I$43,4,FALSE))</f>
        <v>8.005E-4</v>
      </c>
      <c r="DT10" s="78">
        <f>AP10*(1-VLOOKUP(DT$8,'PONDERADORES-GBD'!$A$3:$I$43,4,FALSE))</f>
        <v>1.144E-4</v>
      </c>
      <c r="DU10" s="78">
        <f>AQ10*(1-VLOOKUP(DU$8,'PONDERADORES-GBD'!$A$3:$I$43,4,FALSE))</f>
        <v>0</v>
      </c>
      <c r="DV10" s="50">
        <f t="shared" ref="DV10:DV44" si="0">SUM(AT10:DU10)</f>
        <v>1.0000001999999999</v>
      </c>
      <c r="DW10" s="45"/>
      <c r="DX10" s="81">
        <f>AT10*VLOOKUP(DX$8,'PONDERADORES-GBD'!$A$3:$I$43,5,FALSE)*VLOOKUP(DX$8,'PONDERADORES-GBD'!$A$3:$I$43,7,FALSE)+AT10*(1-VLOOKUP(DX$8,'PONDERADORES-GBD'!$A$3:$I$43,5,FALSE))*VLOOKUP(DX$8,'PONDERADORES-GBD'!$A$3:$I$43,9,FALSE)</f>
        <v>8.0834359999999998E-4</v>
      </c>
      <c r="DY10" s="81">
        <f>AU10*VLOOKUP(DY$8,'PONDERADORES-GBD'!$A$3:$I$43,5,FALSE)*VLOOKUP(DY$8,'PONDERADORES-GBD'!$A$3:$I$43,7,FALSE)+AU10*(1-VLOOKUP(DY$8,'PONDERADORES-GBD'!$A$3:$I$43,5,FALSE))*VLOOKUP(DY$8,'PONDERADORES-GBD'!$A$3:$I$43,9,FALSE)</f>
        <v>1.692528E-4</v>
      </c>
      <c r="DZ10" s="81">
        <f>AV10*VLOOKUP(DZ$8,'PONDERADORES-GBD'!$A$3:$I$43,5,FALSE)*VLOOKUP(DZ$8,'PONDERADORES-GBD'!$A$3:$I$43,7,FALSE)+AV10*(1-VLOOKUP(DZ$8,'PONDERADORES-GBD'!$A$3:$I$43,5,FALSE))*VLOOKUP(DZ$8,'PONDERADORES-GBD'!$A$3:$I$43,9,FALSE)</f>
        <v>2.1899758650000003E-3</v>
      </c>
      <c r="EA10" s="81">
        <f>AW10*VLOOKUP(EA$8,'PONDERADORES-GBD'!$A$3:$I$43,5,FALSE)*VLOOKUP(EA$8,'PONDERADORES-GBD'!$A$3:$I$43,7,FALSE)+AW10*(1-VLOOKUP(EA$8,'PONDERADORES-GBD'!$A$3:$I$43,5,FALSE))*VLOOKUP(EA$8,'PONDERADORES-GBD'!$A$3:$I$43,9,FALSE)</f>
        <v>0</v>
      </c>
      <c r="EB10" s="81">
        <f>AX10*VLOOKUP(EB$8,'PONDERADORES-GBD'!$A$3:$I$43,5,FALSE)*VLOOKUP(EB$8,'PONDERADORES-GBD'!$A$3:$I$43,7,FALSE)+AX10*(1-VLOOKUP(EB$8,'PONDERADORES-GBD'!$A$3:$I$43,5,FALSE))*VLOOKUP(EB$8,'PONDERADORES-GBD'!$A$3:$I$43,9,FALSE)</f>
        <v>0</v>
      </c>
      <c r="EC10" s="81">
        <f>AY10*VLOOKUP(EC$8,'PONDERADORES-GBD'!$A$3:$I$43,5,FALSE)*VLOOKUP(EC$8,'PONDERADORES-GBD'!$A$3:$I$43,7,FALSE)+AY10*(1-VLOOKUP(EC$8,'PONDERADORES-GBD'!$A$3:$I$43,5,FALSE))*VLOOKUP(EC$8,'PONDERADORES-GBD'!$A$3:$I$43,9,FALSE)</f>
        <v>0</v>
      </c>
      <c r="ED10" s="81">
        <f>AZ10*VLOOKUP(ED$8,'PONDERADORES-GBD'!$A$3:$I$43,5,FALSE)*VLOOKUP(ED$8,'PONDERADORES-GBD'!$A$3:$I$43,7,FALSE)+AZ10*(1-VLOOKUP(ED$8,'PONDERADORES-GBD'!$A$3:$I$43,5,FALSE))*VLOOKUP(ED$8,'PONDERADORES-GBD'!$A$3:$I$43,9,FALSE)</f>
        <v>1.5256320000000003E-5</v>
      </c>
      <c r="EE10" s="81">
        <f>BA10*VLOOKUP(EE$8,'PONDERADORES-GBD'!$A$3:$I$43,5,FALSE)*VLOOKUP(EE$8,'PONDERADORES-GBD'!$A$3:$I$43,7,FALSE)+BA10*(1-VLOOKUP(EE$8,'PONDERADORES-GBD'!$A$3:$I$43,5,FALSE))*VLOOKUP(EE$8,'PONDERADORES-GBD'!$A$3:$I$43,9,FALSE)</f>
        <v>1.8584175000000002E-5</v>
      </c>
      <c r="EF10" s="81">
        <f>BB10*VLOOKUP(EF$8,'PONDERADORES-GBD'!$A$3:$I$43,5,FALSE)*VLOOKUP(EF$8,'PONDERADORES-GBD'!$A$3:$I$43,7,FALSE)+BB10*(1-VLOOKUP(EF$8,'PONDERADORES-GBD'!$A$3:$I$43,5,FALSE))*VLOOKUP(EF$8,'PONDERADORES-GBD'!$A$3:$I$43,9,FALSE)</f>
        <v>0</v>
      </c>
      <c r="EG10" s="81">
        <f>BC10*VLOOKUP(EG$8,'PONDERADORES-GBD'!$A$3:$I$43,5,FALSE)*VLOOKUP(EG$8,'PONDERADORES-GBD'!$A$3:$I$43,7,FALSE)+BC10*(1-VLOOKUP(EG$8,'PONDERADORES-GBD'!$A$3:$I$43,5,FALSE))*VLOOKUP(EG$8,'PONDERADORES-GBD'!$A$3:$I$43,9,FALSE)</f>
        <v>0</v>
      </c>
      <c r="EH10" s="81">
        <f>BD10*VLOOKUP(EH$8,'PONDERADORES-GBD'!$A$3:$I$43,5,FALSE)*VLOOKUP(EH$8,'PONDERADORES-GBD'!$A$3:$I$43,7,FALSE)+BD10*(1-VLOOKUP(EH$8,'PONDERADORES-GBD'!$A$3:$I$43,5,FALSE))*VLOOKUP(EH$8,'PONDERADORES-GBD'!$A$3:$I$43,9,FALSE)</f>
        <v>0</v>
      </c>
      <c r="EI10" s="81">
        <f>BE10*VLOOKUP(EI$8,'PONDERADORES-GBD'!$A$3:$I$43,5,FALSE)*VLOOKUP(EI$8,'PONDERADORES-GBD'!$A$3:$I$43,7,FALSE)+BE10*(1-VLOOKUP(EI$8,'PONDERADORES-GBD'!$A$3:$I$43,5,FALSE))*VLOOKUP(EI$8,'PONDERADORES-GBD'!$A$3:$I$43,9,FALSE)</f>
        <v>2.0128000000000001E-5</v>
      </c>
      <c r="EJ10" s="81">
        <f>BF10*VLOOKUP(EJ$8,'PONDERADORES-GBD'!$A$3:$I$43,5,FALSE)*VLOOKUP(EJ$8,'PONDERADORES-GBD'!$A$3:$I$43,7,FALSE)+BF10*(1-VLOOKUP(EJ$8,'PONDERADORES-GBD'!$A$3:$I$43,5,FALSE))*VLOOKUP(EJ$8,'PONDERADORES-GBD'!$A$3:$I$43,9,FALSE)</f>
        <v>8.0361446000000003E-4</v>
      </c>
      <c r="EK10" s="81">
        <f>BG10*VLOOKUP(EK$8,'PONDERADORES-GBD'!$A$3:$I$43,5,FALSE)*VLOOKUP(EK$8,'PONDERADORES-GBD'!$A$3:$I$43,7,FALSE)+BG10*(1-VLOOKUP(EK$8,'PONDERADORES-GBD'!$A$3:$I$43,5,FALSE))*VLOOKUP(EK$8,'PONDERADORES-GBD'!$A$3:$I$43,9,FALSE)</f>
        <v>1.1665200000000001E-4</v>
      </c>
      <c r="EL10" s="81">
        <f>BH10*VLOOKUP(EL$8,'PONDERADORES-GBD'!$A$3:$I$43,5,FALSE)*VLOOKUP(EL$8,'PONDERADORES-GBD'!$A$3:$I$43,7,FALSE)+BH10*(1-VLOOKUP(EL$8,'PONDERADORES-GBD'!$A$3:$I$43,5,FALSE))*VLOOKUP(EL$8,'PONDERADORES-GBD'!$A$3:$I$43,9,FALSE)</f>
        <v>3.8770300000000004E-5</v>
      </c>
      <c r="EM10" s="81">
        <f>BI10*VLOOKUP(EM$8,'PONDERADORES-GBD'!$A$3:$I$43,5,FALSE)*VLOOKUP(EM$8,'PONDERADORES-GBD'!$A$3:$I$43,7,FALSE)+BI10*(1-VLOOKUP(EM$8,'PONDERADORES-GBD'!$A$3:$I$43,5,FALSE))*VLOOKUP(EM$8,'PONDERADORES-GBD'!$A$3:$I$43,9,FALSE)</f>
        <v>4.6892162999999994E-4</v>
      </c>
      <c r="EN10" s="81">
        <f>BJ10*VLOOKUP(EN$8,'PONDERADORES-GBD'!$A$3:$I$43,5,FALSE)*VLOOKUP(EN$8,'PONDERADORES-GBD'!$A$3:$I$43,7,FALSE)+BJ10*(1-VLOOKUP(EN$8,'PONDERADORES-GBD'!$A$3:$I$43,5,FALSE))*VLOOKUP(EN$8,'PONDERADORES-GBD'!$A$3:$I$43,9,FALSE)</f>
        <v>0</v>
      </c>
      <c r="EO10" s="81">
        <f>BK10*VLOOKUP(EO$8,'PONDERADORES-GBD'!$A$3:$I$43,5,FALSE)*VLOOKUP(EO$8,'PONDERADORES-GBD'!$A$3:$I$43,7,FALSE)+BK10*(1-VLOOKUP(EO$8,'PONDERADORES-GBD'!$A$3:$I$43,5,FALSE))*VLOOKUP(EO$8,'PONDERADORES-GBD'!$A$3:$I$43,9,FALSE)</f>
        <v>0</v>
      </c>
      <c r="EP10" s="81">
        <f>BL10*VLOOKUP(EP$8,'PONDERADORES-GBD'!$A$3:$I$43,5,FALSE)*VLOOKUP(EP$8,'PONDERADORES-GBD'!$A$3:$I$43,7,FALSE)+BL10*(1-VLOOKUP(EP$8,'PONDERADORES-GBD'!$A$3:$I$43,5,FALSE))*VLOOKUP(EP$8,'PONDERADORES-GBD'!$A$3:$I$43,9,FALSE)</f>
        <v>0</v>
      </c>
      <c r="EQ10" s="81">
        <f>BM10*VLOOKUP(EQ$8,'PONDERADORES-GBD'!$A$3:$I$43,5,FALSE)*VLOOKUP(EQ$8,'PONDERADORES-GBD'!$A$3:$I$43,7,FALSE)+BM10*(1-VLOOKUP(EQ$8,'PONDERADORES-GBD'!$A$3:$I$43,5,FALSE))*VLOOKUP(EQ$8,'PONDERADORES-GBD'!$A$3:$I$43,9,FALSE)</f>
        <v>0</v>
      </c>
      <c r="ER10" s="81">
        <f>BN10*VLOOKUP(ER$8,'PONDERADORES-GBD'!$A$3:$I$43,5,FALSE)*VLOOKUP(ER$8,'PONDERADORES-GBD'!$A$3:$I$43,7,FALSE)+BN10*(1-VLOOKUP(ER$8,'PONDERADORES-GBD'!$A$3:$I$43,5,FALSE))*VLOOKUP(ER$8,'PONDERADORES-GBD'!$A$3:$I$43,9,FALSE)</f>
        <v>0</v>
      </c>
      <c r="ES10" s="81">
        <f>BO10*VLOOKUP(ES$8,'PONDERADORES-GBD'!$A$3:$I$43,5,FALSE)*VLOOKUP(ES$8,'PONDERADORES-GBD'!$A$3:$I$43,7,FALSE)+BO10*(1-VLOOKUP(ES$8,'PONDERADORES-GBD'!$A$3:$I$43,5,FALSE))*VLOOKUP(ES$8,'PONDERADORES-GBD'!$A$3:$I$43,9,FALSE)</f>
        <v>0</v>
      </c>
      <c r="ET10" s="81">
        <f>BP10*VLOOKUP(ET$8,'PONDERADORES-GBD'!$A$3:$I$43,5,FALSE)*VLOOKUP(ET$8,'PONDERADORES-GBD'!$A$3:$I$43,7,FALSE)+BP10*(1-VLOOKUP(ET$8,'PONDERADORES-GBD'!$A$3:$I$43,5,FALSE))*VLOOKUP(ET$8,'PONDERADORES-GBD'!$A$3:$I$43,9,FALSE)</f>
        <v>0</v>
      </c>
      <c r="EU10" s="81">
        <f>BQ10*VLOOKUP(EU$8,'PONDERADORES-GBD'!$A$3:$I$43,5,FALSE)*VLOOKUP(EU$8,'PONDERADORES-GBD'!$A$3:$I$43,7,FALSE)+BQ10*(1-VLOOKUP(EU$8,'PONDERADORES-GBD'!$A$3:$I$43,5,FALSE))*VLOOKUP(EU$8,'PONDERADORES-GBD'!$A$3:$I$43,9,FALSE)</f>
        <v>0</v>
      </c>
      <c r="EV10" s="81">
        <f>BR10*VLOOKUP(EV$8,'PONDERADORES-GBD'!$A$3:$I$43,5,FALSE)*VLOOKUP(EV$8,'PONDERADORES-GBD'!$A$3:$I$43,7,FALSE)+BR10*(1-VLOOKUP(EV$8,'PONDERADORES-GBD'!$A$3:$I$43,5,FALSE))*VLOOKUP(EV$8,'PONDERADORES-GBD'!$A$3:$I$43,9,FALSE)</f>
        <v>0</v>
      </c>
      <c r="EW10" s="81">
        <f>BS10*VLOOKUP(EW$8,'PONDERADORES-GBD'!$A$3:$I$43,5,FALSE)*VLOOKUP(EW$8,'PONDERADORES-GBD'!$A$3:$I$43,7,FALSE)+BS10*(1-VLOOKUP(EW$8,'PONDERADORES-GBD'!$A$3:$I$43,5,FALSE))*VLOOKUP(EW$8,'PONDERADORES-GBD'!$A$3:$I$43,9,FALSE)</f>
        <v>0</v>
      </c>
      <c r="EX10" s="81">
        <f>BT10*VLOOKUP(EX$8,'PONDERADORES-GBD'!$A$3:$I$43,5,FALSE)*VLOOKUP(EX$8,'PONDERADORES-GBD'!$A$3:$I$43,7,FALSE)+BT10*(1-VLOOKUP(EX$8,'PONDERADORES-GBD'!$A$3:$I$43,5,FALSE))*VLOOKUP(EX$8,'PONDERADORES-GBD'!$A$3:$I$43,9,FALSE)</f>
        <v>0</v>
      </c>
      <c r="EY10" s="81">
        <f>BU10*VLOOKUP(EY$8,'PONDERADORES-GBD'!$A$3:$I$43,5,FALSE)*VLOOKUP(EY$8,'PONDERADORES-GBD'!$A$3:$I$43,7,FALSE)+BU10*(1-VLOOKUP(EY$8,'PONDERADORES-GBD'!$A$3:$I$43,5,FALSE))*VLOOKUP(EY$8,'PONDERADORES-GBD'!$A$3:$I$43,9,FALSE)</f>
        <v>0</v>
      </c>
      <c r="EZ10" s="81">
        <f>BV10*VLOOKUP(EZ$8,'PONDERADORES-GBD'!$A$3:$I$43,5,FALSE)*VLOOKUP(EZ$8,'PONDERADORES-GBD'!$A$3:$I$43,7,FALSE)+BV10*(1-VLOOKUP(EZ$8,'PONDERADORES-GBD'!$A$3:$I$43,5,FALSE))*VLOOKUP(EZ$8,'PONDERADORES-GBD'!$A$3:$I$43,9,FALSE)</f>
        <v>8.0054999999999998E-6</v>
      </c>
      <c r="FA10" s="81">
        <f>BW10*VLOOKUP(FA$8,'PONDERADORES-GBD'!$A$3:$I$43,5,FALSE)*VLOOKUP(FA$8,'PONDERADORES-GBD'!$A$3:$I$43,7,FALSE)+BW10*(1-VLOOKUP(FA$8,'PONDERADORES-GBD'!$A$3:$I$43,5,FALSE))*VLOOKUP(FA$8,'PONDERADORES-GBD'!$A$3:$I$43,9,FALSE)</f>
        <v>4.4615999999999998E-6</v>
      </c>
      <c r="FB10" s="81">
        <f>BX10*VLOOKUP(FB$8,'PONDERADORES-GBD'!$A$3:$I$43,5,FALSE)*VLOOKUP(FB$8,'PONDERADORES-GBD'!$A$3:$I$43,7,FALSE)+BX10*(1-VLOOKUP(FB$8,'PONDERADORES-GBD'!$A$3:$I$43,5,FALSE))*VLOOKUP(FB$8,'PONDERADORES-GBD'!$A$3:$I$43,9,FALSE)</f>
        <v>0</v>
      </c>
      <c r="FC10" s="81">
        <f>BY10*VLOOKUP(FC$8,'PONDERADORES-GBD'!$A$3:$I$43,5,FALSE)*VLOOKUP(FC$8,'PONDERADORES-GBD'!$A$3:$I$43,7,FALSE)+BY10*(1-VLOOKUP(FC$8,'PONDERADORES-GBD'!$A$3:$I$43,5,FALSE))*VLOOKUP(FC$8,'PONDERADORES-GBD'!$A$3:$I$43,9,FALSE)</f>
        <v>0</v>
      </c>
      <c r="FD10" s="81">
        <f>BZ10*VLOOKUP(FD$8,'PONDERADORES-GBD'!$A$3:$I$43,5,FALSE)*VLOOKUP(FD$8,'PONDERADORES-GBD'!$A$3:$I$43,7,FALSE)+BZ10*(1-VLOOKUP(FD$8,'PONDERADORES-GBD'!$A$3:$I$43,5,FALSE))*VLOOKUP(FD$8,'PONDERADORES-GBD'!$A$3:$I$43,9,FALSE)</f>
        <v>0</v>
      </c>
      <c r="FE10" s="81">
        <f>CA10*VLOOKUP(FE$8,'PONDERADORES-GBD'!$A$3:$I$43,5,FALSE)*VLOOKUP(FE$8,'PONDERADORES-GBD'!$A$3:$I$43,7,FALSE)+CA10*(1-VLOOKUP(FE$8,'PONDERADORES-GBD'!$A$3:$I$43,5,FALSE))*VLOOKUP(FE$8,'PONDERADORES-GBD'!$A$3:$I$43,9,FALSE)</f>
        <v>0</v>
      </c>
      <c r="FF10" s="81">
        <f>CB10*VLOOKUP(FF$8,'PONDERADORES-GBD'!$A$3:$I$43,5,FALSE)*VLOOKUP(FF$8,'PONDERADORES-GBD'!$A$3:$I$43,7,FALSE)+CB10*(1-VLOOKUP(FF$8,'PONDERADORES-GBD'!$A$3:$I$43,5,FALSE))*VLOOKUP(FF$8,'PONDERADORES-GBD'!$A$3:$I$43,9,FALSE)</f>
        <v>0</v>
      </c>
      <c r="FG10" s="81">
        <f>CC10*VLOOKUP(FG$8,'PONDERADORES-GBD'!$A$3:$I$43,5,FALSE)*VLOOKUP(FG$8,'PONDERADORES-GBD'!$A$3:$I$43,7,FALSE)+CC10*(1-VLOOKUP(FG$8,'PONDERADORES-GBD'!$A$3:$I$43,5,FALSE))*VLOOKUP(FG$8,'PONDERADORES-GBD'!$A$3:$I$43,9,FALSE)</f>
        <v>0</v>
      </c>
      <c r="FH10" s="81">
        <f>CD10*VLOOKUP(FH$8,'PONDERADORES-GBD'!$A$3:$I$43,5,FALSE)*VLOOKUP(FH$8,'PONDERADORES-GBD'!$A$3:$I$43,7,FALSE)+CD10*(1-VLOOKUP(FH$8,'PONDERADORES-GBD'!$A$3:$I$43,5,FALSE))*VLOOKUP(FH$8,'PONDERADORES-GBD'!$A$3:$I$43,9,FALSE)</f>
        <v>0</v>
      </c>
      <c r="FI10" s="81">
        <f>CE10*VLOOKUP(FI$8,'PONDERADORES-GBD'!$A$3:$I$43,5,FALSE)*VLOOKUP(FI$8,'PONDERADORES-GBD'!$A$3:$I$43,7,FALSE)+CE10*(1-VLOOKUP(FI$8,'PONDERADORES-GBD'!$A$3:$I$43,5,FALSE))*VLOOKUP(FI$8,'PONDERADORES-GBD'!$A$3:$I$43,9,FALSE)</f>
        <v>0</v>
      </c>
      <c r="FJ10" s="81">
        <f>CF10*VLOOKUP(FJ$8,'PONDERADORES-GBD'!$A$3:$I$43,5,FALSE)*VLOOKUP(FJ$8,'PONDERADORES-GBD'!$A$3:$I$43,7,FALSE)+CF10*(1-VLOOKUP(FJ$8,'PONDERADORES-GBD'!$A$3:$I$43,5,FALSE))*VLOOKUP(FJ$8,'PONDERADORES-GBD'!$A$3:$I$43,9,FALSE)</f>
        <v>0</v>
      </c>
      <c r="FK10" s="81">
        <f>CG10*VLOOKUP(FK$8,'PONDERADORES-GBD'!$A$3:$I$43,5,FALSE)*VLOOKUP(FK$8,'PONDERADORES-GBD'!$A$3:$I$43,7,FALSE)+CG10*(1-VLOOKUP(FK$8,'PONDERADORES-GBD'!$A$3:$I$43,5,FALSE))*VLOOKUP(FK$8,'PONDERADORES-GBD'!$A$3:$I$43,9,FALSE)</f>
        <v>0</v>
      </c>
      <c r="FL10" s="81">
        <f>CH10*VLOOKUP(FL$8,'PONDERADORES-GBD'!$A$3:$I$43,5,FALSE)*VLOOKUP(FL$8,'PONDERADORES-GBD'!$A$3:$I$43,6,FALSE)*VLOOKUP(FL$8,'PONDERADORES-GBD'!$A$3:$I$43,3,FALSE)+CH10*(1-VLOOKUP(FL$8,'PONDERADORES-GBD'!$A$3:$I$43,5,FALSE))*VLOOKUP(FL$8,'PONDERADORES-GBD'!$A$3:$I$43,8,FALSE)*VLOOKUP(FL$8,'PONDERADORES-GBD'!$A$3:$I$43,3,FALSE)</f>
        <v>0</v>
      </c>
      <c r="FM10" s="81">
        <f>CI10*VLOOKUP(FM$8,'PONDERADORES-GBD'!$A$3:$I$43,5,FALSE)*VLOOKUP(FM$8,'PONDERADORES-GBD'!$A$3:$I$43,6,FALSE)*VLOOKUP(FM$8,'PONDERADORES-GBD'!$A$3:$I$43,3,FALSE)+CI10*(1-VLOOKUP(FM$8,'PONDERADORES-GBD'!$A$3:$I$43,5,FALSE))*VLOOKUP(FM$8,'PONDERADORES-GBD'!$A$3:$I$43,8,FALSE)*VLOOKUP(FM$8,'PONDERADORES-GBD'!$A$3:$I$43,3,FALSE)</f>
        <v>0</v>
      </c>
      <c r="FN10" s="81">
        <f>CJ10*VLOOKUP(FN$8,'PONDERADORES-GBD'!$A$3:$I$43,5,FALSE)*VLOOKUP(FN$8,'PONDERADORES-GBD'!$A$3:$I$43,6,FALSE)*VLOOKUP(FN$8,'PONDERADORES-GBD'!$A$3:$I$43,3,FALSE)+CJ10*(1-VLOOKUP(FN$8,'PONDERADORES-GBD'!$A$3:$I$43,5,FALSE))*VLOOKUP(FN$8,'PONDERADORES-GBD'!$A$3:$I$43,8,FALSE)*VLOOKUP(FN$8,'PONDERADORES-GBD'!$A$3:$I$43,3,FALSE)</f>
        <v>2.5856550336892537E-3</v>
      </c>
      <c r="FO10" s="81">
        <f>CK10*VLOOKUP(FO$8,'PONDERADORES-GBD'!$A$3:$I$43,5,FALSE)*VLOOKUP(FO$8,'PONDERADORES-GBD'!$A$3:$I$43,6,FALSE)*VLOOKUP(FO$8,'PONDERADORES-GBD'!$A$3:$I$43,3,FALSE)+CK10*(1-VLOOKUP(FO$8,'PONDERADORES-GBD'!$A$3:$I$43,5,FALSE))*VLOOKUP(FO$8,'PONDERADORES-GBD'!$A$3:$I$43,8,FALSE)*VLOOKUP(FO$8,'PONDERADORES-GBD'!$A$3:$I$43,3,FALSE)</f>
        <v>0</v>
      </c>
      <c r="FP10" s="81">
        <f>CL10*VLOOKUP(FP$8,'PONDERADORES-GBD'!$A$3:$I$43,5,FALSE)*VLOOKUP(FP$8,'PONDERADORES-GBD'!$A$3:$I$43,6,FALSE)*VLOOKUP(FP$8,'PONDERADORES-GBD'!$A$3:$I$43,3,FALSE)+CL10*(1-VLOOKUP(FP$8,'PONDERADORES-GBD'!$A$3:$I$43,5,FALSE))*VLOOKUP(FP$8,'PONDERADORES-GBD'!$A$3:$I$43,8,FALSE)*VLOOKUP(FP$8,'PONDERADORES-GBD'!$A$3:$I$43,3,FALSE)</f>
        <v>0</v>
      </c>
      <c r="FQ10" s="81">
        <f>CM10*VLOOKUP(FQ$8,'PONDERADORES-GBD'!$A$3:$I$43,5,FALSE)*VLOOKUP(FQ$8,'PONDERADORES-GBD'!$A$3:$I$43,6,FALSE)*VLOOKUP(FQ$8,'PONDERADORES-GBD'!$A$3:$I$43,3,FALSE)+CM10*(1-VLOOKUP(FQ$8,'PONDERADORES-GBD'!$A$3:$I$43,5,FALSE))*VLOOKUP(FQ$8,'PONDERADORES-GBD'!$A$3:$I$43,8,FALSE)*VLOOKUP(FQ$8,'PONDERADORES-GBD'!$A$3:$I$43,3,FALSE)</f>
        <v>0</v>
      </c>
      <c r="FR10" s="81">
        <f>CN10*VLOOKUP(FR$8,'PONDERADORES-GBD'!$A$3:$I$43,5,FALSE)*VLOOKUP(FR$8,'PONDERADORES-GBD'!$A$3:$I$43,6,FALSE)*VLOOKUP(FR$8,'PONDERADORES-GBD'!$A$3:$I$43,3,FALSE)+CN10*(1-VLOOKUP(FR$8,'PONDERADORES-GBD'!$A$3:$I$43,5,FALSE))*VLOOKUP(FR$8,'PONDERADORES-GBD'!$A$3:$I$43,8,FALSE)*VLOOKUP(FR$8,'PONDERADORES-GBD'!$A$3:$I$43,3,FALSE)</f>
        <v>1.8004250809034906E-4</v>
      </c>
      <c r="FS10" s="81">
        <f>CO10*VLOOKUP(FS$8,'PONDERADORES-GBD'!$A$3:$I$43,5,FALSE)*VLOOKUP(FS$8,'PONDERADORES-GBD'!$A$3:$I$43,6,FALSE)*VLOOKUP(FS$8,'PONDERADORES-GBD'!$A$3:$I$43,3,FALSE)+CO10*(1-VLOOKUP(FS$8,'PONDERADORES-GBD'!$A$3:$I$43,5,FALSE))*VLOOKUP(FS$8,'PONDERADORES-GBD'!$A$3:$I$43,8,FALSE)*VLOOKUP(FS$8,'PONDERADORES-GBD'!$A$3:$I$43,3,FALSE)</f>
        <v>1.0945354025051334E-3</v>
      </c>
      <c r="FT10" s="81">
        <f>CP10*VLOOKUP(FT$8,'PONDERADORES-GBD'!$A$3:$I$43,5,FALSE)*VLOOKUP(FT$8,'PONDERADORES-GBD'!$A$3:$I$43,6,FALSE)*VLOOKUP(FT$8,'PONDERADORES-GBD'!$A$3:$I$43,3,FALSE)+CP10*(1-VLOOKUP(FT$8,'PONDERADORES-GBD'!$A$3:$I$43,5,FALSE))*VLOOKUP(FT$8,'PONDERADORES-GBD'!$A$3:$I$43,8,FALSE)*VLOOKUP(FT$8,'PONDERADORES-GBD'!$A$3:$I$43,3,FALSE)</f>
        <v>1.7908416098562626E-4</v>
      </c>
      <c r="FU10" s="81">
        <f>CQ10*VLOOKUP(FU$8,'PONDERADORES-GBD'!$A$3:$I$43,5,FALSE)*VLOOKUP(FU$8,'PONDERADORES-GBD'!$A$3:$I$43,6,FALSE)*VLOOKUP(FU$8,'PONDERADORES-GBD'!$A$3:$I$43,3,FALSE)+CQ10*(1-VLOOKUP(FU$8,'PONDERADORES-GBD'!$A$3:$I$43,5,FALSE))*VLOOKUP(FU$8,'PONDERADORES-GBD'!$A$3:$I$43,8,FALSE)*VLOOKUP(FU$8,'PONDERADORES-GBD'!$A$3:$I$43,3,FALSE)</f>
        <v>7.073827490759754E-4</v>
      </c>
      <c r="FV10" s="81">
        <f>CR10*VLOOKUP(FV$8,'PONDERADORES-GBD'!$A$3:$I$43,5,FALSE)*VLOOKUP(FV$8,'PONDERADORES-GBD'!$A$3:$I$43,6,FALSE)*VLOOKUP(FV$8,'PONDERADORES-GBD'!$A$3:$I$43,3,FALSE)+CR10*(1-VLOOKUP(FV$8,'PONDERADORES-GBD'!$A$3:$I$43,5,FALSE))*VLOOKUP(FV$8,'PONDERADORES-GBD'!$A$3:$I$43,8,FALSE)*VLOOKUP(FV$8,'PONDERADORES-GBD'!$A$3:$I$43,3,FALSE)</f>
        <v>3.214772057494867E-4</v>
      </c>
      <c r="FW10" s="81">
        <f>CS10*VLOOKUP(FW$8,'PONDERADORES-GBD'!$A$3:$I$43,5,FALSE)*VLOOKUP(FW$8,'PONDERADORES-GBD'!$A$3:$I$43,6,FALSE)*VLOOKUP(FW$8,'PONDERADORES-GBD'!$A$3:$I$43,3,FALSE)+CS10*(1-VLOOKUP(FW$8,'PONDERADORES-GBD'!$A$3:$I$43,5,FALSE))*VLOOKUP(FW$8,'PONDERADORES-GBD'!$A$3:$I$43,8,FALSE)*VLOOKUP(FW$8,'PONDERADORES-GBD'!$A$3:$I$43,3,FALSE)</f>
        <v>0</v>
      </c>
      <c r="FX10" s="81">
        <f>CT10*VLOOKUP(FX$8,'PONDERADORES-GBD'!$A$3:$I$43,5,FALSE)*VLOOKUP(FX$8,'PONDERADORES-GBD'!$A$3:$I$43,6,FALSE)*VLOOKUP(FX$8,'PONDERADORES-GBD'!$A$3:$I$43,3,FALSE)+CT10*(1-VLOOKUP(FX$8,'PONDERADORES-GBD'!$A$3:$I$43,5,FALSE))*VLOOKUP(FX$8,'PONDERADORES-GBD'!$A$3:$I$43,8,FALSE)*VLOOKUP(FX$8,'PONDERADORES-GBD'!$A$3:$I$43,3,FALSE)</f>
        <v>1.1985110292950032E-3</v>
      </c>
      <c r="FY10" s="81">
        <f>CU10*VLOOKUP(FY$8,'PONDERADORES-GBD'!$A$3:$I$43,5,FALSE)*VLOOKUP(FY$8,'PONDERADORES-GBD'!$A$3:$I$43,6,FALSE)*VLOOKUP(FY$8,'PONDERADORES-GBD'!$A$3:$I$43,3,FALSE)+CU10*(1-VLOOKUP(FY$8,'PONDERADORES-GBD'!$A$3:$I$43,5,FALSE))*VLOOKUP(FY$8,'PONDERADORES-GBD'!$A$3:$I$43,8,FALSE)*VLOOKUP(FY$8,'PONDERADORES-GBD'!$A$3:$I$43,3,FALSE)</f>
        <v>3.6217212320328538E-6</v>
      </c>
      <c r="FZ10" s="81">
        <f>CV10*VLOOKUP(FZ$8,'PONDERADORES-GBD'!$A$3:$I$43,5,FALSE)*VLOOKUP(FZ$8,'PONDERADORES-GBD'!$A$3:$I$43,6,FALSE)*VLOOKUP(FZ$8,'PONDERADORES-GBD'!$A$3:$I$43,3,FALSE)+CV10*(1-VLOOKUP(FZ$8,'PONDERADORES-GBD'!$A$3:$I$43,5,FALSE))*VLOOKUP(FZ$8,'PONDERADORES-GBD'!$A$3:$I$43,8,FALSE)*VLOOKUP(FZ$8,'PONDERADORES-GBD'!$A$3:$I$43,3,FALSE)</f>
        <v>0</v>
      </c>
      <c r="GA10" s="81">
        <f>CW10*VLOOKUP(GA$8,'PONDERADORES-GBD'!$A$3:$I$43,5,FALSE)*VLOOKUP(GA$8,'PONDERADORES-GBD'!$A$3:$I$43,6,FALSE)*VLOOKUP(GA$8,'PONDERADORES-GBD'!$A$3:$I$43,3,FALSE)+CW10*(1-VLOOKUP(GA$8,'PONDERADORES-GBD'!$A$3:$I$43,5,FALSE))*VLOOKUP(GA$8,'PONDERADORES-GBD'!$A$3:$I$43,8,FALSE)*VLOOKUP(GA$8,'PONDERADORES-GBD'!$A$3:$I$43,3,FALSE)</f>
        <v>2.8372807728952772E-4</v>
      </c>
      <c r="GB10" s="81">
        <f>CX10*VLOOKUP(GB$8,'PONDERADORES-GBD'!$A$3:$I$43,5,FALSE)*VLOOKUP(GB$8,'PONDERADORES-GBD'!$A$3:$I$43,6,FALSE)*VLOOKUP(GB$8,'PONDERADORES-GBD'!$A$3:$I$43,3,FALSE)+CX10*(1-VLOOKUP(GB$8,'PONDERADORES-GBD'!$A$3:$I$43,5,FALSE))*VLOOKUP(GB$8,'PONDERADORES-GBD'!$A$3:$I$43,8,FALSE)*VLOOKUP(GB$8,'PONDERADORES-GBD'!$A$3:$I$43,3,FALSE)</f>
        <v>1.5064652375085559E-4</v>
      </c>
      <c r="GC10" s="81">
        <f>CY10*VLOOKUP(GC$8,'PONDERADORES-GBD'!$A$3:$I$43,5,FALSE)*VLOOKUP(GC$8,'PONDERADORES-GBD'!$A$3:$I$43,6,FALSE)*VLOOKUP(GC$8,'PONDERADORES-GBD'!$A$3:$I$43,3,FALSE)+CY10*(1-VLOOKUP(GC$8,'PONDERADORES-GBD'!$A$3:$I$43,5,FALSE))*VLOOKUP(GC$8,'PONDERADORES-GBD'!$A$3:$I$43,8,FALSE)*VLOOKUP(GC$8,'PONDERADORES-GBD'!$A$3:$I$43,3,FALSE)</f>
        <v>2.65884887063655E-5</v>
      </c>
      <c r="GD10" s="81">
        <f>CZ10*VLOOKUP(GD$8,'PONDERADORES-GBD'!$A$3:$I$43,5,FALSE)*VLOOKUP(GD$8,'PONDERADORES-GBD'!$A$3:$I$43,6,FALSE)*VLOOKUP(GD$8,'PONDERADORES-GBD'!$A$3:$I$43,3,FALSE)+CZ10*(1-VLOOKUP(GD$8,'PONDERADORES-GBD'!$A$3:$I$43,5,FALSE))*VLOOKUP(GD$8,'PONDERADORES-GBD'!$A$3:$I$43,8,FALSE)*VLOOKUP(GD$8,'PONDERADORES-GBD'!$A$3:$I$43,3,FALSE)</f>
        <v>1.2190970020533878E-5</v>
      </c>
      <c r="GE10" s="81">
        <f>DA10*VLOOKUP(GE$8,'PONDERADORES-GBD'!$A$3:$I$43,5,FALSE)*VLOOKUP(GE$8,'PONDERADORES-GBD'!$A$3:$I$43,6,FALSE)*VLOOKUP(GE$8,'PONDERADORES-GBD'!$A$3:$I$43,3,FALSE)+DA10*(1-VLOOKUP(GE$8,'PONDERADORES-GBD'!$A$3:$I$43,5,FALSE))*VLOOKUP(GE$8,'PONDERADORES-GBD'!$A$3:$I$43,8,FALSE)*VLOOKUP(GE$8,'PONDERADORES-GBD'!$A$3:$I$43,3,FALSE)</f>
        <v>3.9180312799452435E-4</v>
      </c>
      <c r="GF10" s="81">
        <f>DB10*VLOOKUP(GF$8,'PONDERADORES-GBD'!$A$3:$I$43,5,FALSE)*VLOOKUP(GF$8,'PONDERADORES-GBD'!$A$3:$I$43,6,FALSE)*VLOOKUP(GF$8,'PONDERADORES-GBD'!$A$3:$I$43,3,FALSE)+DB10*(1-VLOOKUP(GF$8,'PONDERADORES-GBD'!$A$3:$I$43,5,FALSE))*VLOOKUP(GF$8,'PONDERADORES-GBD'!$A$3:$I$43,8,FALSE)*VLOOKUP(GF$8,'PONDERADORES-GBD'!$A$3:$I$43,3,FALSE)</f>
        <v>3.2063160684462694E-4</v>
      </c>
      <c r="GG10" s="81">
        <f>DC10*VLOOKUP(GG$8,'PONDERADORES-GBD'!$A$3:$I$43,5,FALSE)*VLOOKUP(GG$8,'PONDERADORES-GBD'!$A$3:$I$43,6,FALSE)*VLOOKUP(GG$8,'PONDERADORES-GBD'!$A$3:$I$43,3,FALSE)+DC10*(1-VLOOKUP(GG$8,'PONDERADORES-GBD'!$A$3:$I$43,5,FALSE))*VLOOKUP(GG$8,'PONDERADORES-GBD'!$A$3:$I$43,8,FALSE)*VLOOKUP(GG$8,'PONDERADORES-GBD'!$A$3:$I$43,3,FALSE)</f>
        <v>8.7828213552361389E-6</v>
      </c>
      <c r="GH10" s="81">
        <f>DD10*VLOOKUP(GH$8,'PONDERADORES-GBD'!$A$3:$I$43,5,FALSE)*VLOOKUP(GH$8,'PONDERADORES-GBD'!$A$3:$I$43,6,FALSE)*VLOOKUP(GH$8,'PONDERADORES-GBD'!$A$3:$I$43,3,FALSE)+DD10*(1-VLOOKUP(GH$8,'PONDERADORES-GBD'!$A$3:$I$43,5,FALSE))*VLOOKUP(GH$8,'PONDERADORES-GBD'!$A$3:$I$43,8,FALSE)*VLOOKUP(GH$8,'PONDERADORES-GBD'!$A$3:$I$43,3,FALSE)</f>
        <v>4.8563667351129368E-4</v>
      </c>
      <c r="GI10" s="81">
        <f>DE10*VLOOKUP(GI$8,'PONDERADORES-GBD'!$A$3:$I$43,5,FALSE)*VLOOKUP(GI$8,'PONDERADORES-GBD'!$A$3:$I$43,6,FALSE)*VLOOKUP(GI$8,'PONDERADORES-GBD'!$A$3:$I$43,3,FALSE)+DE10*(1-VLOOKUP(GI$8,'PONDERADORES-GBD'!$A$3:$I$43,5,FALSE))*VLOOKUP(GI$8,'PONDERADORES-GBD'!$A$3:$I$43,8,FALSE)*VLOOKUP(GI$8,'PONDERADORES-GBD'!$A$3:$I$43,3,FALSE)</f>
        <v>1.186532511978097E-5</v>
      </c>
      <c r="GJ10" s="81">
        <f>DF10*VLOOKUP(GJ$8,'PONDERADORES-GBD'!$A$3:$I$43,5,FALSE)*VLOOKUP(GJ$8,'PONDERADORES-GBD'!$A$3:$I$43,6,FALSE)*VLOOKUP(GJ$8,'PONDERADORES-GBD'!$A$3:$I$43,3,FALSE)+DF10*(1-VLOOKUP(GJ$8,'PONDERADORES-GBD'!$A$3:$I$43,5,FALSE))*VLOOKUP(GJ$8,'PONDERADORES-GBD'!$A$3:$I$43,8,FALSE)*VLOOKUP(GJ$8,'PONDERADORES-GBD'!$A$3:$I$43,3,FALSE)</f>
        <v>1.8614729637234771E-6</v>
      </c>
      <c r="GK10" s="81">
        <f>DG10*VLOOKUP(GK$8,'PONDERADORES-GBD'!$A$3:$I$43,5,FALSE)*VLOOKUP(GK$8,'PONDERADORES-GBD'!$A$3:$I$43,6,FALSE)*VLOOKUP(GK$8,'PONDERADORES-GBD'!$A$3:$I$43,3,FALSE)+DG10*(1-VLOOKUP(GK$8,'PONDERADORES-GBD'!$A$3:$I$43,5,FALSE))*VLOOKUP(GK$8,'PONDERADORES-GBD'!$A$3:$I$43,8,FALSE)*VLOOKUP(GK$8,'PONDERADORES-GBD'!$A$3:$I$43,3,FALSE)</f>
        <v>0</v>
      </c>
      <c r="GL10" s="81">
        <f>DH10*VLOOKUP(GL$8,'PONDERADORES-GBD'!$A$3:$I$43,5,FALSE)*VLOOKUP(GL$8,'PONDERADORES-GBD'!$A$3:$I$43,6,FALSE)*VLOOKUP(GL$8,'PONDERADORES-GBD'!$A$3:$I$43,3,FALSE)+DH10*(1-VLOOKUP(GL$8,'PONDERADORES-GBD'!$A$3:$I$43,5,FALSE))*VLOOKUP(GL$8,'PONDERADORES-GBD'!$A$3:$I$43,8,FALSE)*VLOOKUP(GL$8,'PONDERADORES-GBD'!$A$3:$I$43,3,FALSE)</f>
        <v>0</v>
      </c>
      <c r="GM10" s="81">
        <f>DI10*VLOOKUP(GM$8,'PONDERADORES-GBD'!$A$3:$I$43,5,FALSE)*VLOOKUP(GM$8,'PONDERADORES-GBD'!$A$3:$I$43,6,FALSE)*VLOOKUP(GM$8,'PONDERADORES-GBD'!$A$3:$I$43,3,FALSE)+DI10*(1-VLOOKUP(GM$8,'PONDERADORES-GBD'!$A$3:$I$43,5,FALSE))*VLOOKUP(GM$8,'PONDERADORES-GBD'!$A$3:$I$43,8,FALSE)*VLOOKUP(GM$8,'PONDERADORES-GBD'!$A$3:$I$43,3,FALSE)</f>
        <v>0</v>
      </c>
      <c r="GN10" s="81">
        <f>DJ10*VLOOKUP(GN$8,'PONDERADORES-GBD'!$A$3:$I$43,5,FALSE)*VLOOKUP(GN$8,'PONDERADORES-GBD'!$A$3:$I$43,6,FALSE)*VLOOKUP(GN$8,'PONDERADORES-GBD'!$A$3:$I$43,3,FALSE)+DJ10*(1-VLOOKUP(GN$8,'PONDERADORES-GBD'!$A$3:$I$43,5,FALSE))*VLOOKUP(GN$8,'PONDERADORES-GBD'!$A$3:$I$43,8,FALSE)*VLOOKUP(GN$8,'PONDERADORES-GBD'!$A$3:$I$43,3,FALSE)</f>
        <v>0</v>
      </c>
      <c r="GO10" s="81">
        <f>DK10*VLOOKUP(GO$8,'PONDERADORES-GBD'!$A$3:$I$43,5,FALSE)*VLOOKUP(GO$8,'PONDERADORES-GBD'!$A$3:$I$43,6,FALSE)*VLOOKUP(GO$8,'PONDERADORES-GBD'!$A$3:$I$43,3,FALSE)+DK10*(1-VLOOKUP(GO$8,'PONDERADORES-GBD'!$A$3:$I$43,5,FALSE))*VLOOKUP(GO$8,'PONDERADORES-GBD'!$A$3:$I$43,8,FALSE)*VLOOKUP(GO$8,'PONDERADORES-GBD'!$A$3:$I$43,3,FALSE)</f>
        <v>0</v>
      </c>
      <c r="GP10" s="81">
        <f>DL10*VLOOKUP(GP$8,'PONDERADORES-GBD'!$A$3:$I$43,5,FALSE)*VLOOKUP(GP$8,'PONDERADORES-GBD'!$A$3:$I$43,6,FALSE)*VLOOKUP(GP$8,'PONDERADORES-GBD'!$A$3:$I$43,3,FALSE)+DL10*(1-VLOOKUP(GP$8,'PONDERADORES-GBD'!$A$3:$I$43,5,FALSE))*VLOOKUP(GP$8,'PONDERADORES-GBD'!$A$3:$I$43,8,FALSE)*VLOOKUP(GP$8,'PONDERADORES-GBD'!$A$3:$I$43,3,FALSE)</f>
        <v>0</v>
      </c>
      <c r="GQ10" s="81">
        <f>DM10*VLOOKUP(GQ$8,'PONDERADORES-GBD'!$A$3:$I$43,5,FALSE)*VLOOKUP(GQ$8,'PONDERADORES-GBD'!$A$3:$I$43,6,FALSE)*VLOOKUP(GQ$8,'PONDERADORES-GBD'!$A$3:$I$43,3,FALSE)+DM10*(1-VLOOKUP(GQ$8,'PONDERADORES-GBD'!$A$3:$I$43,5,FALSE))*VLOOKUP(GQ$8,'PONDERADORES-GBD'!$A$3:$I$43,8,FALSE)*VLOOKUP(GQ$8,'PONDERADORES-GBD'!$A$3:$I$43,3,FALSE)</f>
        <v>6.9435400410677611E-7</v>
      </c>
      <c r="GR10" s="81">
        <f>DN10*VLOOKUP(GR$8,'PONDERADORES-GBD'!$A$3:$I$43,5,FALSE)*VLOOKUP(GR$8,'PONDERADORES-GBD'!$A$3:$I$43,6,FALSE)*VLOOKUP(GR$8,'PONDERADORES-GBD'!$A$3:$I$43,3,FALSE)+DN10*(1-VLOOKUP(GR$8,'PONDERADORES-GBD'!$A$3:$I$43,5,FALSE))*VLOOKUP(GR$8,'PONDERADORES-GBD'!$A$3:$I$43,8,FALSE)*VLOOKUP(GR$8,'PONDERADORES-GBD'!$A$3:$I$43,3,FALSE)</f>
        <v>0</v>
      </c>
      <c r="GS10" s="81">
        <f>DO10*VLOOKUP(GS$8,'PONDERADORES-GBD'!$A$3:$I$43,5,FALSE)*VLOOKUP(GS$8,'PONDERADORES-GBD'!$A$3:$I$43,6,FALSE)*VLOOKUP(GS$8,'PONDERADORES-GBD'!$A$3:$I$43,3,FALSE)+DO10*(1-VLOOKUP(GS$8,'PONDERADORES-GBD'!$A$3:$I$43,5,FALSE))*VLOOKUP(GS$8,'PONDERADORES-GBD'!$A$3:$I$43,8,FALSE)*VLOOKUP(GS$8,'PONDERADORES-GBD'!$A$3:$I$43,3,FALSE)</f>
        <v>0</v>
      </c>
      <c r="GT10" s="81">
        <f>DP10*VLOOKUP(GT$8,'PONDERADORES-GBD'!$A$3:$I$43,5,FALSE)*VLOOKUP(GT$8,'PONDERADORES-GBD'!$A$3:$I$43,6,FALSE)*VLOOKUP(GT$8,'PONDERADORES-GBD'!$A$3:$I$43,3,FALSE)+DP10*(1-VLOOKUP(GT$8,'PONDERADORES-GBD'!$A$3:$I$43,5,FALSE))*VLOOKUP(GT$8,'PONDERADORES-GBD'!$A$3:$I$43,8,FALSE)*VLOOKUP(GT$8,'PONDERADORES-GBD'!$A$3:$I$43,3,FALSE)</f>
        <v>1.5430088980150581E-6</v>
      </c>
      <c r="GU10" s="81">
        <f>DQ10*VLOOKUP(GU$8,'PONDERADORES-GBD'!$A$3:$I$43,5,FALSE)*VLOOKUP(GU$8,'PONDERADORES-GBD'!$A$3:$I$43,6,FALSE)*VLOOKUP(GU$8,'PONDERADORES-GBD'!$A$3:$I$43,3,FALSE)+DQ10*(1-VLOOKUP(GU$8,'PONDERADORES-GBD'!$A$3:$I$43,5,FALSE))*VLOOKUP(GU$8,'PONDERADORES-GBD'!$A$3:$I$43,8,FALSE)*VLOOKUP(GU$8,'PONDERADORES-GBD'!$A$3:$I$43,3,FALSE)</f>
        <v>1.6464689938398358E-5</v>
      </c>
      <c r="GV10" s="81">
        <f>DR10*VLOOKUP(GV$8,'PONDERADORES-GBD'!$A$3:$I$43,5,FALSE)*VLOOKUP(GV$8,'PONDERADORES-GBD'!$A$3:$I$43,6,FALSE)*VLOOKUP(GV$8,'PONDERADORES-GBD'!$A$3:$I$43,3,FALSE)+DR10*(1-VLOOKUP(GV$8,'PONDERADORES-GBD'!$A$3:$I$43,5,FALSE))*VLOOKUP(GV$8,'PONDERADORES-GBD'!$A$3:$I$43,8,FALSE)*VLOOKUP(GV$8,'PONDERADORES-GBD'!$A$3:$I$43,3,FALSE)</f>
        <v>1.9640501355236144E-5</v>
      </c>
      <c r="GW10" s="81">
        <f>DS10*VLOOKUP(GW$8,'PONDERADORES-GBD'!$A$3:$I$43,5,FALSE)*VLOOKUP(GW$8,'PONDERADORES-GBD'!$A$3:$I$43,6,FALSE)*VLOOKUP(GW$8,'PONDERADORES-GBD'!$A$3:$I$43,3,FALSE)+DS10*(1-VLOOKUP(GW$8,'PONDERADORES-GBD'!$A$3:$I$43,5,FALSE))*VLOOKUP(GW$8,'PONDERADORES-GBD'!$A$3:$I$43,8,FALSE)*VLOOKUP(GW$8,'PONDERADORES-GBD'!$A$3:$I$43,3,FALSE)</f>
        <v>1.225329349760438E-5</v>
      </c>
      <c r="GX10" s="81">
        <f>DT10*VLOOKUP(GX$8,'PONDERADORES-GBD'!$A$3:$I$43,5,FALSE)*VLOOKUP(GX$8,'PONDERADORES-GBD'!$A$3:$I$43,6,FALSE)*VLOOKUP(GX$8,'PONDERADORES-GBD'!$A$3:$I$43,3,FALSE)+DT10*(1-VLOOKUP(GX$8,'PONDERADORES-GBD'!$A$3:$I$43,5,FALSE))*VLOOKUP(GX$8,'PONDERADORES-GBD'!$A$3:$I$43,8,FALSE)*VLOOKUP(GX$8,'PONDERADORES-GBD'!$A$3:$I$43,3,FALSE)</f>
        <v>2.3208870636550308E-7</v>
      </c>
      <c r="GY10" s="81">
        <f>DU10*VLOOKUP(GY$8,'PONDERADORES-GBD'!$A$3:$I$43,5,FALSE)*VLOOKUP(GY$8,'PONDERADORES-GBD'!$A$3:$I$43,6,FALSE)*VLOOKUP(GY$8,'PONDERADORES-GBD'!$A$3:$I$43,3,FALSE)+DU10*(1-VLOOKUP(GY$8,'PONDERADORES-GBD'!$A$3:$I$43,5,FALSE))*VLOOKUP(GY$8,'PONDERADORES-GBD'!$A$3:$I$43,8,FALSE)*VLOOKUP(GY$8,'PONDERADORES-GBD'!$A$3:$I$43,3,FALSE)</f>
        <v>0</v>
      </c>
      <c r="GZ10" s="82">
        <f t="shared" ref="GZ10:GZ44" si="1">SUM(DX10:FK10)</f>
        <v>4.6619662499999999E-3</v>
      </c>
      <c r="HA10" s="82">
        <f t="shared" ref="HA10:HA44" si="2">SUM(FL10:GY10)</f>
        <v>8.0148728345790579E-3</v>
      </c>
      <c r="HC10" s="52">
        <f>GZ10*PRODMORTALIDAD!BR10*C10</f>
        <v>0</v>
      </c>
      <c r="HD10" s="52">
        <f>PRODMORTALIDAD!E10*PRODLG!HA10*PRODLG!C10</f>
        <v>0</v>
      </c>
      <c r="HE10" s="52">
        <f t="shared" ref="HE10:HE44" si="3">HD10+HC10</f>
        <v>0</v>
      </c>
    </row>
    <row r="11" spans="1:213" ht="15.75" x14ac:dyDescent="0.25">
      <c r="A11" s="68" t="s">
        <v>104</v>
      </c>
      <c r="B11" s="46" t="s">
        <v>43</v>
      </c>
      <c r="C11" s="50">
        <f>DATOS!B50</f>
        <v>0</v>
      </c>
      <c r="D11" s="51">
        <v>6.1419999999999997E-4</v>
      </c>
      <c r="E11" s="51">
        <v>9.9799999999999997E-4</v>
      </c>
      <c r="F11" s="51">
        <v>0.1900762</v>
      </c>
      <c r="G11" s="51">
        <v>0</v>
      </c>
      <c r="H11" s="51">
        <v>0</v>
      </c>
      <c r="I11" s="51">
        <v>0</v>
      </c>
      <c r="J11" s="51">
        <v>8.8284999999999995E-3</v>
      </c>
      <c r="K11" s="51">
        <v>5.6963E-2</v>
      </c>
      <c r="L11" s="51">
        <v>1.02871E-2</v>
      </c>
      <c r="M11" s="51">
        <v>4.6522300000000003E-2</v>
      </c>
      <c r="N11" s="51">
        <v>7.9839999999999998E-3</v>
      </c>
      <c r="O11" s="51">
        <v>4.6059999999999997E-4</v>
      </c>
      <c r="P11" s="51">
        <v>0.15507960000000001</v>
      </c>
      <c r="Q11" s="51">
        <v>2.3031000000000002E-3</v>
      </c>
      <c r="R11" s="51">
        <v>1.4586E-3</v>
      </c>
      <c r="S11" s="51">
        <v>4.1301999999999998E-2</v>
      </c>
      <c r="T11" s="51">
        <v>2.1418699999999999E-2</v>
      </c>
      <c r="U11" s="51">
        <v>5.2202999999999998E-3</v>
      </c>
      <c r="V11" s="51">
        <v>9.2119999999999995E-4</v>
      </c>
      <c r="W11" s="51">
        <v>6.8248100000000006E-2</v>
      </c>
      <c r="X11" s="51">
        <v>0.15254110000000001</v>
      </c>
      <c r="Y11" s="51">
        <v>2.0881299999999998E-2</v>
      </c>
      <c r="Z11" s="51">
        <v>0.1127745</v>
      </c>
      <c r="AA11" s="51">
        <v>7.1396000000000003E-3</v>
      </c>
      <c r="AB11" s="51">
        <v>2.3031000000000002E-3</v>
      </c>
      <c r="AC11" s="51">
        <v>7.6799999999999997E-5</v>
      </c>
      <c r="AD11" s="51">
        <v>0</v>
      </c>
      <c r="AE11" s="51">
        <v>1.5349999999999999E-4</v>
      </c>
      <c r="AF11" s="51">
        <v>8.4449999999999998E-4</v>
      </c>
      <c r="AG11" s="51">
        <v>7.6799999999999997E-5</v>
      </c>
      <c r="AH11" s="51">
        <v>0</v>
      </c>
      <c r="AI11" s="51">
        <v>1.2283000000000001E-3</v>
      </c>
      <c r="AJ11" s="51">
        <v>1.0748000000000001E-3</v>
      </c>
      <c r="AK11" s="51">
        <v>3.3779000000000001E-3</v>
      </c>
      <c r="AL11" s="51">
        <v>5.6042000000000002E-3</v>
      </c>
      <c r="AM11" s="51">
        <v>6.6866300000000004E-2</v>
      </c>
      <c r="AN11" s="51">
        <v>5.6042000000000002E-3</v>
      </c>
      <c r="AO11" s="51">
        <v>6.9090000000000004E-4</v>
      </c>
      <c r="AP11" s="51">
        <v>7.6799999999999997E-5</v>
      </c>
      <c r="AQ11" s="51">
        <v>0</v>
      </c>
      <c r="AR11" s="51">
        <v>1.0000001000000001</v>
      </c>
      <c r="AT11" s="78">
        <f>D11*VLOOKUP(AT$8,'PONDERADORES-GBD'!$A$3:$I$43,4,FALSE)</f>
        <v>6.1419999999999997E-4</v>
      </c>
      <c r="AU11" s="78">
        <f>E11*VLOOKUP(AU$8,'PONDERADORES-GBD'!$A$3:$I$43,4,FALSE)</f>
        <v>9.9799999999999997E-4</v>
      </c>
      <c r="AV11" s="78">
        <f>F11*VLOOKUP(AV$8,'PONDERADORES-GBD'!$A$3:$I$43,4,FALSE)</f>
        <v>9.5038100000000014E-3</v>
      </c>
      <c r="AW11" s="78">
        <f>G11*VLOOKUP(AW$8,'PONDERADORES-GBD'!$A$3:$I$43,4,FALSE)</f>
        <v>0</v>
      </c>
      <c r="AX11" s="78">
        <f>H11*VLOOKUP(AX$8,'PONDERADORES-GBD'!$A$3:$I$43,4,FALSE)</f>
        <v>0</v>
      </c>
      <c r="AY11" s="78">
        <f>I11*VLOOKUP(AY$8,'PONDERADORES-GBD'!$A$3:$I$43,4,FALSE)</f>
        <v>0</v>
      </c>
      <c r="AZ11" s="78">
        <f>J11*VLOOKUP(AZ$8,'PONDERADORES-GBD'!$A$3:$I$43,4,FALSE)</f>
        <v>4.4142500000000001E-4</v>
      </c>
      <c r="BA11" s="78">
        <f>K11*VLOOKUP(BA$8,'PONDERADORES-GBD'!$A$3:$I$43,4,FALSE)</f>
        <v>2.8481500000000002E-3</v>
      </c>
      <c r="BB11" s="78">
        <f>L11*VLOOKUP(BB$8,'PONDERADORES-GBD'!$A$3:$I$43,4,FALSE)</f>
        <v>0</v>
      </c>
      <c r="BC11" s="78">
        <f>M11*VLOOKUP(BC$8,'PONDERADORES-GBD'!$A$3:$I$43,4,FALSE)</f>
        <v>0</v>
      </c>
      <c r="BD11" s="78">
        <f>N11*VLOOKUP(BD$8,'PONDERADORES-GBD'!$A$3:$I$43,4,FALSE)</f>
        <v>0</v>
      </c>
      <c r="BE11" s="78">
        <f>O11*VLOOKUP(BE$8,'PONDERADORES-GBD'!$A$3:$I$43,4,FALSE)</f>
        <v>4.6059999999999997E-4</v>
      </c>
      <c r="BF11" s="78">
        <f>P11*VLOOKUP(BF$8,'PONDERADORES-GBD'!$A$3:$I$43,4,FALSE)</f>
        <v>7.7539800000000006E-3</v>
      </c>
      <c r="BG11" s="78">
        <f>Q11*VLOOKUP(BG$8,'PONDERADORES-GBD'!$A$3:$I$43,4,FALSE)</f>
        <v>2.3031000000000004E-4</v>
      </c>
      <c r="BH11" s="78">
        <f>R11*VLOOKUP(BH$8,'PONDERADORES-GBD'!$A$3:$I$43,4,FALSE)</f>
        <v>2.9172000000000003E-4</v>
      </c>
      <c r="BI11" s="78">
        <f>S11*VLOOKUP(BI$8,'PONDERADORES-GBD'!$A$3:$I$43,4,FALSE)</f>
        <v>6.1952999999999999E-3</v>
      </c>
      <c r="BJ11" s="78">
        <f>T11*VLOOKUP(BJ$8,'PONDERADORES-GBD'!$A$3:$I$43,4,FALSE)</f>
        <v>0</v>
      </c>
      <c r="BK11" s="78">
        <f>U11*VLOOKUP(BK$8,'PONDERADORES-GBD'!$A$3:$I$43,4,FALSE)</f>
        <v>0</v>
      </c>
      <c r="BL11" s="78">
        <f>V11*VLOOKUP(BL$8,'PONDERADORES-GBD'!$A$3:$I$43,4,FALSE)</f>
        <v>0</v>
      </c>
      <c r="BM11" s="78">
        <f>W11*VLOOKUP(BM$8,'PONDERADORES-GBD'!$A$3:$I$43,4,FALSE)</f>
        <v>0</v>
      </c>
      <c r="BN11" s="78">
        <f>X11*VLOOKUP(BN$8,'PONDERADORES-GBD'!$A$3:$I$43,4,FALSE)</f>
        <v>0</v>
      </c>
      <c r="BO11" s="78">
        <f>Y11*VLOOKUP(BO$8,'PONDERADORES-GBD'!$A$3:$I$43,4,FALSE)</f>
        <v>0</v>
      </c>
      <c r="BP11" s="78">
        <f>Z11*VLOOKUP(BP$8,'PONDERADORES-GBD'!$A$3:$I$43,4,FALSE)</f>
        <v>0</v>
      </c>
      <c r="BQ11" s="78">
        <f>AA11*VLOOKUP(BQ$8,'PONDERADORES-GBD'!$A$3:$I$43,4,FALSE)</f>
        <v>0</v>
      </c>
      <c r="BR11" s="78">
        <f>AB11*VLOOKUP(BR$8,'PONDERADORES-GBD'!$A$3:$I$43,4,FALSE)</f>
        <v>0</v>
      </c>
      <c r="BS11" s="78">
        <f>AC11*VLOOKUP(BS$8,'PONDERADORES-GBD'!$A$3:$I$43,4,FALSE)</f>
        <v>7.6799999999999997E-5</v>
      </c>
      <c r="BT11" s="78">
        <f>AD11*VLOOKUP(BT$8,'PONDERADORES-GBD'!$A$3:$I$43,4,FALSE)</f>
        <v>0</v>
      </c>
      <c r="BU11" s="78">
        <f>AE11*VLOOKUP(BU$8,'PONDERADORES-GBD'!$A$3:$I$43,4,FALSE)</f>
        <v>1.5349999999999999E-4</v>
      </c>
      <c r="BV11" s="78">
        <f>AF11*VLOOKUP(BV$8,'PONDERADORES-GBD'!$A$3:$I$43,4,FALSE)</f>
        <v>8.4449999999999998E-4</v>
      </c>
      <c r="BW11" s="78">
        <f>AG11*VLOOKUP(BW$8,'PONDERADORES-GBD'!$A$3:$I$43,4,FALSE)</f>
        <v>7.6799999999999997E-5</v>
      </c>
      <c r="BX11" s="78">
        <f>AH11*VLOOKUP(BX$8,'PONDERADORES-GBD'!$A$3:$I$43,4,FALSE)</f>
        <v>0</v>
      </c>
      <c r="BY11" s="78">
        <f>AI11*VLOOKUP(BY$8,'PONDERADORES-GBD'!$A$3:$I$43,4,FALSE)</f>
        <v>0</v>
      </c>
      <c r="BZ11" s="78">
        <f>AJ11*VLOOKUP(BZ$8,'PONDERADORES-GBD'!$A$3:$I$43,4,FALSE)</f>
        <v>0</v>
      </c>
      <c r="CA11" s="78">
        <f>AK11*VLOOKUP(CA$8,'PONDERADORES-GBD'!$A$3:$I$43,4,FALSE)</f>
        <v>0</v>
      </c>
      <c r="CB11" s="78">
        <f>AL11*VLOOKUP(CB$8,'PONDERADORES-GBD'!$A$3:$I$43,4,FALSE)</f>
        <v>0</v>
      </c>
      <c r="CC11" s="78">
        <f>AM11*VLOOKUP(CC$8,'PONDERADORES-GBD'!$A$3:$I$43,4,FALSE)</f>
        <v>0</v>
      </c>
      <c r="CD11" s="78">
        <f>AN11*VLOOKUP(CD$8,'PONDERADORES-GBD'!$A$3:$I$43,4,FALSE)</f>
        <v>0</v>
      </c>
      <c r="CE11" s="78">
        <f>AO11*VLOOKUP(CE$8,'PONDERADORES-GBD'!$A$3:$I$43,4,FALSE)</f>
        <v>0</v>
      </c>
      <c r="CF11" s="78">
        <f>AP11*VLOOKUP(CF$8,'PONDERADORES-GBD'!$A$3:$I$43,4,FALSE)</f>
        <v>0</v>
      </c>
      <c r="CG11" s="78">
        <f>AQ11*VLOOKUP(CG$8,'PONDERADORES-GBD'!$A$3:$I$43,4,FALSE)</f>
        <v>0</v>
      </c>
      <c r="CH11" s="78">
        <f>D11*(1-VLOOKUP(CH$8,'PONDERADORES-GBD'!$A$3:$I$43,4,FALSE))</f>
        <v>0</v>
      </c>
      <c r="CI11" s="78">
        <f>E11*(1-VLOOKUP(CI$8,'PONDERADORES-GBD'!$A$3:$I$43,4,FALSE))</f>
        <v>0</v>
      </c>
      <c r="CJ11" s="78">
        <f>F11*(1-VLOOKUP(CJ$8,'PONDERADORES-GBD'!$A$3:$I$43,4,FALSE))</f>
        <v>0.18057239</v>
      </c>
      <c r="CK11" s="78">
        <f>G11*(1-VLOOKUP(CK$8,'PONDERADORES-GBD'!$A$3:$I$43,4,FALSE))</f>
        <v>0</v>
      </c>
      <c r="CL11" s="78">
        <f>H11*(1-VLOOKUP(CL$8,'PONDERADORES-GBD'!$A$3:$I$43,4,FALSE))</f>
        <v>0</v>
      </c>
      <c r="CM11" s="78">
        <f>I11*(1-VLOOKUP(CM$8,'PONDERADORES-GBD'!$A$3:$I$43,4,FALSE))</f>
        <v>0</v>
      </c>
      <c r="CN11" s="78">
        <f>J11*(1-VLOOKUP(CN$8,'PONDERADORES-GBD'!$A$3:$I$43,4,FALSE))</f>
        <v>8.387074999999999E-3</v>
      </c>
      <c r="CO11" s="78">
        <f>K11*(1-VLOOKUP(CO$8,'PONDERADORES-GBD'!$A$3:$I$43,4,FALSE))</f>
        <v>5.4114849999999999E-2</v>
      </c>
      <c r="CP11" s="78">
        <f>L11*(1-VLOOKUP(CP$8,'PONDERADORES-GBD'!$A$3:$I$43,4,FALSE))</f>
        <v>1.02871E-2</v>
      </c>
      <c r="CQ11" s="78">
        <f>M11*(1-VLOOKUP(CQ$8,'PONDERADORES-GBD'!$A$3:$I$43,4,FALSE))</f>
        <v>4.6522300000000003E-2</v>
      </c>
      <c r="CR11" s="78">
        <f>N11*(1-VLOOKUP(CR$8,'PONDERADORES-GBD'!$A$3:$I$43,4,FALSE))</f>
        <v>7.9839999999999998E-3</v>
      </c>
      <c r="CS11" s="78">
        <f>O11*(1-VLOOKUP(CS$8,'PONDERADORES-GBD'!$A$3:$I$43,4,FALSE))</f>
        <v>0</v>
      </c>
      <c r="CT11" s="78">
        <f>P11*(1-VLOOKUP(CT$8,'PONDERADORES-GBD'!$A$3:$I$43,4,FALSE))</f>
        <v>0.14732562000000002</v>
      </c>
      <c r="CU11" s="78">
        <f>Q11*(1-VLOOKUP(CU$8,'PONDERADORES-GBD'!$A$3:$I$43,4,FALSE))</f>
        <v>2.0727900000000001E-3</v>
      </c>
      <c r="CV11" s="78">
        <f>R11*(1-VLOOKUP(CV$8,'PONDERADORES-GBD'!$A$3:$I$43,4,FALSE))</f>
        <v>1.1668800000000001E-3</v>
      </c>
      <c r="CW11" s="78">
        <f>S11*(1-VLOOKUP(CW$8,'PONDERADORES-GBD'!$A$3:$I$43,4,FALSE))</f>
        <v>3.5106699999999998E-2</v>
      </c>
      <c r="CX11" s="78">
        <f>T11*(1-VLOOKUP(CX$8,'PONDERADORES-GBD'!$A$3:$I$43,4,FALSE))</f>
        <v>2.1418699999999999E-2</v>
      </c>
      <c r="CY11" s="78">
        <f>U11*(1-VLOOKUP(CY$8,'PONDERADORES-GBD'!$A$3:$I$43,4,FALSE))</f>
        <v>5.2202999999999998E-3</v>
      </c>
      <c r="CZ11" s="78">
        <f>V11*(1-VLOOKUP(CZ$8,'PONDERADORES-GBD'!$A$3:$I$43,4,FALSE))</f>
        <v>9.2119999999999995E-4</v>
      </c>
      <c r="DA11" s="78">
        <f>W11*(1-VLOOKUP(DA$8,'PONDERADORES-GBD'!$A$3:$I$43,4,FALSE))</f>
        <v>6.8248100000000006E-2</v>
      </c>
      <c r="DB11" s="78">
        <f>X11*(1-VLOOKUP(DB$8,'PONDERADORES-GBD'!$A$3:$I$43,4,FALSE))</f>
        <v>0.15254110000000001</v>
      </c>
      <c r="DC11" s="78">
        <f>Y11*(1-VLOOKUP(DC$8,'PONDERADORES-GBD'!$A$3:$I$43,4,FALSE))</f>
        <v>2.0881299999999998E-2</v>
      </c>
      <c r="DD11" s="78">
        <f>Z11*(1-VLOOKUP(DD$8,'PONDERADORES-GBD'!$A$3:$I$43,4,FALSE))</f>
        <v>0.1127745</v>
      </c>
      <c r="DE11" s="78">
        <f>AA11*(1-VLOOKUP(DE$8,'PONDERADORES-GBD'!$A$3:$I$43,4,FALSE))</f>
        <v>7.1396000000000003E-3</v>
      </c>
      <c r="DF11" s="78">
        <f>AB11*(1-VLOOKUP(DF$8,'PONDERADORES-GBD'!$A$3:$I$43,4,FALSE))</f>
        <v>2.3031000000000002E-3</v>
      </c>
      <c r="DG11" s="78">
        <f>AC11*(1-VLOOKUP(DG$8,'PONDERADORES-GBD'!$A$3:$I$43,4,FALSE))</f>
        <v>0</v>
      </c>
      <c r="DH11" s="78">
        <f>AD11*(1-VLOOKUP(DH$8,'PONDERADORES-GBD'!$A$3:$I$43,4,FALSE))</f>
        <v>0</v>
      </c>
      <c r="DI11" s="78">
        <f>AE11*(1-VLOOKUP(DI$8,'PONDERADORES-GBD'!$A$3:$I$43,4,FALSE))</f>
        <v>0</v>
      </c>
      <c r="DJ11" s="78">
        <f>AF11*(1-VLOOKUP(DJ$8,'PONDERADORES-GBD'!$A$3:$I$43,4,FALSE))</f>
        <v>0</v>
      </c>
      <c r="DK11" s="78">
        <f>AG11*(1-VLOOKUP(DK$8,'PONDERADORES-GBD'!$A$3:$I$43,4,FALSE))</f>
        <v>0</v>
      </c>
      <c r="DL11" s="78">
        <f>AH11*(1-VLOOKUP(DL$8,'PONDERADORES-GBD'!$A$3:$I$43,4,FALSE))</f>
        <v>0</v>
      </c>
      <c r="DM11" s="78">
        <f>AI11*(1-VLOOKUP(DM$8,'PONDERADORES-GBD'!$A$3:$I$43,4,FALSE))</f>
        <v>1.2283000000000001E-3</v>
      </c>
      <c r="DN11" s="78">
        <f>AJ11*(1-VLOOKUP(DN$8,'PONDERADORES-GBD'!$A$3:$I$43,4,FALSE))</f>
        <v>1.0748000000000001E-3</v>
      </c>
      <c r="DO11" s="78">
        <f>AK11*(1-VLOOKUP(DO$8,'PONDERADORES-GBD'!$A$3:$I$43,4,FALSE))</f>
        <v>3.3779000000000001E-3</v>
      </c>
      <c r="DP11" s="78">
        <f>AL11*(1-VLOOKUP(DP$8,'PONDERADORES-GBD'!$A$3:$I$43,4,FALSE))</f>
        <v>5.6042000000000002E-3</v>
      </c>
      <c r="DQ11" s="78">
        <f>AM11*(1-VLOOKUP(DQ$8,'PONDERADORES-GBD'!$A$3:$I$43,4,FALSE))</f>
        <v>6.6866300000000004E-2</v>
      </c>
      <c r="DR11" s="78">
        <f>AN11*(1-VLOOKUP(DR$8,'PONDERADORES-GBD'!$A$3:$I$43,4,FALSE))</f>
        <v>5.6042000000000002E-3</v>
      </c>
      <c r="DS11" s="78">
        <f>AO11*(1-VLOOKUP(DS$8,'PONDERADORES-GBD'!$A$3:$I$43,4,FALSE))</f>
        <v>6.9090000000000004E-4</v>
      </c>
      <c r="DT11" s="78">
        <f>AP11*(1-VLOOKUP(DT$8,'PONDERADORES-GBD'!$A$3:$I$43,4,FALSE))</f>
        <v>7.6799999999999997E-5</v>
      </c>
      <c r="DU11" s="78">
        <f>AQ11*(1-VLOOKUP(DU$8,'PONDERADORES-GBD'!$A$3:$I$43,4,FALSE))</f>
        <v>0</v>
      </c>
      <c r="DV11" s="50">
        <f t="shared" si="0"/>
        <v>1.0000001000000001</v>
      </c>
      <c r="DW11" s="45"/>
      <c r="DX11" s="81">
        <f>AT11*VLOOKUP(DX$8,'PONDERADORES-GBD'!$A$3:$I$43,5,FALSE)*VLOOKUP(DX$8,'PONDERADORES-GBD'!$A$3:$I$43,7,FALSE)+AT11*(1-VLOOKUP(DX$8,'PONDERADORES-GBD'!$A$3:$I$43,5,FALSE))*VLOOKUP(DX$8,'PONDERADORES-GBD'!$A$3:$I$43,9,FALSE)</f>
        <v>3.6176379999999997E-4</v>
      </c>
      <c r="DY11" s="81">
        <f>AU11*VLOOKUP(DY$8,'PONDERADORES-GBD'!$A$3:$I$43,5,FALSE)*VLOOKUP(DY$8,'PONDERADORES-GBD'!$A$3:$I$43,7,FALSE)+AU11*(1-VLOOKUP(DY$8,'PONDERADORES-GBD'!$A$3:$I$43,5,FALSE))*VLOOKUP(DY$8,'PONDERADORES-GBD'!$A$3:$I$43,9,FALSE)</f>
        <v>2.9540799999999999E-4</v>
      </c>
      <c r="DZ11" s="81">
        <f>AV11*VLOOKUP(DZ$8,'PONDERADORES-GBD'!$A$3:$I$43,5,FALSE)*VLOOKUP(DZ$8,'PONDERADORES-GBD'!$A$3:$I$43,7,FALSE)+AV11*(1-VLOOKUP(DZ$8,'PONDERADORES-GBD'!$A$3:$I$43,5,FALSE))*VLOOKUP(DZ$8,'PONDERADORES-GBD'!$A$3:$I$43,9,FALSE)</f>
        <v>2.1953801100000002E-3</v>
      </c>
      <c r="EA11" s="81">
        <f>AW11*VLOOKUP(EA$8,'PONDERADORES-GBD'!$A$3:$I$43,5,FALSE)*VLOOKUP(EA$8,'PONDERADORES-GBD'!$A$3:$I$43,7,FALSE)+AW11*(1-VLOOKUP(EA$8,'PONDERADORES-GBD'!$A$3:$I$43,5,FALSE))*VLOOKUP(EA$8,'PONDERADORES-GBD'!$A$3:$I$43,9,FALSE)</f>
        <v>0</v>
      </c>
      <c r="EB11" s="81">
        <f>AX11*VLOOKUP(EB$8,'PONDERADORES-GBD'!$A$3:$I$43,5,FALSE)*VLOOKUP(EB$8,'PONDERADORES-GBD'!$A$3:$I$43,7,FALSE)+AX11*(1-VLOOKUP(EB$8,'PONDERADORES-GBD'!$A$3:$I$43,5,FALSE))*VLOOKUP(EB$8,'PONDERADORES-GBD'!$A$3:$I$43,9,FALSE)</f>
        <v>0</v>
      </c>
      <c r="EC11" s="81">
        <f>AY11*VLOOKUP(EC$8,'PONDERADORES-GBD'!$A$3:$I$43,5,FALSE)*VLOOKUP(EC$8,'PONDERADORES-GBD'!$A$3:$I$43,7,FALSE)+AY11*(1-VLOOKUP(EC$8,'PONDERADORES-GBD'!$A$3:$I$43,5,FALSE))*VLOOKUP(EC$8,'PONDERADORES-GBD'!$A$3:$I$43,9,FALSE)</f>
        <v>0</v>
      </c>
      <c r="ED11" s="81">
        <f>AZ11*VLOOKUP(ED$8,'PONDERADORES-GBD'!$A$3:$I$43,5,FALSE)*VLOOKUP(ED$8,'PONDERADORES-GBD'!$A$3:$I$43,7,FALSE)+AZ11*(1-VLOOKUP(ED$8,'PONDERADORES-GBD'!$A$3:$I$43,5,FALSE))*VLOOKUP(ED$8,'PONDERADORES-GBD'!$A$3:$I$43,9,FALSE)</f>
        <v>2.5602650000000001E-5</v>
      </c>
      <c r="EE11" s="81">
        <f>BA11*VLOOKUP(EE$8,'PONDERADORES-GBD'!$A$3:$I$43,5,FALSE)*VLOOKUP(EE$8,'PONDERADORES-GBD'!$A$3:$I$43,7,FALSE)+BA11*(1-VLOOKUP(EE$8,'PONDERADORES-GBD'!$A$3:$I$43,5,FALSE))*VLOOKUP(EE$8,'PONDERADORES-GBD'!$A$3:$I$43,9,FALSE)</f>
        <v>1.4240750000000001E-5</v>
      </c>
      <c r="EF11" s="81">
        <f>BB11*VLOOKUP(EF$8,'PONDERADORES-GBD'!$A$3:$I$43,5,FALSE)*VLOOKUP(EF$8,'PONDERADORES-GBD'!$A$3:$I$43,7,FALSE)+BB11*(1-VLOOKUP(EF$8,'PONDERADORES-GBD'!$A$3:$I$43,5,FALSE))*VLOOKUP(EF$8,'PONDERADORES-GBD'!$A$3:$I$43,9,FALSE)</f>
        <v>0</v>
      </c>
      <c r="EG11" s="81">
        <f>BC11*VLOOKUP(EG$8,'PONDERADORES-GBD'!$A$3:$I$43,5,FALSE)*VLOOKUP(EG$8,'PONDERADORES-GBD'!$A$3:$I$43,7,FALSE)+BC11*(1-VLOOKUP(EG$8,'PONDERADORES-GBD'!$A$3:$I$43,5,FALSE))*VLOOKUP(EG$8,'PONDERADORES-GBD'!$A$3:$I$43,9,FALSE)</f>
        <v>0</v>
      </c>
      <c r="EH11" s="81">
        <f>BD11*VLOOKUP(EH$8,'PONDERADORES-GBD'!$A$3:$I$43,5,FALSE)*VLOOKUP(EH$8,'PONDERADORES-GBD'!$A$3:$I$43,7,FALSE)+BD11*(1-VLOOKUP(EH$8,'PONDERADORES-GBD'!$A$3:$I$43,5,FALSE))*VLOOKUP(EH$8,'PONDERADORES-GBD'!$A$3:$I$43,9,FALSE)</f>
        <v>0</v>
      </c>
      <c r="EI11" s="81">
        <f>BE11*VLOOKUP(EI$8,'PONDERADORES-GBD'!$A$3:$I$43,5,FALSE)*VLOOKUP(EI$8,'PONDERADORES-GBD'!$A$3:$I$43,7,FALSE)+BE11*(1-VLOOKUP(EI$8,'PONDERADORES-GBD'!$A$3:$I$43,5,FALSE))*VLOOKUP(EI$8,'PONDERADORES-GBD'!$A$3:$I$43,9,FALSE)</f>
        <v>7.3695999999999997E-6</v>
      </c>
      <c r="EJ11" s="81">
        <f>BF11*VLOOKUP(EJ$8,'PONDERADORES-GBD'!$A$3:$I$43,5,FALSE)*VLOOKUP(EJ$8,'PONDERADORES-GBD'!$A$3:$I$43,7,FALSE)+BF11*(1-VLOOKUP(EJ$8,'PONDERADORES-GBD'!$A$3:$I$43,5,FALSE))*VLOOKUP(EJ$8,'PONDERADORES-GBD'!$A$3:$I$43,9,FALSE)</f>
        <v>7.2887412000000008E-4</v>
      </c>
      <c r="EK11" s="81">
        <f>BG11*VLOOKUP(EK$8,'PONDERADORES-GBD'!$A$3:$I$43,5,FALSE)*VLOOKUP(EK$8,'PONDERADORES-GBD'!$A$3:$I$43,7,FALSE)+BG11*(1-VLOOKUP(EK$8,'PONDERADORES-GBD'!$A$3:$I$43,5,FALSE))*VLOOKUP(EK$8,'PONDERADORES-GBD'!$A$3:$I$43,9,FALSE)</f>
        <v>6.9093000000000011E-5</v>
      </c>
      <c r="EL11" s="81">
        <f>BH11*VLOOKUP(EL$8,'PONDERADORES-GBD'!$A$3:$I$43,5,FALSE)*VLOOKUP(EL$8,'PONDERADORES-GBD'!$A$3:$I$43,7,FALSE)+BH11*(1-VLOOKUP(EL$8,'PONDERADORES-GBD'!$A$3:$I$43,5,FALSE))*VLOOKUP(EL$8,'PONDERADORES-GBD'!$A$3:$I$43,9,FALSE)</f>
        <v>3.2964360000000003E-5</v>
      </c>
      <c r="EM11" s="81">
        <f>BI11*VLOOKUP(EM$8,'PONDERADORES-GBD'!$A$3:$I$43,5,FALSE)*VLOOKUP(EM$8,'PONDERADORES-GBD'!$A$3:$I$43,7,FALSE)+BI11*(1-VLOOKUP(EM$8,'PONDERADORES-GBD'!$A$3:$I$43,5,FALSE))*VLOOKUP(EM$8,'PONDERADORES-GBD'!$A$3:$I$43,9,FALSE)</f>
        <v>4.3986629999999996E-4</v>
      </c>
      <c r="EN11" s="81">
        <f>BJ11*VLOOKUP(EN$8,'PONDERADORES-GBD'!$A$3:$I$43,5,FALSE)*VLOOKUP(EN$8,'PONDERADORES-GBD'!$A$3:$I$43,7,FALSE)+BJ11*(1-VLOOKUP(EN$8,'PONDERADORES-GBD'!$A$3:$I$43,5,FALSE))*VLOOKUP(EN$8,'PONDERADORES-GBD'!$A$3:$I$43,9,FALSE)</f>
        <v>0</v>
      </c>
      <c r="EO11" s="81">
        <f>BK11*VLOOKUP(EO$8,'PONDERADORES-GBD'!$A$3:$I$43,5,FALSE)*VLOOKUP(EO$8,'PONDERADORES-GBD'!$A$3:$I$43,7,FALSE)+BK11*(1-VLOOKUP(EO$8,'PONDERADORES-GBD'!$A$3:$I$43,5,FALSE))*VLOOKUP(EO$8,'PONDERADORES-GBD'!$A$3:$I$43,9,FALSE)</f>
        <v>0</v>
      </c>
      <c r="EP11" s="81">
        <f>BL11*VLOOKUP(EP$8,'PONDERADORES-GBD'!$A$3:$I$43,5,FALSE)*VLOOKUP(EP$8,'PONDERADORES-GBD'!$A$3:$I$43,7,FALSE)+BL11*(1-VLOOKUP(EP$8,'PONDERADORES-GBD'!$A$3:$I$43,5,FALSE))*VLOOKUP(EP$8,'PONDERADORES-GBD'!$A$3:$I$43,9,FALSE)</f>
        <v>0</v>
      </c>
      <c r="EQ11" s="81">
        <f>BM11*VLOOKUP(EQ$8,'PONDERADORES-GBD'!$A$3:$I$43,5,FALSE)*VLOOKUP(EQ$8,'PONDERADORES-GBD'!$A$3:$I$43,7,FALSE)+BM11*(1-VLOOKUP(EQ$8,'PONDERADORES-GBD'!$A$3:$I$43,5,FALSE))*VLOOKUP(EQ$8,'PONDERADORES-GBD'!$A$3:$I$43,9,FALSE)</f>
        <v>0</v>
      </c>
      <c r="ER11" s="81">
        <f>BN11*VLOOKUP(ER$8,'PONDERADORES-GBD'!$A$3:$I$43,5,FALSE)*VLOOKUP(ER$8,'PONDERADORES-GBD'!$A$3:$I$43,7,FALSE)+BN11*(1-VLOOKUP(ER$8,'PONDERADORES-GBD'!$A$3:$I$43,5,FALSE))*VLOOKUP(ER$8,'PONDERADORES-GBD'!$A$3:$I$43,9,FALSE)</f>
        <v>0</v>
      </c>
      <c r="ES11" s="81">
        <f>BO11*VLOOKUP(ES$8,'PONDERADORES-GBD'!$A$3:$I$43,5,FALSE)*VLOOKUP(ES$8,'PONDERADORES-GBD'!$A$3:$I$43,7,FALSE)+BO11*(1-VLOOKUP(ES$8,'PONDERADORES-GBD'!$A$3:$I$43,5,FALSE))*VLOOKUP(ES$8,'PONDERADORES-GBD'!$A$3:$I$43,9,FALSE)</f>
        <v>0</v>
      </c>
      <c r="ET11" s="81">
        <f>BP11*VLOOKUP(ET$8,'PONDERADORES-GBD'!$A$3:$I$43,5,FALSE)*VLOOKUP(ET$8,'PONDERADORES-GBD'!$A$3:$I$43,7,FALSE)+BP11*(1-VLOOKUP(ET$8,'PONDERADORES-GBD'!$A$3:$I$43,5,FALSE))*VLOOKUP(ET$8,'PONDERADORES-GBD'!$A$3:$I$43,9,FALSE)</f>
        <v>0</v>
      </c>
      <c r="EU11" s="81">
        <f>BQ11*VLOOKUP(EU$8,'PONDERADORES-GBD'!$A$3:$I$43,5,FALSE)*VLOOKUP(EU$8,'PONDERADORES-GBD'!$A$3:$I$43,7,FALSE)+BQ11*(1-VLOOKUP(EU$8,'PONDERADORES-GBD'!$A$3:$I$43,5,FALSE))*VLOOKUP(EU$8,'PONDERADORES-GBD'!$A$3:$I$43,9,FALSE)</f>
        <v>0</v>
      </c>
      <c r="EV11" s="81">
        <f>BR11*VLOOKUP(EV$8,'PONDERADORES-GBD'!$A$3:$I$43,5,FALSE)*VLOOKUP(EV$8,'PONDERADORES-GBD'!$A$3:$I$43,7,FALSE)+BR11*(1-VLOOKUP(EV$8,'PONDERADORES-GBD'!$A$3:$I$43,5,FALSE))*VLOOKUP(EV$8,'PONDERADORES-GBD'!$A$3:$I$43,9,FALSE)</f>
        <v>0</v>
      </c>
      <c r="EW11" s="81">
        <f>BS11*VLOOKUP(EW$8,'PONDERADORES-GBD'!$A$3:$I$43,5,FALSE)*VLOOKUP(EW$8,'PONDERADORES-GBD'!$A$3:$I$43,7,FALSE)+BS11*(1-VLOOKUP(EW$8,'PONDERADORES-GBD'!$A$3:$I$43,5,FALSE))*VLOOKUP(EW$8,'PONDERADORES-GBD'!$A$3:$I$43,9,FALSE)</f>
        <v>2.9951999999999997E-6</v>
      </c>
      <c r="EX11" s="81">
        <f>BT11*VLOOKUP(EX$8,'PONDERADORES-GBD'!$A$3:$I$43,5,FALSE)*VLOOKUP(EX$8,'PONDERADORES-GBD'!$A$3:$I$43,7,FALSE)+BT11*(1-VLOOKUP(EX$8,'PONDERADORES-GBD'!$A$3:$I$43,5,FALSE))*VLOOKUP(EX$8,'PONDERADORES-GBD'!$A$3:$I$43,9,FALSE)</f>
        <v>0</v>
      </c>
      <c r="EY11" s="81">
        <f>BU11*VLOOKUP(EY$8,'PONDERADORES-GBD'!$A$3:$I$43,5,FALSE)*VLOOKUP(EY$8,'PONDERADORES-GBD'!$A$3:$I$43,7,FALSE)+BU11*(1-VLOOKUP(EY$8,'PONDERADORES-GBD'!$A$3:$I$43,5,FALSE))*VLOOKUP(EY$8,'PONDERADORES-GBD'!$A$3:$I$43,9,FALSE)</f>
        <v>1.6884999999999998E-6</v>
      </c>
      <c r="EZ11" s="81">
        <f>BV11*VLOOKUP(EZ$8,'PONDERADORES-GBD'!$A$3:$I$43,5,FALSE)*VLOOKUP(EZ$8,'PONDERADORES-GBD'!$A$3:$I$43,7,FALSE)+BV11*(1-VLOOKUP(EZ$8,'PONDERADORES-GBD'!$A$3:$I$43,5,FALSE))*VLOOKUP(EZ$8,'PONDERADORES-GBD'!$A$3:$I$43,9,FALSE)</f>
        <v>4.2224999999999998E-6</v>
      </c>
      <c r="FA11" s="81">
        <f>BW11*VLOOKUP(FA$8,'PONDERADORES-GBD'!$A$3:$I$43,5,FALSE)*VLOOKUP(FA$8,'PONDERADORES-GBD'!$A$3:$I$43,7,FALSE)+BW11*(1-VLOOKUP(FA$8,'PONDERADORES-GBD'!$A$3:$I$43,5,FALSE))*VLOOKUP(FA$8,'PONDERADORES-GBD'!$A$3:$I$43,9,FALSE)</f>
        <v>2.9951999999999997E-6</v>
      </c>
      <c r="FB11" s="81">
        <f>BX11*VLOOKUP(FB$8,'PONDERADORES-GBD'!$A$3:$I$43,5,FALSE)*VLOOKUP(FB$8,'PONDERADORES-GBD'!$A$3:$I$43,7,FALSE)+BX11*(1-VLOOKUP(FB$8,'PONDERADORES-GBD'!$A$3:$I$43,5,FALSE))*VLOOKUP(FB$8,'PONDERADORES-GBD'!$A$3:$I$43,9,FALSE)</f>
        <v>0</v>
      </c>
      <c r="FC11" s="81">
        <f>BY11*VLOOKUP(FC$8,'PONDERADORES-GBD'!$A$3:$I$43,5,FALSE)*VLOOKUP(FC$8,'PONDERADORES-GBD'!$A$3:$I$43,7,FALSE)+BY11*(1-VLOOKUP(FC$8,'PONDERADORES-GBD'!$A$3:$I$43,5,FALSE))*VLOOKUP(FC$8,'PONDERADORES-GBD'!$A$3:$I$43,9,FALSE)</f>
        <v>0</v>
      </c>
      <c r="FD11" s="81">
        <f>BZ11*VLOOKUP(FD$8,'PONDERADORES-GBD'!$A$3:$I$43,5,FALSE)*VLOOKUP(FD$8,'PONDERADORES-GBD'!$A$3:$I$43,7,FALSE)+BZ11*(1-VLOOKUP(FD$8,'PONDERADORES-GBD'!$A$3:$I$43,5,FALSE))*VLOOKUP(FD$8,'PONDERADORES-GBD'!$A$3:$I$43,9,FALSE)</f>
        <v>0</v>
      </c>
      <c r="FE11" s="81">
        <f>CA11*VLOOKUP(FE$8,'PONDERADORES-GBD'!$A$3:$I$43,5,FALSE)*VLOOKUP(FE$8,'PONDERADORES-GBD'!$A$3:$I$43,7,FALSE)+CA11*(1-VLOOKUP(FE$8,'PONDERADORES-GBD'!$A$3:$I$43,5,FALSE))*VLOOKUP(FE$8,'PONDERADORES-GBD'!$A$3:$I$43,9,FALSE)</f>
        <v>0</v>
      </c>
      <c r="FF11" s="81">
        <f>CB11*VLOOKUP(FF$8,'PONDERADORES-GBD'!$A$3:$I$43,5,FALSE)*VLOOKUP(FF$8,'PONDERADORES-GBD'!$A$3:$I$43,7,FALSE)+CB11*(1-VLOOKUP(FF$8,'PONDERADORES-GBD'!$A$3:$I$43,5,FALSE))*VLOOKUP(FF$8,'PONDERADORES-GBD'!$A$3:$I$43,9,FALSE)</f>
        <v>0</v>
      </c>
      <c r="FG11" s="81">
        <f>CC11*VLOOKUP(FG$8,'PONDERADORES-GBD'!$A$3:$I$43,5,FALSE)*VLOOKUP(FG$8,'PONDERADORES-GBD'!$A$3:$I$43,7,FALSE)+CC11*(1-VLOOKUP(FG$8,'PONDERADORES-GBD'!$A$3:$I$43,5,FALSE))*VLOOKUP(FG$8,'PONDERADORES-GBD'!$A$3:$I$43,9,FALSE)</f>
        <v>0</v>
      </c>
      <c r="FH11" s="81">
        <f>CD11*VLOOKUP(FH$8,'PONDERADORES-GBD'!$A$3:$I$43,5,FALSE)*VLOOKUP(FH$8,'PONDERADORES-GBD'!$A$3:$I$43,7,FALSE)+CD11*(1-VLOOKUP(FH$8,'PONDERADORES-GBD'!$A$3:$I$43,5,FALSE))*VLOOKUP(FH$8,'PONDERADORES-GBD'!$A$3:$I$43,9,FALSE)</f>
        <v>0</v>
      </c>
      <c r="FI11" s="81">
        <f>CE11*VLOOKUP(FI$8,'PONDERADORES-GBD'!$A$3:$I$43,5,FALSE)*VLOOKUP(FI$8,'PONDERADORES-GBD'!$A$3:$I$43,7,FALSE)+CE11*(1-VLOOKUP(FI$8,'PONDERADORES-GBD'!$A$3:$I$43,5,FALSE))*VLOOKUP(FI$8,'PONDERADORES-GBD'!$A$3:$I$43,9,FALSE)</f>
        <v>0</v>
      </c>
      <c r="FJ11" s="81">
        <f>CF11*VLOOKUP(FJ$8,'PONDERADORES-GBD'!$A$3:$I$43,5,FALSE)*VLOOKUP(FJ$8,'PONDERADORES-GBD'!$A$3:$I$43,7,FALSE)+CF11*(1-VLOOKUP(FJ$8,'PONDERADORES-GBD'!$A$3:$I$43,5,FALSE))*VLOOKUP(FJ$8,'PONDERADORES-GBD'!$A$3:$I$43,9,FALSE)</f>
        <v>0</v>
      </c>
      <c r="FK11" s="81">
        <f>CG11*VLOOKUP(FK$8,'PONDERADORES-GBD'!$A$3:$I$43,5,FALSE)*VLOOKUP(FK$8,'PONDERADORES-GBD'!$A$3:$I$43,7,FALSE)+CG11*(1-VLOOKUP(FK$8,'PONDERADORES-GBD'!$A$3:$I$43,5,FALSE))*VLOOKUP(FK$8,'PONDERADORES-GBD'!$A$3:$I$43,9,FALSE)</f>
        <v>0</v>
      </c>
      <c r="FL11" s="81">
        <f>CH11*VLOOKUP(FL$8,'PONDERADORES-GBD'!$A$3:$I$43,5,FALSE)*VLOOKUP(FL$8,'PONDERADORES-GBD'!$A$3:$I$43,6,FALSE)*VLOOKUP(FL$8,'PONDERADORES-GBD'!$A$3:$I$43,3,FALSE)+CH11*(1-VLOOKUP(FL$8,'PONDERADORES-GBD'!$A$3:$I$43,5,FALSE))*VLOOKUP(FL$8,'PONDERADORES-GBD'!$A$3:$I$43,8,FALSE)*VLOOKUP(FL$8,'PONDERADORES-GBD'!$A$3:$I$43,3,FALSE)</f>
        <v>0</v>
      </c>
      <c r="FM11" s="81">
        <f>CI11*VLOOKUP(FM$8,'PONDERADORES-GBD'!$A$3:$I$43,5,FALSE)*VLOOKUP(FM$8,'PONDERADORES-GBD'!$A$3:$I$43,6,FALSE)*VLOOKUP(FM$8,'PONDERADORES-GBD'!$A$3:$I$43,3,FALSE)+CI11*(1-VLOOKUP(FM$8,'PONDERADORES-GBD'!$A$3:$I$43,5,FALSE))*VLOOKUP(FM$8,'PONDERADORES-GBD'!$A$3:$I$43,8,FALSE)*VLOOKUP(FM$8,'PONDERADORES-GBD'!$A$3:$I$43,3,FALSE)</f>
        <v>0</v>
      </c>
      <c r="FN11" s="81">
        <f>CJ11*VLOOKUP(FN$8,'PONDERADORES-GBD'!$A$3:$I$43,5,FALSE)*VLOOKUP(FN$8,'PONDERADORES-GBD'!$A$3:$I$43,6,FALSE)*VLOOKUP(FN$8,'PONDERADORES-GBD'!$A$3:$I$43,3,FALSE)+CJ11*(1-VLOOKUP(FN$8,'PONDERADORES-GBD'!$A$3:$I$43,5,FALSE))*VLOOKUP(FN$8,'PONDERADORES-GBD'!$A$3:$I$43,8,FALSE)*VLOOKUP(FN$8,'PONDERADORES-GBD'!$A$3:$I$43,3,FALSE)</f>
        <v>2.5920357036824091E-3</v>
      </c>
      <c r="FO11" s="81">
        <f>CK11*VLOOKUP(FO$8,'PONDERADORES-GBD'!$A$3:$I$43,5,FALSE)*VLOOKUP(FO$8,'PONDERADORES-GBD'!$A$3:$I$43,6,FALSE)*VLOOKUP(FO$8,'PONDERADORES-GBD'!$A$3:$I$43,3,FALSE)+CK11*(1-VLOOKUP(FO$8,'PONDERADORES-GBD'!$A$3:$I$43,5,FALSE))*VLOOKUP(FO$8,'PONDERADORES-GBD'!$A$3:$I$43,8,FALSE)*VLOOKUP(FO$8,'PONDERADORES-GBD'!$A$3:$I$43,3,FALSE)</f>
        <v>0</v>
      </c>
      <c r="FP11" s="81">
        <f>CL11*VLOOKUP(FP$8,'PONDERADORES-GBD'!$A$3:$I$43,5,FALSE)*VLOOKUP(FP$8,'PONDERADORES-GBD'!$A$3:$I$43,6,FALSE)*VLOOKUP(FP$8,'PONDERADORES-GBD'!$A$3:$I$43,3,FALSE)+CL11*(1-VLOOKUP(FP$8,'PONDERADORES-GBD'!$A$3:$I$43,5,FALSE))*VLOOKUP(FP$8,'PONDERADORES-GBD'!$A$3:$I$43,8,FALSE)*VLOOKUP(FP$8,'PONDERADORES-GBD'!$A$3:$I$43,3,FALSE)</f>
        <v>0</v>
      </c>
      <c r="FQ11" s="81">
        <f>CM11*VLOOKUP(FQ$8,'PONDERADORES-GBD'!$A$3:$I$43,5,FALSE)*VLOOKUP(FQ$8,'PONDERADORES-GBD'!$A$3:$I$43,6,FALSE)*VLOOKUP(FQ$8,'PONDERADORES-GBD'!$A$3:$I$43,3,FALSE)+CM11*(1-VLOOKUP(FQ$8,'PONDERADORES-GBD'!$A$3:$I$43,5,FALSE))*VLOOKUP(FQ$8,'PONDERADORES-GBD'!$A$3:$I$43,8,FALSE)*VLOOKUP(FQ$8,'PONDERADORES-GBD'!$A$3:$I$43,3,FALSE)</f>
        <v>0</v>
      </c>
      <c r="FR11" s="81">
        <f>CN11*VLOOKUP(FR$8,'PONDERADORES-GBD'!$A$3:$I$43,5,FALSE)*VLOOKUP(FR$8,'PONDERADORES-GBD'!$A$3:$I$43,6,FALSE)*VLOOKUP(FR$8,'PONDERADORES-GBD'!$A$3:$I$43,3,FALSE)+CN11*(1-VLOOKUP(FR$8,'PONDERADORES-GBD'!$A$3:$I$43,5,FALSE))*VLOOKUP(FR$8,'PONDERADORES-GBD'!$A$3:$I$43,8,FALSE)*VLOOKUP(FR$8,'PONDERADORES-GBD'!$A$3:$I$43,3,FALSE)</f>
        <v>3.0214136303901434E-4</v>
      </c>
      <c r="FS11" s="81">
        <f>CO11*VLOOKUP(FS$8,'PONDERADORES-GBD'!$A$3:$I$43,5,FALSE)*VLOOKUP(FS$8,'PONDERADORES-GBD'!$A$3:$I$43,6,FALSE)*VLOOKUP(FS$8,'PONDERADORES-GBD'!$A$3:$I$43,3,FALSE)+CO11*(1-VLOOKUP(FS$8,'PONDERADORES-GBD'!$A$3:$I$43,5,FALSE))*VLOOKUP(FS$8,'PONDERADORES-GBD'!$A$3:$I$43,8,FALSE)*VLOOKUP(FS$8,'PONDERADORES-GBD'!$A$3:$I$43,3,FALSE)</f>
        <v>8.3872461560574932E-4</v>
      </c>
      <c r="FT11" s="81">
        <f>CP11*VLOOKUP(FT$8,'PONDERADORES-GBD'!$A$3:$I$43,5,FALSE)*VLOOKUP(FT$8,'PONDERADORES-GBD'!$A$3:$I$43,6,FALSE)*VLOOKUP(FT$8,'PONDERADORES-GBD'!$A$3:$I$43,3,FALSE)+CP11*(1-VLOOKUP(FT$8,'PONDERADORES-GBD'!$A$3:$I$43,5,FALSE))*VLOOKUP(FT$8,'PONDERADORES-GBD'!$A$3:$I$43,8,FALSE)*VLOOKUP(FT$8,'PONDERADORES-GBD'!$A$3:$I$43,3,FALSE)</f>
        <v>1.6108711416837785E-4</v>
      </c>
      <c r="FU11" s="81">
        <f>CQ11*VLOOKUP(FU$8,'PONDERADORES-GBD'!$A$3:$I$43,5,FALSE)*VLOOKUP(FU$8,'PONDERADORES-GBD'!$A$3:$I$43,6,FALSE)*VLOOKUP(FU$8,'PONDERADORES-GBD'!$A$3:$I$43,3,FALSE)+CQ11*(1-VLOOKUP(FU$8,'PONDERADORES-GBD'!$A$3:$I$43,5,FALSE))*VLOOKUP(FU$8,'PONDERADORES-GBD'!$A$3:$I$43,8,FALSE)*VLOOKUP(FU$8,'PONDERADORES-GBD'!$A$3:$I$43,3,FALSE)</f>
        <v>7.2849909609856277E-4</v>
      </c>
      <c r="FV11" s="81">
        <f>CR11*VLOOKUP(FV$8,'PONDERADORES-GBD'!$A$3:$I$43,5,FALSE)*VLOOKUP(FV$8,'PONDERADORES-GBD'!$A$3:$I$43,6,FALSE)*VLOOKUP(FV$8,'PONDERADORES-GBD'!$A$3:$I$43,3,FALSE)+CR11*(1-VLOOKUP(FV$8,'PONDERADORES-GBD'!$A$3:$I$43,5,FALSE))*VLOOKUP(FV$8,'PONDERADORES-GBD'!$A$3:$I$43,8,FALSE)*VLOOKUP(FV$8,'PONDERADORES-GBD'!$A$3:$I$43,3,FALSE)</f>
        <v>2.8053841478439421E-4</v>
      </c>
      <c r="FW11" s="81">
        <f>CS11*VLOOKUP(FW$8,'PONDERADORES-GBD'!$A$3:$I$43,5,FALSE)*VLOOKUP(FW$8,'PONDERADORES-GBD'!$A$3:$I$43,6,FALSE)*VLOOKUP(FW$8,'PONDERADORES-GBD'!$A$3:$I$43,3,FALSE)+CS11*(1-VLOOKUP(FW$8,'PONDERADORES-GBD'!$A$3:$I$43,5,FALSE))*VLOOKUP(FW$8,'PONDERADORES-GBD'!$A$3:$I$43,8,FALSE)*VLOOKUP(FW$8,'PONDERADORES-GBD'!$A$3:$I$43,3,FALSE)</f>
        <v>0</v>
      </c>
      <c r="FX11" s="81">
        <f>CT11*VLOOKUP(FX$8,'PONDERADORES-GBD'!$A$3:$I$43,5,FALSE)*VLOOKUP(FX$8,'PONDERADORES-GBD'!$A$3:$I$43,6,FALSE)*VLOOKUP(FX$8,'PONDERADORES-GBD'!$A$3:$I$43,3,FALSE)+CT11*(1-VLOOKUP(FX$8,'PONDERADORES-GBD'!$A$3:$I$43,5,FALSE))*VLOOKUP(FX$8,'PONDERADORES-GBD'!$A$3:$I$43,8,FALSE)*VLOOKUP(FX$8,'PONDERADORES-GBD'!$A$3:$I$43,3,FALSE)</f>
        <v>1.0870432468172487E-3</v>
      </c>
      <c r="FY11" s="81">
        <f>CU11*VLOOKUP(FY$8,'PONDERADORES-GBD'!$A$3:$I$43,5,FALSE)*VLOOKUP(FY$8,'PONDERADORES-GBD'!$A$3:$I$43,6,FALSE)*VLOOKUP(FY$8,'PONDERADORES-GBD'!$A$3:$I$43,3,FALSE)+CU11*(1-VLOOKUP(FY$8,'PONDERADORES-GBD'!$A$3:$I$43,5,FALSE))*VLOOKUP(FY$8,'PONDERADORES-GBD'!$A$3:$I$43,8,FALSE)*VLOOKUP(FY$8,'PONDERADORES-GBD'!$A$3:$I$43,3,FALSE)</f>
        <v>2.1451461190965089E-6</v>
      </c>
      <c r="FZ11" s="81">
        <f>CV11*VLOOKUP(FZ$8,'PONDERADORES-GBD'!$A$3:$I$43,5,FALSE)*VLOOKUP(FZ$8,'PONDERADORES-GBD'!$A$3:$I$43,6,FALSE)*VLOOKUP(FZ$8,'PONDERADORES-GBD'!$A$3:$I$43,3,FALSE)+CV11*(1-VLOOKUP(FZ$8,'PONDERADORES-GBD'!$A$3:$I$43,5,FALSE))*VLOOKUP(FZ$8,'PONDERADORES-GBD'!$A$3:$I$43,8,FALSE)*VLOOKUP(FZ$8,'PONDERADORES-GBD'!$A$3:$I$43,3,FALSE)</f>
        <v>0</v>
      </c>
      <c r="GA11" s="81">
        <f>CW11*VLOOKUP(GA$8,'PONDERADORES-GBD'!$A$3:$I$43,5,FALSE)*VLOOKUP(GA$8,'PONDERADORES-GBD'!$A$3:$I$43,6,FALSE)*VLOOKUP(GA$8,'PONDERADORES-GBD'!$A$3:$I$43,3,FALSE)+CW11*(1-VLOOKUP(GA$8,'PONDERADORES-GBD'!$A$3:$I$43,5,FALSE))*VLOOKUP(GA$8,'PONDERADORES-GBD'!$A$3:$I$43,8,FALSE)*VLOOKUP(GA$8,'PONDERADORES-GBD'!$A$3:$I$43,3,FALSE)</f>
        <v>2.6614771334702256E-4</v>
      </c>
      <c r="GB11" s="81">
        <f>CX11*VLOOKUP(GB$8,'PONDERADORES-GBD'!$A$3:$I$43,5,FALSE)*VLOOKUP(GB$8,'PONDERADORES-GBD'!$A$3:$I$43,6,FALSE)*VLOOKUP(GB$8,'PONDERADORES-GBD'!$A$3:$I$43,3,FALSE)+CX11*(1-VLOOKUP(GB$8,'PONDERADORES-GBD'!$A$3:$I$43,5,FALSE))*VLOOKUP(GB$8,'PONDERADORES-GBD'!$A$3:$I$43,8,FALSE)*VLOOKUP(GB$8,'PONDERADORES-GBD'!$A$3:$I$43,3,FALSE)</f>
        <v>1.6894531060917181E-4</v>
      </c>
      <c r="GC11" s="81">
        <f>CY11*VLOOKUP(GC$8,'PONDERADORES-GBD'!$A$3:$I$43,5,FALSE)*VLOOKUP(GC$8,'PONDERADORES-GBD'!$A$3:$I$43,6,FALSE)*VLOOKUP(GC$8,'PONDERADORES-GBD'!$A$3:$I$43,3,FALSE)+CY11*(1-VLOOKUP(GC$8,'PONDERADORES-GBD'!$A$3:$I$43,5,FALSE))*VLOOKUP(GC$8,'PONDERADORES-GBD'!$A$3:$I$43,8,FALSE)*VLOOKUP(GC$8,'PONDERADORES-GBD'!$A$3:$I$43,3,FALSE)</f>
        <v>8.0909290349075966E-5</v>
      </c>
      <c r="GD11" s="81">
        <f>CZ11*VLOOKUP(GD$8,'PONDERADORES-GBD'!$A$3:$I$43,5,FALSE)*VLOOKUP(GD$8,'PONDERADORES-GBD'!$A$3:$I$43,6,FALSE)*VLOOKUP(GD$8,'PONDERADORES-GBD'!$A$3:$I$43,3,FALSE)+CZ11*(1-VLOOKUP(GD$8,'PONDERADORES-GBD'!$A$3:$I$43,5,FALSE))*VLOOKUP(GD$8,'PONDERADORES-GBD'!$A$3:$I$43,8,FALSE)*VLOOKUP(GD$8,'PONDERADORES-GBD'!$A$3:$I$43,3,FALSE)</f>
        <v>1.0910639835728952E-5</v>
      </c>
      <c r="GE11" s="81">
        <f>DA11*VLOOKUP(GE$8,'PONDERADORES-GBD'!$A$3:$I$43,5,FALSE)*VLOOKUP(GE$8,'PONDERADORES-GBD'!$A$3:$I$43,6,FALSE)*VLOOKUP(GE$8,'PONDERADORES-GBD'!$A$3:$I$43,3,FALSE)+DA11*(1-VLOOKUP(GE$8,'PONDERADORES-GBD'!$A$3:$I$43,5,FALSE))*VLOOKUP(GE$8,'PONDERADORES-GBD'!$A$3:$I$43,8,FALSE)*VLOOKUP(GE$8,'PONDERADORES-GBD'!$A$3:$I$43,3,FALSE)</f>
        <v>2.6813421902806305E-4</v>
      </c>
      <c r="GF11" s="81">
        <f>DB11*VLOOKUP(GF$8,'PONDERADORES-GBD'!$A$3:$I$43,5,FALSE)*VLOOKUP(GF$8,'PONDERADORES-GBD'!$A$3:$I$43,6,FALSE)*VLOOKUP(GF$8,'PONDERADORES-GBD'!$A$3:$I$43,3,FALSE)+DB11*(1-VLOOKUP(GF$8,'PONDERADORES-GBD'!$A$3:$I$43,5,FALSE))*VLOOKUP(GF$8,'PONDERADORES-GBD'!$A$3:$I$43,8,FALSE)*VLOOKUP(GF$8,'PONDERADORES-GBD'!$A$3:$I$43,3,FALSE)</f>
        <v>4.7944471676933614E-4</v>
      </c>
      <c r="GG11" s="81">
        <f>DC11*VLOOKUP(GG$8,'PONDERADORES-GBD'!$A$3:$I$43,5,FALSE)*VLOOKUP(GG$8,'PONDERADORES-GBD'!$A$3:$I$43,6,FALSE)*VLOOKUP(GG$8,'PONDERADORES-GBD'!$A$3:$I$43,3,FALSE)+DC11*(1-VLOOKUP(GG$8,'PONDERADORES-GBD'!$A$3:$I$43,5,FALSE))*VLOOKUP(GG$8,'PONDERADORES-GBD'!$A$3:$I$43,8,FALSE)*VLOOKUP(GG$8,'PONDERADORES-GBD'!$A$3:$I$43,3,FALSE)</f>
        <v>1.4578320328542093E-5</v>
      </c>
      <c r="GH11" s="81">
        <f>DD11*VLOOKUP(GH$8,'PONDERADORES-GBD'!$A$3:$I$43,5,FALSE)*VLOOKUP(GH$8,'PONDERADORES-GBD'!$A$3:$I$43,6,FALSE)*VLOOKUP(GH$8,'PONDERADORES-GBD'!$A$3:$I$43,3,FALSE)+DD11*(1-VLOOKUP(GH$8,'PONDERADORES-GBD'!$A$3:$I$43,5,FALSE))*VLOOKUP(GH$8,'PONDERADORES-GBD'!$A$3:$I$43,8,FALSE)*VLOOKUP(GH$8,'PONDERADORES-GBD'!$A$3:$I$43,3,FALSE)</f>
        <v>5.0945359342915823E-4</v>
      </c>
      <c r="GI11" s="81">
        <f>DE11*VLOOKUP(GI$8,'PONDERADORES-GBD'!$A$3:$I$43,5,FALSE)*VLOOKUP(GI$8,'PONDERADORES-GBD'!$A$3:$I$43,6,FALSE)*VLOOKUP(GI$8,'PONDERADORES-GBD'!$A$3:$I$43,3,FALSE)+DE11*(1-VLOOKUP(GI$8,'PONDERADORES-GBD'!$A$3:$I$43,5,FALSE))*VLOOKUP(GI$8,'PONDERADORES-GBD'!$A$3:$I$43,8,FALSE)*VLOOKUP(GI$8,'PONDERADORES-GBD'!$A$3:$I$43,3,FALSE)</f>
        <v>1.3467992881587953E-5</v>
      </c>
      <c r="GJ11" s="81">
        <f>DF11*VLOOKUP(GJ$8,'PONDERADORES-GBD'!$A$3:$I$43,5,FALSE)*VLOOKUP(GJ$8,'PONDERADORES-GBD'!$A$3:$I$43,6,FALSE)*VLOOKUP(GJ$8,'PONDERADORES-GBD'!$A$3:$I$43,3,FALSE)+DF11*(1-VLOOKUP(GJ$8,'PONDERADORES-GBD'!$A$3:$I$43,5,FALSE))*VLOOKUP(GJ$8,'PONDERADORES-GBD'!$A$3:$I$43,8,FALSE)*VLOOKUP(GJ$8,'PONDERADORES-GBD'!$A$3:$I$43,3,FALSE)</f>
        <v>1.2926365503080084E-6</v>
      </c>
      <c r="GK11" s="81">
        <f>DG11*VLOOKUP(GK$8,'PONDERADORES-GBD'!$A$3:$I$43,5,FALSE)*VLOOKUP(GK$8,'PONDERADORES-GBD'!$A$3:$I$43,6,FALSE)*VLOOKUP(GK$8,'PONDERADORES-GBD'!$A$3:$I$43,3,FALSE)+DG11*(1-VLOOKUP(GK$8,'PONDERADORES-GBD'!$A$3:$I$43,5,FALSE))*VLOOKUP(GK$8,'PONDERADORES-GBD'!$A$3:$I$43,8,FALSE)*VLOOKUP(GK$8,'PONDERADORES-GBD'!$A$3:$I$43,3,FALSE)</f>
        <v>0</v>
      </c>
      <c r="GL11" s="81">
        <f>DH11*VLOOKUP(GL$8,'PONDERADORES-GBD'!$A$3:$I$43,5,FALSE)*VLOOKUP(GL$8,'PONDERADORES-GBD'!$A$3:$I$43,6,FALSE)*VLOOKUP(GL$8,'PONDERADORES-GBD'!$A$3:$I$43,3,FALSE)+DH11*(1-VLOOKUP(GL$8,'PONDERADORES-GBD'!$A$3:$I$43,5,FALSE))*VLOOKUP(GL$8,'PONDERADORES-GBD'!$A$3:$I$43,8,FALSE)*VLOOKUP(GL$8,'PONDERADORES-GBD'!$A$3:$I$43,3,FALSE)</f>
        <v>0</v>
      </c>
      <c r="GM11" s="81">
        <f>DI11*VLOOKUP(GM$8,'PONDERADORES-GBD'!$A$3:$I$43,5,FALSE)*VLOOKUP(GM$8,'PONDERADORES-GBD'!$A$3:$I$43,6,FALSE)*VLOOKUP(GM$8,'PONDERADORES-GBD'!$A$3:$I$43,3,FALSE)+DI11*(1-VLOOKUP(GM$8,'PONDERADORES-GBD'!$A$3:$I$43,5,FALSE))*VLOOKUP(GM$8,'PONDERADORES-GBD'!$A$3:$I$43,8,FALSE)*VLOOKUP(GM$8,'PONDERADORES-GBD'!$A$3:$I$43,3,FALSE)</f>
        <v>0</v>
      </c>
      <c r="GN11" s="81">
        <f>DJ11*VLOOKUP(GN$8,'PONDERADORES-GBD'!$A$3:$I$43,5,FALSE)*VLOOKUP(GN$8,'PONDERADORES-GBD'!$A$3:$I$43,6,FALSE)*VLOOKUP(GN$8,'PONDERADORES-GBD'!$A$3:$I$43,3,FALSE)+DJ11*(1-VLOOKUP(GN$8,'PONDERADORES-GBD'!$A$3:$I$43,5,FALSE))*VLOOKUP(GN$8,'PONDERADORES-GBD'!$A$3:$I$43,8,FALSE)*VLOOKUP(GN$8,'PONDERADORES-GBD'!$A$3:$I$43,3,FALSE)</f>
        <v>0</v>
      </c>
      <c r="GO11" s="81">
        <f>DK11*VLOOKUP(GO$8,'PONDERADORES-GBD'!$A$3:$I$43,5,FALSE)*VLOOKUP(GO$8,'PONDERADORES-GBD'!$A$3:$I$43,6,FALSE)*VLOOKUP(GO$8,'PONDERADORES-GBD'!$A$3:$I$43,3,FALSE)+DK11*(1-VLOOKUP(GO$8,'PONDERADORES-GBD'!$A$3:$I$43,5,FALSE))*VLOOKUP(GO$8,'PONDERADORES-GBD'!$A$3:$I$43,8,FALSE)*VLOOKUP(GO$8,'PONDERADORES-GBD'!$A$3:$I$43,3,FALSE)</f>
        <v>0</v>
      </c>
      <c r="GP11" s="81">
        <f>DL11*VLOOKUP(GP$8,'PONDERADORES-GBD'!$A$3:$I$43,5,FALSE)*VLOOKUP(GP$8,'PONDERADORES-GBD'!$A$3:$I$43,6,FALSE)*VLOOKUP(GP$8,'PONDERADORES-GBD'!$A$3:$I$43,3,FALSE)+DL11*(1-VLOOKUP(GP$8,'PONDERADORES-GBD'!$A$3:$I$43,5,FALSE))*VLOOKUP(GP$8,'PONDERADORES-GBD'!$A$3:$I$43,8,FALSE)*VLOOKUP(GP$8,'PONDERADORES-GBD'!$A$3:$I$43,3,FALSE)</f>
        <v>0</v>
      </c>
      <c r="GQ11" s="81">
        <f>DM11*VLOOKUP(GQ$8,'PONDERADORES-GBD'!$A$3:$I$43,5,FALSE)*VLOOKUP(GQ$8,'PONDERADORES-GBD'!$A$3:$I$43,6,FALSE)*VLOOKUP(GQ$8,'PONDERADORES-GBD'!$A$3:$I$43,3,FALSE)+DM11*(1-VLOOKUP(GQ$8,'PONDERADORES-GBD'!$A$3:$I$43,5,FALSE))*VLOOKUP(GQ$8,'PONDERADORES-GBD'!$A$3:$I$43,8,FALSE)*VLOOKUP(GQ$8,'PONDERADORES-GBD'!$A$3:$I$43,3,FALSE)</f>
        <v>6.7796106776180695E-7</v>
      </c>
      <c r="GR11" s="81">
        <f>DN11*VLOOKUP(GR$8,'PONDERADORES-GBD'!$A$3:$I$43,5,FALSE)*VLOOKUP(GR$8,'PONDERADORES-GBD'!$A$3:$I$43,6,FALSE)*VLOOKUP(GR$8,'PONDERADORES-GBD'!$A$3:$I$43,3,FALSE)+DN11*(1-VLOOKUP(GR$8,'PONDERADORES-GBD'!$A$3:$I$43,5,FALSE))*VLOOKUP(GR$8,'PONDERADORES-GBD'!$A$3:$I$43,8,FALSE)*VLOOKUP(GR$8,'PONDERADORES-GBD'!$A$3:$I$43,3,FALSE)</f>
        <v>0</v>
      </c>
      <c r="GS11" s="81">
        <f>DO11*VLOOKUP(GS$8,'PONDERADORES-GBD'!$A$3:$I$43,5,FALSE)*VLOOKUP(GS$8,'PONDERADORES-GBD'!$A$3:$I$43,6,FALSE)*VLOOKUP(GS$8,'PONDERADORES-GBD'!$A$3:$I$43,3,FALSE)+DO11*(1-VLOOKUP(GS$8,'PONDERADORES-GBD'!$A$3:$I$43,5,FALSE))*VLOOKUP(GS$8,'PONDERADORES-GBD'!$A$3:$I$43,8,FALSE)*VLOOKUP(GS$8,'PONDERADORES-GBD'!$A$3:$I$43,3,FALSE)</f>
        <v>0</v>
      </c>
      <c r="GT11" s="81">
        <f>DP11*VLOOKUP(GT$8,'PONDERADORES-GBD'!$A$3:$I$43,5,FALSE)*VLOOKUP(GT$8,'PONDERADORES-GBD'!$A$3:$I$43,6,FALSE)*VLOOKUP(GT$8,'PONDERADORES-GBD'!$A$3:$I$43,3,FALSE)+DP11*(1-VLOOKUP(GT$8,'PONDERADORES-GBD'!$A$3:$I$43,5,FALSE))*VLOOKUP(GT$8,'PONDERADORES-GBD'!$A$3:$I$43,8,FALSE)*VLOOKUP(GT$8,'PONDERADORES-GBD'!$A$3:$I$43,3,FALSE)</f>
        <v>1.7184678986995208E-6</v>
      </c>
      <c r="GU11" s="81">
        <f>DQ11*VLOOKUP(GU$8,'PONDERADORES-GBD'!$A$3:$I$43,5,FALSE)*VLOOKUP(GU$8,'PONDERADORES-GBD'!$A$3:$I$43,6,FALSE)*VLOOKUP(GU$8,'PONDERADORES-GBD'!$A$3:$I$43,3,FALSE)+DQ11*(1-VLOOKUP(GU$8,'PONDERADORES-GBD'!$A$3:$I$43,5,FALSE))*VLOOKUP(GU$8,'PONDERADORES-GBD'!$A$3:$I$43,8,FALSE)*VLOOKUP(GU$8,'PONDERADORES-GBD'!$A$3:$I$43,3,FALSE)</f>
        <v>1.5377875975359342E-5</v>
      </c>
      <c r="GV11" s="81">
        <f>DR11*VLOOKUP(GV$8,'PONDERADORES-GBD'!$A$3:$I$43,5,FALSE)*VLOOKUP(GV$8,'PONDERADORES-GBD'!$A$3:$I$43,6,FALSE)*VLOOKUP(GV$8,'PONDERADORES-GBD'!$A$3:$I$43,3,FALSE)+DR11*(1-VLOOKUP(GV$8,'PONDERADORES-GBD'!$A$3:$I$43,5,FALSE))*VLOOKUP(GV$8,'PONDERADORES-GBD'!$A$3:$I$43,8,FALSE)*VLOOKUP(GV$8,'PONDERADORES-GBD'!$A$3:$I$43,3,FALSE)</f>
        <v>1.7822967063655033E-5</v>
      </c>
      <c r="GW11" s="81">
        <f>DS11*VLOOKUP(GW$8,'PONDERADORES-GBD'!$A$3:$I$43,5,FALSE)*VLOOKUP(GW$8,'PONDERADORES-GBD'!$A$3:$I$43,6,FALSE)*VLOOKUP(GW$8,'PONDERADORES-GBD'!$A$3:$I$43,3,FALSE)+DS11*(1-VLOOKUP(GW$8,'PONDERADORES-GBD'!$A$3:$I$43,5,FALSE))*VLOOKUP(GW$8,'PONDERADORES-GBD'!$A$3:$I$43,8,FALSE)*VLOOKUP(GW$8,'PONDERADORES-GBD'!$A$3:$I$43,3,FALSE)</f>
        <v>1.0575640821355237E-5</v>
      </c>
      <c r="GX11" s="81">
        <f>DT11*VLOOKUP(GX$8,'PONDERADORES-GBD'!$A$3:$I$43,5,FALSE)*VLOOKUP(GX$8,'PONDERADORES-GBD'!$A$3:$I$43,6,FALSE)*VLOOKUP(GX$8,'PONDERADORES-GBD'!$A$3:$I$43,3,FALSE)+DT11*(1-VLOOKUP(GX$8,'PONDERADORES-GBD'!$A$3:$I$43,5,FALSE))*VLOOKUP(GX$8,'PONDERADORES-GBD'!$A$3:$I$43,8,FALSE)*VLOOKUP(GX$8,'PONDERADORES-GBD'!$A$3:$I$43,3,FALSE)</f>
        <v>1.5580780287474332E-7</v>
      </c>
      <c r="GY11" s="81">
        <f>DU11*VLOOKUP(GY$8,'PONDERADORES-GBD'!$A$3:$I$43,5,FALSE)*VLOOKUP(GY$8,'PONDERADORES-GBD'!$A$3:$I$43,6,FALSE)*VLOOKUP(GY$8,'PONDERADORES-GBD'!$A$3:$I$43,3,FALSE)+DU11*(1-VLOOKUP(GY$8,'PONDERADORES-GBD'!$A$3:$I$43,5,FALSE))*VLOOKUP(GY$8,'PONDERADORES-GBD'!$A$3:$I$43,8,FALSE)*VLOOKUP(GY$8,'PONDERADORES-GBD'!$A$3:$I$43,3,FALSE)</f>
        <v>0</v>
      </c>
      <c r="GZ11" s="82">
        <f t="shared" si="1"/>
        <v>4.18246409E-3</v>
      </c>
      <c r="HA11" s="82">
        <f t="shared" si="2"/>
        <v>7.8518278540725527E-3</v>
      </c>
      <c r="HC11" s="52">
        <f>GZ11*PRODMORTALIDAD!BR11*C11</f>
        <v>0</v>
      </c>
      <c r="HD11" s="52">
        <f>PRODMORTALIDAD!E11*PRODLG!HA11*PRODLG!C11</f>
        <v>0</v>
      </c>
      <c r="HE11" s="52">
        <f t="shared" si="3"/>
        <v>0</v>
      </c>
    </row>
    <row r="12" spans="1:213" ht="15.75" x14ac:dyDescent="0.25">
      <c r="A12" s="68" t="s">
        <v>104</v>
      </c>
      <c r="B12" s="46" t="s">
        <v>44</v>
      </c>
      <c r="C12" s="50">
        <f>DATOS!B51</f>
        <v>0</v>
      </c>
      <c r="D12" s="51">
        <v>3.1121E-3</v>
      </c>
      <c r="E12" s="51">
        <v>4.6024000000000004E-3</v>
      </c>
      <c r="F12" s="51">
        <v>0.22258890000000001</v>
      </c>
      <c r="G12" s="51">
        <v>0</v>
      </c>
      <c r="H12" s="51">
        <v>8.7700000000000004E-5</v>
      </c>
      <c r="I12" s="51">
        <v>0</v>
      </c>
      <c r="J12" s="51">
        <v>1.1747199999999999E-2</v>
      </c>
      <c r="K12" s="51">
        <v>8.0739900000000003E-2</v>
      </c>
      <c r="L12" s="51">
        <v>2.8053000000000002E-2</v>
      </c>
      <c r="M12" s="51">
        <v>4.9793999999999998E-2</v>
      </c>
      <c r="N12" s="51">
        <v>1.5429099999999999E-2</v>
      </c>
      <c r="O12" s="51">
        <v>1.315E-3</v>
      </c>
      <c r="P12" s="51">
        <v>8.0908999999999995E-2</v>
      </c>
      <c r="Q12" s="51">
        <v>2.3670000000000002E-3</v>
      </c>
      <c r="R12" s="51">
        <v>1.4903E-3</v>
      </c>
      <c r="S12" s="51">
        <v>3.8485100000000001E-2</v>
      </c>
      <c r="T12" s="51">
        <v>3.1866400000000003E-2</v>
      </c>
      <c r="U12" s="51">
        <v>2.2266999999999999E-2</v>
      </c>
      <c r="V12" s="51">
        <v>2.8053000000000002E-3</v>
      </c>
      <c r="W12" s="51">
        <v>4.2386300000000002E-2</v>
      </c>
      <c r="X12" s="51">
        <v>6.3557500000000003E-2</v>
      </c>
      <c r="Y12" s="51">
        <v>2.7526999999999999E-2</v>
      </c>
      <c r="Z12" s="51">
        <v>0.14990790000000001</v>
      </c>
      <c r="AA12" s="51">
        <v>1.73139E-2</v>
      </c>
      <c r="AB12" s="51">
        <v>3.1121E-3</v>
      </c>
      <c r="AC12" s="51">
        <v>1.7530000000000001E-4</v>
      </c>
      <c r="AD12" s="51">
        <v>0</v>
      </c>
      <c r="AE12" s="51">
        <v>1.7530000000000001E-4</v>
      </c>
      <c r="AF12" s="51">
        <v>1.0958000000000001E-3</v>
      </c>
      <c r="AG12" s="51">
        <v>7.0129999999999997E-4</v>
      </c>
      <c r="AH12" s="51">
        <v>8.7700000000000004E-5</v>
      </c>
      <c r="AI12" s="51">
        <v>4.8653999999999998E-3</v>
      </c>
      <c r="AJ12" s="51">
        <v>5.7421E-3</v>
      </c>
      <c r="AK12" s="51">
        <v>6.4872000000000003E-3</v>
      </c>
      <c r="AL12" s="51">
        <v>8.5912000000000002E-3</v>
      </c>
      <c r="AM12" s="51">
        <v>6.5354599999999999E-2</v>
      </c>
      <c r="AN12" s="51">
        <v>4.0764E-3</v>
      </c>
      <c r="AO12" s="51">
        <v>1.0958000000000001E-3</v>
      </c>
      <c r="AP12" s="51">
        <v>8.7700000000000004E-5</v>
      </c>
      <c r="AQ12" s="51">
        <v>0</v>
      </c>
      <c r="AR12" s="51">
        <v>0.99999989999999994</v>
      </c>
      <c r="AT12" s="78">
        <f>D12*VLOOKUP(AT$8,'PONDERADORES-GBD'!$A$3:$I$43,4,FALSE)</f>
        <v>3.1121E-3</v>
      </c>
      <c r="AU12" s="78">
        <f>E12*VLOOKUP(AU$8,'PONDERADORES-GBD'!$A$3:$I$43,4,FALSE)</f>
        <v>4.6024000000000004E-3</v>
      </c>
      <c r="AV12" s="78">
        <f>F12*VLOOKUP(AV$8,'PONDERADORES-GBD'!$A$3:$I$43,4,FALSE)</f>
        <v>1.1129445000000002E-2</v>
      </c>
      <c r="AW12" s="78">
        <f>G12*VLOOKUP(AW$8,'PONDERADORES-GBD'!$A$3:$I$43,4,FALSE)</f>
        <v>0</v>
      </c>
      <c r="AX12" s="78">
        <f>H12*VLOOKUP(AX$8,'PONDERADORES-GBD'!$A$3:$I$43,4,FALSE)</f>
        <v>8.7700000000000004E-5</v>
      </c>
      <c r="AY12" s="78">
        <f>I12*VLOOKUP(AY$8,'PONDERADORES-GBD'!$A$3:$I$43,4,FALSE)</f>
        <v>0</v>
      </c>
      <c r="AZ12" s="78">
        <f>J12*VLOOKUP(AZ$8,'PONDERADORES-GBD'!$A$3:$I$43,4,FALSE)</f>
        <v>5.8735999999999999E-4</v>
      </c>
      <c r="BA12" s="78">
        <f>K12*VLOOKUP(BA$8,'PONDERADORES-GBD'!$A$3:$I$43,4,FALSE)</f>
        <v>4.0369950000000007E-3</v>
      </c>
      <c r="BB12" s="78">
        <f>L12*VLOOKUP(BB$8,'PONDERADORES-GBD'!$A$3:$I$43,4,FALSE)</f>
        <v>0</v>
      </c>
      <c r="BC12" s="78">
        <f>M12*VLOOKUP(BC$8,'PONDERADORES-GBD'!$A$3:$I$43,4,FALSE)</f>
        <v>0</v>
      </c>
      <c r="BD12" s="78">
        <f>N12*VLOOKUP(BD$8,'PONDERADORES-GBD'!$A$3:$I$43,4,FALSE)</f>
        <v>0</v>
      </c>
      <c r="BE12" s="78">
        <f>O12*VLOOKUP(BE$8,'PONDERADORES-GBD'!$A$3:$I$43,4,FALSE)</f>
        <v>1.315E-3</v>
      </c>
      <c r="BF12" s="78">
        <f>P12*VLOOKUP(BF$8,'PONDERADORES-GBD'!$A$3:$I$43,4,FALSE)</f>
        <v>4.0454499999999999E-3</v>
      </c>
      <c r="BG12" s="78">
        <f>Q12*VLOOKUP(BG$8,'PONDERADORES-GBD'!$A$3:$I$43,4,FALSE)</f>
        <v>2.3670000000000003E-4</v>
      </c>
      <c r="BH12" s="78">
        <f>R12*VLOOKUP(BH$8,'PONDERADORES-GBD'!$A$3:$I$43,4,FALSE)</f>
        <v>2.9806E-4</v>
      </c>
      <c r="BI12" s="78">
        <f>S12*VLOOKUP(BI$8,'PONDERADORES-GBD'!$A$3:$I$43,4,FALSE)</f>
        <v>5.772765E-3</v>
      </c>
      <c r="BJ12" s="78">
        <f>T12*VLOOKUP(BJ$8,'PONDERADORES-GBD'!$A$3:$I$43,4,FALSE)</f>
        <v>0</v>
      </c>
      <c r="BK12" s="78">
        <f>U12*VLOOKUP(BK$8,'PONDERADORES-GBD'!$A$3:$I$43,4,FALSE)</f>
        <v>0</v>
      </c>
      <c r="BL12" s="78">
        <f>V12*VLOOKUP(BL$8,'PONDERADORES-GBD'!$A$3:$I$43,4,FALSE)</f>
        <v>0</v>
      </c>
      <c r="BM12" s="78">
        <f>W12*VLOOKUP(BM$8,'PONDERADORES-GBD'!$A$3:$I$43,4,FALSE)</f>
        <v>0</v>
      </c>
      <c r="BN12" s="78">
        <f>X12*VLOOKUP(BN$8,'PONDERADORES-GBD'!$A$3:$I$43,4,FALSE)</f>
        <v>0</v>
      </c>
      <c r="BO12" s="78">
        <f>Y12*VLOOKUP(BO$8,'PONDERADORES-GBD'!$A$3:$I$43,4,FALSE)</f>
        <v>0</v>
      </c>
      <c r="BP12" s="78">
        <f>Z12*VLOOKUP(BP$8,'PONDERADORES-GBD'!$A$3:$I$43,4,FALSE)</f>
        <v>0</v>
      </c>
      <c r="BQ12" s="78">
        <f>AA12*VLOOKUP(BQ$8,'PONDERADORES-GBD'!$A$3:$I$43,4,FALSE)</f>
        <v>0</v>
      </c>
      <c r="BR12" s="78">
        <f>AB12*VLOOKUP(BR$8,'PONDERADORES-GBD'!$A$3:$I$43,4,FALSE)</f>
        <v>0</v>
      </c>
      <c r="BS12" s="78">
        <f>AC12*VLOOKUP(BS$8,'PONDERADORES-GBD'!$A$3:$I$43,4,FALSE)</f>
        <v>1.7530000000000001E-4</v>
      </c>
      <c r="BT12" s="78">
        <f>AD12*VLOOKUP(BT$8,'PONDERADORES-GBD'!$A$3:$I$43,4,FALSE)</f>
        <v>0</v>
      </c>
      <c r="BU12" s="78">
        <f>AE12*VLOOKUP(BU$8,'PONDERADORES-GBD'!$A$3:$I$43,4,FALSE)</f>
        <v>1.7530000000000001E-4</v>
      </c>
      <c r="BV12" s="78">
        <f>AF12*VLOOKUP(BV$8,'PONDERADORES-GBD'!$A$3:$I$43,4,FALSE)</f>
        <v>1.0958000000000001E-3</v>
      </c>
      <c r="BW12" s="78">
        <f>AG12*VLOOKUP(BW$8,'PONDERADORES-GBD'!$A$3:$I$43,4,FALSE)</f>
        <v>7.0129999999999997E-4</v>
      </c>
      <c r="BX12" s="78">
        <f>AH12*VLOOKUP(BX$8,'PONDERADORES-GBD'!$A$3:$I$43,4,FALSE)</f>
        <v>8.7700000000000004E-5</v>
      </c>
      <c r="BY12" s="78">
        <f>AI12*VLOOKUP(BY$8,'PONDERADORES-GBD'!$A$3:$I$43,4,FALSE)</f>
        <v>0</v>
      </c>
      <c r="BZ12" s="78">
        <f>AJ12*VLOOKUP(BZ$8,'PONDERADORES-GBD'!$A$3:$I$43,4,FALSE)</f>
        <v>0</v>
      </c>
      <c r="CA12" s="78">
        <f>AK12*VLOOKUP(CA$8,'PONDERADORES-GBD'!$A$3:$I$43,4,FALSE)</f>
        <v>0</v>
      </c>
      <c r="CB12" s="78">
        <f>AL12*VLOOKUP(CB$8,'PONDERADORES-GBD'!$A$3:$I$43,4,FALSE)</f>
        <v>0</v>
      </c>
      <c r="CC12" s="78">
        <f>AM12*VLOOKUP(CC$8,'PONDERADORES-GBD'!$A$3:$I$43,4,FALSE)</f>
        <v>0</v>
      </c>
      <c r="CD12" s="78">
        <f>AN12*VLOOKUP(CD$8,'PONDERADORES-GBD'!$A$3:$I$43,4,FALSE)</f>
        <v>0</v>
      </c>
      <c r="CE12" s="78">
        <f>AO12*VLOOKUP(CE$8,'PONDERADORES-GBD'!$A$3:$I$43,4,FALSE)</f>
        <v>0</v>
      </c>
      <c r="CF12" s="78">
        <f>AP12*VLOOKUP(CF$8,'PONDERADORES-GBD'!$A$3:$I$43,4,FALSE)</f>
        <v>0</v>
      </c>
      <c r="CG12" s="78">
        <f>AQ12*VLOOKUP(CG$8,'PONDERADORES-GBD'!$A$3:$I$43,4,FALSE)</f>
        <v>0</v>
      </c>
      <c r="CH12" s="78">
        <f>D12*(1-VLOOKUP(CH$8,'PONDERADORES-GBD'!$A$3:$I$43,4,FALSE))</f>
        <v>0</v>
      </c>
      <c r="CI12" s="78">
        <f>E12*(1-VLOOKUP(CI$8,'PONDERADORES-GBD'!$A$3:$I$43,4,FALSE))</f>
        <v>0</v>
      </c>
      <c r="CJ12" s="78">
        <f>F12*(1-VLOOKUP(CJ$8,'PONDERADORES-GBD'!$A$3:$I$43,4,FALSE))</f>
        <v>0.21145945499999999</v>
      </c>
      <c r="CK12" s="78">
        <f>G12*(1-VLOOKUP(CK$8,'PONDERADORES-GBD'!$A$3:$I$43,4,FALSE))</f>
        <v>0</v>
      </c>
      <c r="CL12" s="78">
        <f>H12*(1-VLOOKUP(CL$8,'PONDERADORES-GBD'!$A$3:$I$43,4,FALSE))</f>
        <v>0</v>
      </c>
      <c r="CM12" s="78">
        <f>I12*(1-VLOOKUP(CM$8,'PONDERADORES-GBD'!$A$3:$I$43,4,FALSE))</f>
        <v>0</v>
      </c>
      <c r="CN12" s="78">
        <f>J12*(1-VLOOKUP(CN$8,'PONDERADORES-GBD'!$A$3:$I$43,4,FALSE))</f>
        <v>1.1159839999999999E-2</v>
      </c>
      <c r="CO12" s="78">
        <f>K12*(1-VLOOKUP(CO$8,'PONDERADORES-GBD'!$A$3:$I$43,4,FALSE))</f>
        <v>7.6702905000000002E-2</v>
      </c>
      <c r="CP12" s="78">
        <f>L12*(1-VLOOKUP(CP$8,'PONDERADORES-GBD'!$A$3:$I$43,4,FALSE))</f>
        <v>2.8053000000000002E-2</v>
      </c>
      <c r="CQ12" s="78">
        <f>M12*(1-VLOOKUP(CQ$8,'PONDERADORES-GBD'!$A$3:$I$43,4,FALSE))</f>
        <v>4.9793999999999998E-2</v>
      </c>
      <c r="CR12" s="78">
        <f>N12*(1-VLOOKUP(CR$8,'PONDERADORES-GBD'!$A$3:$I$43,4,FALSE))</f>
        <v>1.5429099999999999E-2</v>
      </c>
      <c r="CS12" s="78">
        <f>O12*(1-VLOOKUP(CS$8,'PONDERADORES-GBD'!$A$3:$I$43,4,FALSE))</f>
        <v>0</v>
      </c>
      <c r="CT12" s="78">
        <f>P12*(1-VLOOKUP(CT$8,'PONDERADORES-GBD'!$A$3:$I$43,4,FALSE))</f>
        <v>7.6863549999999989E-2</v>
      </c>
      <c r="CU12" s="78">
        <f>Q12*(1-VLOOKUP(CU$8,'PONDERADORES-GBD'!$A$3:$I$43,4,FALSE))</f>
        <v>2.1303000000000003E-3</v>
      </c>
      <c r="CV12" s="78">
        <f>R12*(1-VLOOKUP(CV$8,'PONDERADORES-GBD'!$A$3:$I$43,4,FALSE))</f>
        <v>1.19224E-3</v>
      </c>
      <c r="CW12" s="78">
        <f>S12*(1-VLOOKUP(CW$8,'PONDERADORES-GBD'!$A$3:$I$43,4,FALSE))</f>
        <v>3.2712335000000002E-2</v>
      </c>
      <c r="CX12" s="78">
        <f>T12*(1-VLOOKUP(CX$8,'PONDERADORES-GBD'!$A$3:$I$43,4,FALSE))</f>
        <v>3.1866400000000003E-2</v>
      </c>
      <c r="CY12" s="78">
        <f>U12*(1-VLOOKUP(CY$8,'PONDERADORES-GBD'!$A$3:$I$43,4,FALSE))</f>
        <v>2.2266999999999999E-2</v>
      </c>
      <c r="CZ12" s="78">
        <f>V12*(1-VLOOKUP(CZ$8,'PONDERADORES-GBD'!$A$3:$I$43,4,FALSE))</f>
        <v>2.8053000000000002E-3</v>
      </c>
      <c r="DA12" s="78">
        <f>W12*(1-VLOOKUP(DA$8,'PONDERADORES-GBD'!$A$3:$I$43,4,FALSE))</f>
        <v>4.2386300000000002E-2</v>
      </c>
      <c r="DB12" s="78">
        <f>X12*(1-VLOOKUP(DB$8,'PONDERADORES-GBD'!$A$3:$I$43,4,FALSE))</f>
        <v>6.3557500000000003E-2</v>
      </c>
      <c r="DC12" s="78">
        <f>Y12*(1-VLOOKUP(DC$8,'PONDERADORES-GBD'!$A$3:$I$43,4,FALSE))</f>
        <v>2.7526999999999999E-2</v>
      </c>
      <c r="DD12" s="78">
        <f>Z12*(1-VLOOKUP(DD$8,'PONDERADORES-GBD'!$A$3:$I$43,4,FALSE))</f>
        <v>0.14990790000000001</v>
      </c>
      <c r="DE12" s="78">
        <f>AA12*(1-VLOOKUP(DE$8,'PONDERADORES-GBD'!$A$3:$I$43,4,FALSE))</f>
        <v>1.73139E-2</v>
      </c>
      <c r="DF12" s="78">
        <f>AB12*(1-VLOOKUP(DF$8,'PONDERADORES-GBD'!$A$3:$I$43,4,FALSE))</f>
        <v>3.1121E-3</v>
      </c>
      <c r="DG12" s="78">
        <f>AC12*(1-VLOOKUP(DG$8,'PONDERADORES-GBD'!$A$3:$I$43,4,FALSE))</f>
        <v>0</v>
      </c>
      <c r="DH12" s="78">
        <f>AD12*(1-VLOOKUP(DH$8,'PONDERADORES-GBD'!$A$3:$I$43,4,FALSE))</f>
        <v>0</v>
      </c>
      <c r="DI12" s="78">
        <f>AE12*(1-VLOOKUP(DI$8,'PONDERADORES-GBD'!$A$3:$I$43,4,FALSE))</f>
        <v>0</v>
      </c>
      <c r="DJ12" s="78">
        <f>AF12*(1-VLOOKUP(DJ$8,'PONDERADORES-GBD'!$A$3:$I$43,4,FALSE))</f>
        <v>0</v>
      </c>
      <c r="DK12" s="78">
        <f>AG12*(1-VLOOKUP(DK$8,'PONDERADORES-GBD'!$A$3:$I$43,4,FALSE))</f>
        <v>0</v>
      </c>
      <c r="DL12" s="78">
        <f>AH12*(1-VLOOKUP(DL$8,'PONDERADORES-GBD'!$A$3:$I$43,4,FALSE))</f>
        <v>0</v>
      </c>
      <c r="DM12" s="78">
        <f>AI12*(1-VLOOKUP(DM$8,'PONDERADORES-GBD'!$A$3:$I$43,4,FALSE))</f>
        <v>4.8653999999999998E-3</v>
      </c>
      <c r="DN12" s="78">
        <f>AJ12*(1-VLOOKUP(DN$8,'PONDERADORES-GBD'!$A$3:$I$43,4,FALSE))</f>
        <v>5.7421E-3</v>
      </c>
      <c r="DO12" s="78">
        <f>AK12*(1-VLOOKUP(DO$8,'PONDERADORES-GBD'!$A$3:$I$43,4,FALSE))</f>
        <v>6.4872000000000003E-3</v>
      </c>
      <c r="DP12" s="78">
        <f>AL12*(1-VLOOKUP(DP$8,'PONDERADORES-GBD'!$A$3:$I$43,4,FALSE))</f>
        <v>8.5912000000000002E-3</v>
      </c>
      <c r="DQ12" s="78">
        <f>AM12*(1-VLOOKUP(DQ$8,'PONDERADORES-GBD'!$A$3:$I$43,4,FALSE))</f>
        <v>6.5354599999999999E-2</v>
      </c>
      <c r="DR12" s="78">
        <f>AN12*(1-VLOOKUP(DR$8,'PONDERADORES-GBD'!$A$3:$I$43,4,FALSE))</f>
        <v>4.0764E-3</v>
      </c>
      <c r="DS12" s="78">
        <f>AO12*(1-VLOOKUP(DS$8,'PONDERADORES-GBD'!$A$3:$I$43,4,FALSE))</f>
        <v>1.0958000000000001E-3</v>
      </c>
      <c r="DT12" s="78">
        <f>AP12*(1-VLOOKUP(DT$8,'PONDERADORES-GBD'!$A$3:$I$43,4,FALSE))</f>
        <v>8.7700000000000004E-5</v>
      </c>
      <c r="DU12" s="78">
        <f>AQ12*(1-VLOOKUP(DU$8,'PONDERADORES-GBD'!$A$3:$I$43,4,FALSE))</f>
        <v>0</v>
      </c>
      <c r="DV12" s="50">
        <f t="shared" si="0"/>
        <v>0.99999989999999994</v>
      </c>
      <c r="DW12" s="45"/>
      <c r="DX12" s="81">
        <f>AT12*VLOOKUP(DX$8,'PONDERADORES-GBD'!$A$3:$I$43,5,FALSE)*VLOOKUP(DX$8,'PONDERADORES-GBD'!$A$3:$I$43,7,FALSE)+AT12*(1-VLOOKUP(DX$8,'PONDERADORES-GBD'!$A$3:$I$43,5,FALSE))*VLOOKUP(DX$8,'PONDERADORES-GBD'!$A$3:$I$43,9,FALSE)</f>
        <v>1.8330268999999998E-3</v>
      </c>
      <c r="DY12" s="81">
        <f>AU12*VLOOKUP(DY$8,'PONDERADORES-GBD'!$A$3:$I$43,5,FALSE)*VLOOKUP(DY$8,'PONDERADORES-GBD'!$A$3:$I$43,7,FALSE)+AU12*(1-VLOOKUP(DY$8,'PONDERADORES-GBD'!$A$3:$I$43,5,FALSE))*VLOOKUP(DY$8,'PONDERADORES-GBD'!$A$3:$I$43,9,FALSE)</f>
        <v>1.3623104E-3</v>
      </c>
      <c r="DZ12" s="81">
        <f>AV12*VLOOKUP(DZ$8,'PONDERADORES-GBD'!$A$3:$I$43,5,FALSE)*VLOOKUP(DZ$8,'PONDERADORES-GBD'!$A$3:$I$43,7,FALSE)+AV12*(1-VLOOKUP(DZ$8,'PONDERADORES-GBD'!$A$3:$I$43,5,FALSE))*VLOOKUP(DZ$8,'PONDERADORES-GBD'!$A$3:$I$43,9,FALSE)</f>
        <v>2.5709017950000007E-3</v>
      </c>
      <c r="EA12" s="81">
        <f>AW12*VLOOKUP(EA$8,'PONDERADORES-GBD'!$A$3:$I$43,5,FALSE)*VLOOKUP(EA$8,'PONDERADORES-GBD'!$A$3:$I$43,7,FALSE)+AW12*(1-VLOOKUP(EA$8,'PONDERADORES-GBD'!$A$3:$I$43,5,FALSE))*VLOOKUP(EA$8,'PONDERADORES-GBD'!$A$3:$I$43,9,FALSE)</f>
        <v>0</v>
      </c>
      <c r="EB12" s="81">
        <f>AX12*VLOOKUP(EB$8,'PONDERADORES-GBD'!$A$3:$I$43,5,FALSE)*VLOOKUP(EB$8,'PONDERADORES-GBD'!$A$3:$I$43,7,FALSE)+AX12*(1-VLOOKUP(EB$8,'PONDERADORES-GBD'!$A$3:$I$43,5,FALSE))*VLOOKUP(EB$8,'PONDERADORES-GBD'!$A$3:$I$43,9,FALSE)</f>
        <v>1.1839500000000001E-5</v>
      </c>
      <c r="EC12" s="81">
        <f>AY12*VLOOKUP(EC$8,'PONDERADORES-GBD'!$A$3:$I$43,5,FALSE)*VLOOKUP(EC$8,'PONDERADORES-GBD'!$A$3:$I$43,7,FALSE)+AY12*(1-VLOOKUP(EC$8,'PONDERADORES-GBD'!$A$3:$I$43,5,FALSE))*VLOOKUP(EC$8,'PONDERADORES-GBD'!$A$3:$I$43,9,FALSE)</f>
        <v>0</v>
      </c>
      <c r="ED12" s="81">
        <f>AZ12*VLOOKUP(ED$8,'PONDERADORES-GBD'!$A$3:$I$43,5,FALSE)*VLOOKUP(ED$8,'PONDERADORES-GBD'!$A$3:$I$43,7,FALSE)+AZ12*(1-VLOOKUP(ED$8,'PONDERADORES-GBD'!$A$3:$I$43,5,FALSE))*VLOOKUP(ED$8,'PONDERADORES-GBD'!$A$3:$I$43,9,FALSE)</f>
        <v>3.4066880000000003E-5</v>
      </c>
      <c r="EE12" s="81">
        <f>BA12*VLOOKUP(EE$8,'PONDERADORES-GBD'!$A$3:$I$43,5,FALSE)*VLOOKUP(EE$8,'PONDERADORES-GBD'!$A$3:$I$43,7,FALSE)+BA12*(1-VLOOKUP(EE$8,'PONDERADORES-GBD'!$A$3:$I$43,5,FALSE))*VLOOKUP(EE$8,'PONDERADORES-GBD'!$A$3:$I$43,9,FALSE)</f>
        <v>2.0184975000000002E-5</v>
      </c>
      <c r="EF12" s="81">
        <f>BB12*VLOOKUP(EF$8,'PONDERADORES-GBD'!$A$3:$I$43,5,FALSE)*VLOOKUP(EF$8,'PONDERADORES-GBD'!$A$3:$I$43,7,FALSE)+BB12*(1-VLOOKUP(EF$8,'PONDERADORES-GBD'!$A$3:$I$43,5,FALSE))*VLOOKUP(EF$8,'PONDERADORES-GBD'!$A$3:$I$43,9,FALSE)</f>
        <v>0</v>
      </c>
      <c r="EG12" s="81">
        <f>BC12*VLOOKUP(EG$8,'PONDERADORES-GBD'!$A$3:$I$43,5,FALSE)*VLOOKUP(EG$8,'PONDERADORES-GBD'!$A$3:$I$43,7,FALSE)+BC12*(1-VLOOKUP(EG$8,'PONDERADORES-GBD'!$A$3:$I$43,5,FALSE))*VLOOKUP(EG$8,'PONDERADORES-GBD'!$A$3:$I$43,9,FALSE)</f>
        <v>0</v>
      </c>
      <c r="EH12" s="81">
        <f>BD12*VLOOKUP(EH$8,'PONDERADORES-GBD'!$A$3:$I$43,5,FALSE)*VLOOKUP(EH$8,'PONDERADORES-GBD'!$A$3:$I$43,7,FALSE)+BD12*(1-VLOOKUP(EH$8,'PONDERADORES-GBD'!$A$3:$I$43,5,FALSE))*VLOOKUP(EH$8,'PONDERADORES-GBD'!$A$3:$I$43,9,FALSE)</f>
        <v>0</v>
      </c>
      <c r="EI12" s="81">
        <f>BE12*VLOOKUP(EI$8,'PONDERADORES-GBD'!$A$3:$I$43,5,FALSE)*VLOOKUP(EI$8,'PONDERADORES-GBD'!$A$3:$I$43,7,FALSE)+BE12*(1-VLOOKUP(EI$8,'PONDERADORES-GBD'!$A$3:$I$43,5,FALSE))*VLOOKUP(EI$8,'PONDERADORES-GBD'!$A$3:$I$43,9,FALSE)</f>
        <v>2.1039999999999998E-5</v>
      </c>
      <c r="EJ12" s="81">
        <f>BF12*VLOOKUP(EJ$8,'PONDERADORES-GBD'!$A$3:$I$43,5,FALSE)*VLOOKUP(EJ$8,'PONDERADORES-GBD'!$A$3:$I$43,7,FALSE)+BF12*(1-VLOOKUP(EJ$8,'PONDERADORES-GBD'!$A$3:$I$43,5,FALSE))*VLOOKUP(EJ$8,'PONDERADORES-GBD'!$A$3:$I$43,9,FALSE)</f>
        <v>3.8027230000000001E-4</v>
      </c>
      <c r="EK12" s="81">
        <f>BG12*VLOOKUP(EK$8,'PONDERADORES-GBD'!$A$3:$I$43,5,FALSE)*VLOOKUP(EK$8,'PONDERADORES-GBD'!$A$3:$I$43,7,FALSE)+BG12*(1-VLOOKUP(EK$8,'PONDERADORES-GBD'!$A$3:$I$43,5,FALSE))*VLOOKUP(EK$8,'PONDERADORES-GBD'!$A$3:$I$43,9,FALSE)</f>
        <v>7.1010000000000013E-5</v>
      </c>
      <c r="EL12" s="81">
        <f>BH12*VLOOKUP(EL$8,'PONDERADORES-GBD'!$A$3:$I$43,5,FALSE)*VLOOKUP(EL$8,'PONDERADORES-GBD'!$A$3:$I$43,7,FALSE)+BH12*(1-VLOOKUP(EL$8,'PONDERADORES-GBD'!$A$3:$I$43,5,FALSE))*VLOOKUP(EL$8,'PONDERADORES-GBD'!$A$3:$I$43,9,FALSE)</f>
        <v>3.3680780000000003E-5</v>
      </c>
      <c r="EM12" s="81">
        <f>BI12*VLOOKUP(EM$8,'PONDERADORES-GBD'!$A$3:$I$43,5,FALSE)*VLOOKUP(EM$8,'PONDERADORES-GBD'!$A$3:$I$43,7,FALSE)+BI12*(1-VLOOKUP(EM$8,'PONDERADORES-GBD'!$A$3:$I$43,5,FALSE))*VLOOKUP(EM$8,'PONDERADORES-GBD'!$A$3:$I$43,9,FALSE)</f>
        <v>4.0986631499999998E-4</v>
      </c>
      <c r="EN12" s="81">
        <f>BJ12*VLOOKUP(EN$8,'PONDERADORES-GBD'!$A$3:$I$43,5,FALSE)*VLOOKUP(EN$8,'PONDERADORES-GBD'!$A$3:$I$43,7,FALSE)+BJ12*(1-VLOOKUP(EN$8,'PONDERADORES-GBD'!$A$3:$I$43,5,FALSE))*VLOOKUP(EN$8,'PONDERADORES-GBD'!$A$3:$I$43,9,FALSE)</f>
        <v>0</v>
      </c>
      <c r="EO12" s="81">
        <f>BK12*VLOOKUP(EO$8,'PONDERADORES-GBD'!$A$3:$I$43,5,FALSE)*VLOOKUP(EO$8,'PONDERADORES-GBD'!$A$3:$I$43,7,FALSE)+BK12*(1-VLOOKUP(EO$8,'PONDERADORES-GBD'!$A$3:$I$43,5,FALSE))*VLOOKUP(EO$8,'PONDERADORES-GBD'!$A$3:$I$43,9,FALSE)</f>
        <v>0</v>
      </c>
      <c r="EP12" s="81">
        <f>BL12*VLOOKUP(EP$8,'PONDERADORES-GBD'!$A$3:$I$43,5,FALSE)*VLOOKUP(EP$8,'PONDERADORES-GBD'!$A$3:$I$43,7,FALSE)+BL12*(1-VLOOKUP(EP$8,'PONDERADORES-GBD'!$A$3:$I$43,5,FALSE))*VLOOKUP(EP$8,'PONDERADORES-GBD'!$A$3:$I$43,9,FALSE)</f>
        <v>0</v>
      </c>
      <c r="EQ12" s="81">
        <f>BM12*VLOOKUP(EQ$8,'PONDERADORES-GBD'!$A$3:$I$43,5,FALSE)*VLOOKUP(EQ$8,'PONDERADORES-GBD'!$A$3:$I$43,7,FALSE)+BM12*(1-VLOOKUP(EQ$8,'PONDERADORES-GBD'!$A$3:$I$43,5,FALSE))*VLOOKUP(EQ$8,'PONDERADORES-GBD'!$A$3:$I$43,9,FALSE)</f>
        <v>0</v>
      </c>
      <c r="ER12" s="81">
        <f>BN12*VLOOKUP(ER$8,'PONDERADORES-GBD'!$A$3:$I$43,5,FALSE)*VLOOKUP(ER$8,'PONDERADORES-GBD'!$A$3:$I$43,7,FALSE)+BN12*(1-VLOOKUP(ER$8,'PONDERADORES-GBD'!$A$3:$I$43,5,FALSE))*VLOOKUP(ER$8,'PONDERADORES-GBD'!$A$3:$I$43,9,FALSE)</f>
        <v>0</v>
      </c>
      <c r="ES12" s="81">
        <f>BO12*VLOOKUP(ES$8,'PONDERADORES-GBD'!$A$3:$I$43,5,FALSE)*VLOOKUP(ES$8,'PONDERADORES-GBD'!$A$3:$I$43,7,FALSE)+BO12*(1-VLOOKUP(ES$8,'PONDERADORES-GBD'!$A$3:$I$43,5,FALSE))*VLOOKUP(ES$8,'PONDERADORES-GBD'!$A$3:$I$43,9,FALSE)</f>
        <v>0</v>
      </c>
      <c r="ET12" s="81">
        <f>BP12*VLOOKUP(ET$8,'PONDERADORES-GBD'!$A$3:$I$43,5,FALSE)*VLOOKUP(ET$8,'PONDERADORES-GBD'!$A$3:$I$43,7,FALSE)+BP12*(1-VLOOKUP(ET$8,'PONDERADORES-GBD'!$A$3:$I$43,5,FALSE))*VLOOKUP(ET$8,'PONDERADORES-GBD'!$A$3:$I$43,9,FALSE)</f>
        <v>0</v>
      </c>
      <c r="EU12" s="81">
        <f>BQ12*VLOOKUP(EU$8,'PONDERADORES-GBD'!$A$3:$I$43,5,FALSE)*VLOOKUP(EU$8,'PONDERADORES-GBD'!$A$3:$I$43,7,FALSE)+BQ12*(1-VLOOKUP(EU$8,'PONDERADORES-GBD'!$A$3:$I$43,5,FALSE))*VLOOKUP(EU$8,'PONDERADORES-GBD'!$A$3:$I$43,9,FALSE)</f>
        <v>0</v>
      </c>
      <c r="EV12" s="81">
        <f>BR12*VLOOKUP(EV$8,'PONDERADORES-GBD'!$A$3:$I$43,5,FALSE)*VLOOKUP(EV$8,'PONDERADORES-GBD'!$A$3:$I$43,7,FALSE)+BR12*(1-VLOOKUP(EV$8,'PONDERADORES-GBD'!$A$3:$I$43,5,FALSE))*VLOOKUP(EV$8,'PONDERADORES-GBD'!$A$3:$I$43,9,FALSE)</f>
        <v>0</v>
      </c>
      <c r="EW12" s="81">
        <f>BS12*VLOOKUP(EW$8,'PONDERADORES-GBD'!$A$3:$I$43,5,FALSE)*VLOOKUP(EW$8,'PONDERADORES-GBD'!$A$3:$I$43,7,FALSE)+BS12*(1-VLOOKUP(EW$8,'PONDERADORES-GBD'!$A$3:$I$43,5,FALSE))*VLOOKUP(EW$8,'PONDERADORES-GBD'!$A$3:$I$43,9,FALSE)</f>
        <v>6.8367000000000001E-6</v>
      </c>
      <c r="EX12" s="81">
        <f>BT12*VLOOKUP(EX$8,'PONDERADORES-GBD'!$A$3:$I$43,5,FALSE)*VLOOKUP(EX$8,'PONDERADORES-GBD'!$A$3:$I$43,7,FALSE)+BT12*(1-VLOOKUP(EX$8,'PONDERADORES-GBD'!$A$3:$I$43,5,FALSE))*VLOOKUP(EX$8,'PONDERADORES-GBD'!$A$3:$I$43,9,FALSE)</f>
        <v>0</v>
      </c>
      <c r="EY12" s="81">
        <f>BU12*VLOOKUP(EY$8,'PONDERADORES-GBD'!$A$3:$I$43,5,FALSE)*VLOOKUP(EY$8,'PONDERADORES-GBD'!$A$3:$I$43,7,FALSE)+BU12*(1-VLOOKUP(EY$8,'PONDERADORES-GBD'!$A$3:$I$43,5,FALSE))*VLOOKUP(EY$8,'PONDERADORES-GBD'!$A$3:$I$43,9,FALSE)</f>
        <v>1.9282999999999998E-6</v>
      </c>
      <c r="EZ12" s="81">
        <f>BV12*VLOOKUP(EZ$8,'PONDERADORES-GBD'!$A$3:$I$43,5,FALSE)*VLOOKUP(EZ$8,'PONDERADORES-GBD'!$A$3:$I$43,7,FALSE)+BV12*(1-VLOOKUP(EZ$8,'PONDERADORES-GBD'!$A$3:$I$43,5,FALSE))*VLOOKUP(EZ$8,'PONDERADORES-GBD'!$A$3:$I$43,9,FALSE)</f>
        <v>5.4790000000000004E-6</v>
      </c>
      <c r="FA12" s="81">
        <f>BW12*VLOOKUP(FA$8,'PONDERADORES-GBD'!$A$3:$I$43,5,FALSE)*VLOOKUP(FA$8,'PONDERADORES-GBD'!$A$3:$I$43,7,FALSE)+BW12*(1-VLOOKUP(FA$8,'PONDERADORES-GBD'!$A$3:$I$43,5,FALSE))*VLOOKUP(FA$8,'PONDERADORES-GBD'!$A$3:$I$43,9,FALSE)</f>
        <v>2.7350699999999999E-5</v>
      </c>
      <c r="FB12" s="81">
        <f>BX12*VLOOKUP(FB$8,'PONDERADORES-GBD'!$A$3:$I$43,5,FALSE)*VLOOKUP(FB$8,'PONDERADORES-GBD'!$A$3:$I$43,7,FALSE)+BX12*(1-VLOOKUP(FB$8,'PONDERADORES-GBD'!$A$3:$I$43,5,FALSE))*VLOOKUP(FB$8,'PONDERADORES-GBD'!$A$3:$I$43,9,FALSE)</f>
        <v>7.7176000000000004E-6</v>
      </c>
      <c r="FC12" s="81">
        <f>BY12*VLOOKUP(FC$8,'PONDERADORES-GBD'!$A$3:$I$43,5,FALSE)*VLOOKUP(FC$8,'PONDERADORES-GBD'!$A$3:$I$43,7,FALSE)+BY12*(1-VLOOKUP(FC$8,'PONDERADORES-GBD'!$A$3:$I$43,5,FALSE))*VLOOKUP(FC$8,'PONDERADORES-GBD'!$A$3:$I$43,9,FALSE)</f>
        <v>0</v>
      </c>
      <c r="FD12" s="81">
        <f>BZ12*VLOOKUP(FD$8,'PONDERADORES-GBD'!$A$3:$I$43,5,FALSE)*VLOOKUP(FD$8,'PONDERADORES-GBD'!$A$3:$I$43,7,FALSE)+BZ12*(1-VLOOKUP(FD$8,'PONDERADORES-GBD'!$A$3:$I$43,5,FALSE))*VLOOKUP(FD$8,'PONDERADORES-GBD'!$A$3:$I$43,9,FALSE)</f>
        <v>0</v>
      </c>
      <c r="FE12" s="81">
        <f>CA12*VLOOKUP(FE$8,'PONDERADORES-GBD'!$A$3:$I$43,5,FALSE)*VLOOKUP(FE$8,'PONDERADORES-GBD'!$A$3:$I$43,7,FALSE)+CA12*(1-VLOOKUP(FE$8,'PONDERADORES-GBD'!$A$3:$I$43,5,FALSE))*VLOOKUP(FE$8,'PONDERADORES-GBD'!$A$3:$I$43,9,FALSE)</f>
        <v>0</v>
      </c>
      <c r="FF12" s="81">
        <f>CB12*VLOOKUP(FF$8,'PONDERADORES-GBD'!$A$3:$I$43,5,FALSE)*VLOOKUP(FF$8,'PONDERADORES-GBD'!$A$3:$I$43,7,FALSE)+CB12*(1-VLOOKUP(FF$8,'PONDERADORES-GBD'!$A$3:$I$43,5,FALSE))*VLOOKUP(FF$8,'PONDERADORES-GBD'!$A$3:$I$43,9,FALSE)</f>
        <v>0</v>
      </c>
      <c r="FG12" s="81">
        <f>CC12*VLOOKUP(FG$8,'PONDERADORES-GBD'!$A$3:$I$43,5,FALSE)*VLOOKUP(FG$8,'PONDERADORES-GBD'!$A$3:$I$43,7,FALSE)+CC12*(1-VLOOKUP(FG$8,'PONDERADORES-GBD'!$A$3:$I$43,5,FALSE))*VLOOKUP(FG$8,'PONDERADORES-GBD'!$A$3:$I$43,9,FALSE)</f>
        <v>0</v>
      </c>
      <c r="FH12" s="81">
        <f>CD12*VLOOKUP(FH$8,'PONDERADORES-GBD'!$A$3:$I$43,5,FALSE)*VLOOKUP(FH$8,'PONDERADORES-GBD'!$A$3:$I$43,7,FALSE)+CD12*(1-VLOOKUP(FH$8,'PONDERADORES-GBD'!$A$3:$I$43,5,FALSE))*VLOOKUP(FH$8,'PONDERADORES-GBD'!$A$3:$I$43,9,FALSE)</f>
        <v>0</v>
      </c>
      <c r="FI12" s="81">
        <f>CE12*VLOOKUP(FI$8,'PONDERADORES-GBD'!$A$3:$I$43,5,FALSE)*VLOOKUP(FI$8,'PONDERADORES-GBD'!$A$3:$I$43,7,FALSE)+CE12*(1-VLOOKUP(FI$8,'PONDERADORES-GBD'!$A$3:$I$43,5,FALSE))*VLOOKUP(FI$8,'PONDERADORES-GBD'!$A$3:$I$43,9,FALSE)</f>
        <v>0</v>
      </c>
      <c r="FJ12" s="81">
        <f>CF12*VLOOKUP(FJ$8,'PONDERADORES-GBD'!$A$3:$I$43,5,FALSE)*VLOOKUP(FJ$8,'PONDERADORES-GBD'!$A$3:$I$43,7,FALSE)+CF12*(1-VLOOKUP(FJ$8,'PONDERADORES-GBD'!$A$3:$I$43,5,FALSE))*VLOOKUP(FJ$8,'PONDERADORES-GBD'!$A$3:$I$43,9,FALSE)</f>
        <v>0</v>
      </c>
      <c r="FK12" s="81">
        <f>CG12*VLOOKUP(FK$8,'PONDERADORES-GBD'!$A$3:$I$43,5,FALSE)*VLOOKUP(FK$8,'PONDERADORES-GBD'!$A$3:$I$43,7,FALSE)+CG12*(1-VLOOKUP(FK$8,'PONDERADORES-GBD'!$A$3:$I$43,5,FALSE))*VLOOKUP(FK$8,'PONDERADORES-GBD'!$A$3:$I$43,9,FALSE)</f>
        <v>0</v>
      </c>
      <c r="FL12" s="81">
        <f>CH12*VLOOKUP(FL$8,'PONDERADORES-GBD'!$A$3:$I$43,5,FALSE)*VLOOKUP(FL$8,'PONDERADORES-GBD'!$A$3:$I$43,6,FALSE)*VLOOKUP(FL$8,'PONDERADORES-GBD'!$A$3:$I$43,3,FALSE)+CH12*(1-VLOOKUP(FL$8,'PONDERADORES-GBD'!$A$3:$I$43,5,FALSE))*VLOOKUP(FL$8,'PONDERADORES-GBD'!$A$3:$I$43,8,FALSE)*VLOOKUP(FL$8,'PONDERADORES-GBD'!$A$3:$I$43,3,FALSE)</f>
        <v>0</v>
      </c>
      <c r="FM12" s="81">
        <f>CI12*VLOOKUP(FM$8,'PONDERADORES-GBD'!$A$3:$I$43,5,FALSE)*VLOOKUP(FM$8,'PONDERADORES-GBD'!$A$3:$I$43,6,FALSE)*VLOOKUP(FM$8,'PONDERADORES-GBD'!$A$3:$I$43,3,FALSE)+CI12*(1-VLOOKUP(FM$8,'PONDERADORES-GBD'!$A$3:$I$43,5,FALSE))*VLOOKUP(FM$8,'PONDERADORES-GBD'!$A$3:$I$43,8,FALSE)*VLOOKUP(FM$8,'PONDERADORES-GBD'!$A$3:$I$43,3,FALSE)</f>
        <v>0</v>
      </c>
      <c r="FN12" s="81">
        <f>CJ12*VLOOKUP(FN$8,'PONDERADORES-GBD'!$A$3:$I$43,5,FALSE)*VLOOKUP(FN$8,'PONDERADORES-GBD'!$A$3:$I$43,6,FALSE)*VLOOKUP(FN$8,'PONDERADORES-GBD'!$A$3:$I$43,3,FALSE)+CJ12*(1-VLOOKUP(FN$8,'PONDERADORES-GBD'!$A$3:$I$43,5,FALSE))*VLOOKUP(FN$8,'PONDERADORES-GBD'!$A$3:$I$43,8,FALSE)*VLOOKUP(FN$8,'PONDERADORES-GBD'!$A$3:$I$43,3,FALSE)</f>
        <v>3.0354056743737167E-3</v>
      </c>
      <c r="FO12" s="81">
        <f>CK12*VLOOKUP(FO$8,'PONDERADORES-GBD'!$A$3:$I$43,5,FALSE)*VLOOKUP(FO$8,'PONDERADORES-GBD'!$A$3:$I$43,6,FALSE)*VLOOKUP(FO$8,'PONDERADORES-GBD'!$A$3:$I$43,3,FALSE)+CK12*(1-VLOOKUP(FO$8,'PONDERADORES-GBD'!$A$3:$I$43,5,FALSE))*VLOOKUP(FO$8,'PONDERADORES-GBD'!$A$3:$I$43,8,FALSE)*VLOOKUP(FO$8,'PONDERADORES-GBD'!$A$3:$I$43,3,FALSE)</f>
        <v>0</v>
      </c>
      <c r="FP12" s="81">
        <f>CL12*VLOOKUP(FP$8,'PONDERADORES-GBD'!$A$3:$I$43,5,FALSE)*VLOOKUP(FP$8,'PONDERADORES-GBD'!$A$3:$I$43,6,FALSE)*VLOOKUP(FP$8,'PONDERADORES-GBD'!$A$3:$I$43,3,FALSE)+CL12*(1-VLOOKUP(FP$8,'PONDERADORES-GBD'!$A$3:$I$43,5,FALSE))*VLOOKUP(FP$8,'PONDERADORES-GBD'!$A$3:$I$43,8,FALSE)*VLOOKUP(FP$8,'PONDERADORES-GBD'!$A$3:$I$43,3,FALSE)</f>
        <v>0</v>
      </c>
      <c r="FQ12" s="81">
        <f>CM12*VLOOKUP(FQ$8,'PONDERADORES-GBD'!$A$3:$I$43,5,FALSE)*VLOOKUP(FQ$8,'PONDERADORES-GBD'!$A$3:$I$43,6,FALSE)*VLOOKUP(FQ$8,'PONDERADORES-GBD'!$A$3:$I$43,3,FALSE)+CM12*(1-VLOOKUP(FQ$8,'PONDERADORES-GBD'!$A$3:$I$43,5,FALSE))*VLOOKUP(FQ$8,'PONDERADORES-GBD'!$A$3:$I$43,8,FALSE)*VLOOKUP(FQ$8,'PONDERADORES-GBD'!$A$3:$I$43,3,FALSE)</f>
        <v>0</v>
      </c>
      <c r="FR12" s="81">
        <f>CN12*VLOOKUP(FR$8,'PONDERADORES-GBD'!$A$3:$I$43,5,FALSE)*VLOOKUP(FR$8,'PONDERADORES-GBD'!$A$3:$I$43,6,FALSE)*VLOOKUP(FR$8,'PONDERADORES-GBD'!$A$3:$I$43,3,FALSE)+CN12*(1-VLOOKUP(FR$8,'PONDERADORES-GBD'!$A$3:$I$43,5,FALSE))*VLOOKUP(FR$8,'PONDERADORES-GBD'!$A$3:$I$43,8,FALSE)*VLOOKUP(FR$8,'PONDERADORES-GBD'!$A$3:$I$43,3,FALSE)</f>
        <v>4.0202922579055437E-4</v>
      </c>
      <c r="FS12" s="81">
        <f>CO12*VLOOKUP(FS$8,'PONDERADORES-GBD'!$A$3:$I$43,5,FALSE)*VLOOKUP(FS$8,'PONDERADORES-GBD'!$A$3:$I$43,6,FALSE)*VLOOKUP(FS$8,'PONDERADORES-GBD'!$A$3:$I$43,3,FALSE)+CO12*(1-VLOOKUP(FS$8,'PONDERADORES-GBD'!$A$3:$I$43,5,FALSE))*VLOOKUP(FS$8,'PONDERADORES-GBD'!$A$3:$I$43,8,FALSE)*VLOOKUP(FS$8,'PONDERADORES-GBD'!$A$3:$I$43,3,FALSE)</f>
        <v>1.188816277084189E-3</v>
      </c>
      <c r="FT12" s="81">
        <f>CP12*VLOOKUP(FT$8,'PONDERADORES-GBD'!$A$3:$I$43,5,FALSE)*VLOOKUP(FT$8,'PONDERADORES-GBD'!$A$3:$I$43,6,FALSE)*VLOOKUP(FT$8,'PONDERADORES-GBD'!$A$3:$I$43,3,FALSE)+CP12*(1-VLOOKUP(FT$8,'PONDERADORES-GBD'!$A$3:$I$43,5,FALSE))*VLOOKUP(FT$8,'PONDERADORES-GBD'!$A$3:$I$43,8,FALSE)*VLOOKUP(FT$8,'PONDERADORES-GBD'!$A$3:$I$43,3,FALSE)</f>
        <v>4.3928578644763865E-4</v>
      </c>
      <c r="FU12" s="81">
        <f>CQ12*VLOOKUP(FU$8,'PONDERADORES-GBD'!$A$3:$I$43,5,FALSE)*VLOOKUP(FU$8,'PONDERADORES-GBD'!$A$3:$I$43,6,FALSE)*VLOOKUP(FU$8,'PONDERADORES-GBD'!$A$3:$I$43,3,FALSE)+CQ12*(1-VLOOKUP(FU$8,'PONDERADORES-GBD'!$A$3:$I$43,5,FALSE))*VLOOKUP(FU$8,'PONDERADORES-GBD'!$A$3:$I$43,8,FALSE)*VLOOKUP(FU$8,'PONDERADORES-GBD'!$A$3:$I$43,3,FALSE)</f>
        <v>7.7973109650924025E-4</v>
      </c>
      <c r="FV12" s="81">
        <f>CR12*VLOOKUP(FV$8,'PONDERADORES-GBD'!$A$3:$I$43,5,FALSE)*VLOOKUP(FV$8,'PONDERADORES-GBD'!$A$3:$I$43,6,FALSE)*VLOOKUP(FV$8,'PONDERADORES-GBD'!$A$3:$I$43,3,FALSE)+CR12*(1-VLOOKUP(FV$8,'PONDERADORES-GBD'!$A$3:$I$43,5,FALSE))*VLOOKUP(FV$8,'PONDERADORES-GBD'!$A$3:$I$43,8,FALSE)*VLOOKUP(FV$8,'PONDERADORES-GBD'!$A$3:$I$43,3,FALSE)</f>
        <v>5.4214118932238199E-4</v>
      </c>
      <c r="FW12" s="81">
        <f>CS12*VLOOKUP(FW$8,'PONDERADORES-GBD'!$A$3:$I$43,5,FALSE)*VLOOKUP(FW$8,'PONDERADORES-GBD'!$A$3:$I$43,6,FALSE)*VLOOKUP(FW$8,'PONDERADORES-GBD'!$A$3:$I$43,3,FALSE)+CS12*(1-VLOOKUP(FW$8,'PONDERADORES-GBD'!$A$3:$I$43,5,FALSE))*VLOOKUP(FW$8,'PONDERADORES-GBD'!$A$3:$I$43,8,FALSE)*VLOOKUP(FW$8,'PONDERADORES-GBD'!$A$3:$I$43,3,FALSE)</f>
        <v>0</v>
      </c>
      <c r="FX12" s="81">
        <f>CT12*VLOOKUP(FX$8,'PONDERADORES-GBD'!$A$3:$I$43,5,FALSE)*VLOOKUP(FX$8,'PONDERADORES-GBD'!$A$3:$I$43,6,FALSE)*VLOOKUP(FX$8,'PONDERADORES-GBD'!$A$3:$I$43,3,FALSE)+CT12*(1-VLOOKUP(FX$8,'PONDERADORES-GBD'!$A$3:$I$43,5,FALSE))*VLOOKUP(FX$8,'PONDERADORES-GBD'!$A$3:$I$43,8,FALSE)*VLOOKUP(FX$8,'PONDERADORES-GBD'!$A$3:$I$43,3,FALSE)</f>
        <v>5.6713830869267615E-4</v>
      </c>
      <c r="FY12" s="81">
        <f>CU12*VLOOKUP(FY$8,'PONDERADORES-GBD'!$A$3:$I$43,5,FALSE)*VLOOKUP(FY$8,'PONDERADORES-GBD'!$A$3:$I$43,6,FALSE)*VLOOKUP(FY$8,'PONDERADORES-GBD'!$A$3:$I$43,3,FALSE)+CU12*(1-VLOOKUP(FY$8,'PONDERADORES-GBD'!$A$3:$I$43,5,FALSE))*VLOOKUP(FY$8,'PONDERADORES-GBD'!$A$3:$I$43,8,FALSE)*VLOOKUP(FY$8,'PONDERADORES-GBD'!$A$3:$I$43,3,FALSE)</f>
        <v>2.2046636550308009E-6</v>
      </c>
      <c r="FZ12" s="81">
        <f>CV12*VLOOKUP(FZ$8,'PONDERADORES-GBD'!$A$3:$I$43,5,FALSE)*VLOOKUP(FZ$8,'PONDERADORES-GBD'!$A$3:$I$43,6,FALSE)*VLOOKUP(FZ$8,'PONDERADORES-GBD'!$A$3:$I$43,3,FALSE)+CV12*(1-VLOOKUP(FZ$8,'PONDERADORES-GBD'!$A$3:$I$43,5,FALSE))*VLOOKUP(FZ$8,'PONDERADORES-GBD'!$A$3:$I$43,8,FALSE)*VLOOKUP(FZ$8,'PONDERADORES-GBD'!$A$3:$I$43,3,FALSE)</f>
        <v>0</v>
      </c>
      <c r="GA12" s="81">
        <f>CW12*VLOOKUP(GA$8,'PONDERADORES-GBD'!$A$3:$I$43,5,FALSE)*VLOOKUP(GA$8,'PONDERADORES-GBD'!$A$3:$I$43,6,FALSE)*VLOOKUP(GA$8,'PONDERADORES-GBD'!$A$3:$I$43,3,FALSE)+CW12*(1-VLOOKUP(GA$8,'PONDERADORES-GBD'!$A$3:$I$43,5,FALSE))*VLOOKUP(GA$8,'PONDERADORES-GBD'!$A$3:$I$43,8,FALSE)*VLOOKUP(GA$8,'PONDERADORES-GBD'!$A$3:$I$43,3,FALSE)</f>
        <v>2.4799577170431209E-4</v>
      </c>
      <c r="GB12" s="81">
        <f>CX12*VLOOKUP(GB$8,'PONDERADORES-GBD'!$A$3:$I$43,5,FALSE)*VLOOKUP(GB$8,'PONDERADORES-GBD'!$A$3:$I$43,6,FALSE)*VLOOKUP(GB$8,'PONDERADORES-GBD'!$A$3:$I$43,3,FALSE)+CX12*(1-VLOOKUP(GB$8,'PONDERADORES-GBD'!$A$3:$I$43,5,FALSE))*VLOOKUP(GB$8,'PONDERADORES-GBD'!$A$3:$I$43,8,FALSE)*VLOOKUP(GB$8,'PONDERADORES-GBD'!$A$3:$I$43,3,FALSE)</f>
        <v>2.5135413661875431E-4</v>
      </c>
      <c r="GC12" s="81">
        <f>CY12*VLOOKUP(GC$8,'PONDERADORES-GBD'!$A$3:$I$43,5,FALSE)*VLOOKUP(GC$8,'PONDERADORES-GBD'!$A$3:$I$43,6,FALSE)*VLOOKUP(GC$8,'PONDERADORES-GBD'!$A$3:$I$43,3,FALSE)+CY12*(1-VLOOKUP(GC$8,'PONDERADORES-GBD'!$A$3:$I$43,5,FALSE))*VLOOKUP(GC$8,'PONDERADORES-GBD'!$A$3:$I$43,8,FALSE)*VLOOKUP(GC$8,'PONDERADORES-GBD'!$A$3:$I$43,3,FALSE)</f>
        <v>3.4511563860369608E-4</v>
      </c>
      <c r="GD12" s="81">
        <f>CZ12*VLOOKUP(GD$8,'PONDERADORES-GBD'!$A$3:$I$43,5,FALSE)*VLOOKUP(GD$8,'PONDERADORES-GBD'!$A$3:$I$43,6,FALSE)*VLOOKUP(GD$8,'PONDERADORES-GBD'!$A$3:$I$43,3,FALSE)+CZ12*(1-VLOOKUP(GD$8,'PONDERADORES-GBD'!$A$3:$I$43,5,FALSE))*VLOOKUP(GD$8,'PONDERADORES-GBD'!$A$3:$I$43,8,FALSE)*VLOOKUP(GD$8,'PONDERADORES-GBD'!$A$3:$I$43,3,FALSE)</f>
        <v>3.3225811909650928E-5</v>
      </c>
      <c r="GE12" s="81">
        <f>DA12*VLOOKUP(GE$8,'PONDERADORES-GBD'!$A$3:$I$43,5,FALSE)*VLOOKUP(GE$8,'PONDERADORES-GBD'!$A$3:$I$43,6,FALSE)*VLOOKUP(GE$8,'PONDERADORES-GBD'!$A$3:$I$43,3,FALSE)+DA12*(1-VLOOKUP(GE$8,'PONDERADORES-GBD'!$A$3:$I$43,5,FALSE))*VLOOKUP(GE$8,'PONDERADORES-GBD'!$A$3:$I$43,8,FALSE)*VLOOKUP(GE$8,'PONDERADORES-GBD'!$A$3:$I$43,3,FALSE)</f>
        <v>1.6652796851471599E-4</v>
      </c>
      <c r="GF12" s="81">
        <f>DB12*VLOOKUP(GF$8,'PONDERADORES-GBD'!$A$3:$I$43,5,FALSE)*VLOOKUP(GF$8,'PONDERADORES-GBD'!$A$3:$I$43,6,FALSE)*VLOOKUP(GF$8,'PONDERADORES-GBD'!$A$3:$I$43,3,FALSE)+DB12*(1-VLOOKUP(GF$8,'PONDERADORES-GBD'!$A$3:$I$43,5,FALSE))*VLOOKUP(GF$8,'PONDERADORES-GBD'!$A$3:$I$43,8,FALSE)*VLOOKUP(GF$8,'PONDERADORES-GBD'!$A$3:$I$43,3,FALSE)</f>
        <v>1.9976457221081452E-4</v>
      </c>
      <c r="GG12" s="81">
        <f>DC12*VLOOKUP(GG$8,'PONDERADORES-GBD'!$A$3:$I$43,5,FALSE)*VLOOKUP(GG$8,'PONDERADORES-GBD'!$A$3:$I$43,6,FALSE)*VLOOKUP(GG$8,'PONDERADORES-GBD'!$A$3:$I$43,3,FALSE)+DC12*(1-VLOOKUP(GG$8,'PONDERADORES-GBD'!$A$3:$I$43,5,FALSE))*VLOOKUP(GG$8,'PONDERADORES-GBD'!$A$3:$I$43,8,FALSE)*VLOOKUP(GG$8,'PONDERADORES-GBD'!$A$3:$I$43,3,FALSE)</f>
        <v>1.9218028747433261E-5</v>
      </c>
      <c r="GH12" s="81">
        <f>DD12*VLOOKUP(GH$8,'PONDERADORES-GBD'!$A$3:$I$43,5,FALSE)*VLOOKUP(GH$8,'PONDERADORES-GBD'!$A$3:$I$43,6,FALSE)*VLOOKUP(GH$8,'PONDERADORES-GBD'!$A$3:$I$43,3,FALSE)+DD12*(1-VLOOKUP(GH$8,'PONDERADORES-GBD'!$A$3:$I$43,5,FALSE))*VLOOKUP(GH$8,'PONDERADORES-GBD'!$A$3:$I$43,8,FALSE)*VLOOKUP(GH$8,'PONDERADORES-GBD'!$A$3:$I$43,3,FALSE)</f>
        <v>6.7720201232032869E-4</v>
      </c>
      <c r="GI12" s="81">
        <f>DE12*VLOOKUP(GI$8,'PONDERADORES-GBD'!$A$3:$I$43,5,FALSE)*VLOOKUP(GI$8,'PONDERADORES-GBD'!$A$3:$I$43,6,FALSE)*VLOOKUP(GI$8,'PONDERADORES-GBD'!$A$3:$I$43,3,FALSE)+DE12*(1-VLOOKUP(GI$8,'PONDERADORES-GBD'!$A$3:$I$43,5,FALSE))*VLOOKUP(GI$8,'PONDERADORES-GBD'!$A$3:$I$43,8,FALSE)*VLOOKUP(GI$8,'PONDERADORES-GBD'!$A$3:$I$43,3,FALSE)</f>
        <v>3.2660580698151954E-5</v>
      </c>
      <c r="GJ12" s="81">
        <f>DF12*VLOOKUP(GJ$8,'PONDERADORES-GBD'!$A$3:$I$43,5,FALSE)*VLOOKUP(GJ$8,'PONDERADORES-GBD'!$A$3:$I$43,6,FALSE)*VLOOKUP(GJ$8,'PONDERADORES-GBD'!$A$3:$I$43,3,FALSE)+DF12*(1-VLOOKUP(GJ$8,'PONDERADORES-GBD'!$A$3:$I$43,5,FALSE))*VLOOKUP(GJ$8,'PONDERADORES-GBD'!$A$3:$I$43,8,FALSE)*VLOOKUP(GJ$8,'PONDERADORES-GBD'!$A$3:$I$43,3,FALSE)</f>
        <v>1.7466954140999317E-6</v>
      </c>
      <c r="GK12" s="81">
        <f>DG12*VLOOKUP(GK$8,'PONDERADORES-GBD'!$A$3:$I$43,5,FALSE)*VLOOKUP(GK$8,'PONDERADORES-GBD'!$A$3:$I$43,6,FALSE)*VLOOKUP(GK$8,'PONDERADORES-GBD'!$A$3:$I$43,3,FALSE)+DG12*(1-VLOOKUP(GK$8,'PONDERADORES-GBD'!$A$3:$I$43,5,FALSE))*VLOOKUP(GK$8,'PONDERADORES-GBD'!$A$3:$I$43,8,FALSE)*VLOOKUP(GK$8,'PONDERADORES-GBD'!$A$3:$I$43,3,FALSE)</f>
        <v>0</v>
      </c>
      <c r="GL12" s="81">
        <f>DH12*VLOOKUP(GL$8,'PONDERADORES-GBD'!$A$3:$I$43,5,FALSE)*VLOOKUP(GL$8,'PONDERADORES-GBD'!$A$3:$I$43,6,FALSE)*VLOOKUP(GL$8,'PONDERADORES-GBD'!$A$3:$I$43,3,FALSE)+DH12*(1-VLOOKUP(GL$8,'PONDERADORES-GBD'!$A$3:$I$43,5,FALSE))*VLOOKUP(GL$8,'PONDERADORES-GBD'!$A$3:$I$43,8,FALSE)*VLOOKUP(GL$8,'PONDERADORES-GBD'!$A$3:$I$43,3,FALSE)</f>
        <v>0</v>
      </c>
      <c r="GM12" s="81">
        <f>DI12*VLOOKUP(GM$8,'PONDERADORES-GBD'!$A$3:$I$43,5,FALSE)*VLOOKUP(GM$8,'PONDERADORES-GBD'!$A$3:$I$43,6,FALSE)*VLOOKUP(GM$8,'PONDERADORES-GBD'!$A$3:$I$43,3,FALSE)+DI12*(1-VLOOKUP(GM$8,'PONDERADORES-GBD'!$A$3:$I$43,5,FALSE))*VLOOKUP(GM$8,'PONDERADORES-GBD'!$A$3:$I$43,8,FALSE)*VLOOKUP(GM$8,'PONDERADORES-GBD'!$A$3:$I$43,3,FALSE)</f>
        <v>0</v>
      </c>
      <c r="GN12" s="81">
        <f>DJ12*VLOOKUP(GN$8,'PONDERADORES-GBD'!$A$3:$I$43,5,FALSE)*VLOOKUP(GN$8,'PONDERADORES-GBD'!$A$3:$I$43,6,FALSE)*VLOOKUP(GN$8,'PONDERADORES-GBD'!$A$3:$I$43,3,FALSE)+DJ12*(1-VLOOKUP(GN$8,'PONDERADORES-GBD'!$A$3:$I$43,5,FALSE))*VLOOKUP(GN$8,'PONDERADORES-GBD'!$A$3:$I$43,8,FALSE)*VLOOKUP(GN$8,'PONDERADORES-GBD'!$A$3:$I$43,3,FALSE)</f>
        <v>0</v>
      </c>
      <c r="GO12" s="81">
        <f>DK12*VLOOKUP(GO$8,'PONDERADORES-GBD'!$A$3:$I$43,5,FALSE)*VLOOKUP(GO$8,'PONDERADORES-GBD'!$A$3:$I$43,6,FALSE)*VLOOKUP(GO$8,'PONDERADORES-GBD'!$A$3:$I$43,3,FALSE)+DK12*(1-VLOOKUP(GO$8,'PONDERADORES-GBD'!$A$3:$I$43,5,FALSE))*VLOOKUP(GO$8,'PONDERADORES-GBD'!$A$3:$I$43,8,FALSE)*VLOOKUP(GO$8,'PONDERADORES-GBD'!$A$3:$I$43,3,FALSE)</f>
        <v>0</v>
      </c>
      <c r="GP12" s="81">
        <f>DL12*VLOOKUP(GP$8,'PONDERADORES-GBD'!$A$3:$I$43,5,FALSE)*VLOOKUP(GP$8,'PONDERADORES-GBD'!$A$3:$I$43,6,FALSE)*VLOOKUP(GP$8,'PONDERADORES-GBD'!$A$3:$I$43,3,FALSE)+DL12*(1-VLOOKUP(GP$8,'PONDERADORES-GBD'!$A$3:$I$43,5,FALSE))*VLOOKUP(GP$8,'PONDERADORES-GBD'!$A$3:$I$43,8,FALSE)*VLOOKUP(GP$8,'PONDERADORES-GBD'!$A$3:$I$43,3,FALSE)</f>
        <v>0</v>
      </c>
      <c r="GQ12" s="81">
        <f>DM12*VLOOKUP(GQ$8,'PONDERADORES-GBD'!$A$3:$I$43,5,FALSE)*VLOOKUP(GQ$8,'PONDERADORES-GBD'!$A$3:$I$43,6,FALSE)*VLOOKUP(GQ$8,'PONDERADORES-GBD'!$A$3:$I$43,3,FALSE)+DM12*(1-VLOOKUP(GQ$8,'PONDERADORES-GBD'!$A$3:$I$43,5,FALSE))*VLOOKUP(GQ$8,'PONDERADORES-GBD'!$A$3:$I$43,8,FALSE)*VLOOKUP(GQ$8,'PONDERADORES-GBD'!$A$3:$I$43,3,FALSE)</f>
        <v>2.6854610266940451E-6</v>
      </c>
      <c r="GR12" s="81">
        <f>DN12*VLOOKUP(GR$8,'PONDERADORES-GBD'!$A$3:$I$43,5,FALSE)*VLOOKUP(GR$8,'PONDERADORES-GBD'!$A$3:$I$43,6,FALSE)*VLOOKUP(GR$8,'PONDERADORES-GBD'!$A$3:$I$43,3,FALSE)+DN12*(1-VLOOKUP(GR$8,'PONDERADORES-GBD'!$A$3:$I$43,5,FALSE))*VLOOKUP(GR$8,'PONDERADORES-GBD'!$A$3:$I$43,8,FALSE)*VLOOKUP(GR$8,'PONDERADORES-GBD'!$A$3:$I$43,3,FALSE)</f>
        <v>0</v>
      </c>
      <c r="GS12" s="81">
        <f>DO12*VLOOKUP(GS$8,'PONDERADORES-GBD'!$A$3:$I$43,5,FALSE)*VLOOKUP(GS$8,'PONDERADORES-GBD'!$A$3:$I$43,6,FALSE)*VLOOKUP(GS$8,'PONDERADORES-GBD'!$A$3:$I$43,3,FALSE)+DO12*(1-VLOOKUP(GS$8,'PONDERADORES-GBD'!$A$3:$I$43,5,FALSE))*VLOOKUP(GS$8,'PONDERADORES-GBD'!$A$3:$I$43,8,FALSE)*VLOOKUP(GS$8,'PONDERADORES-GBD'!$A$3:$I$43,3,FALSE)</f>
        <v>0</v>
      </c>
      <c r="GT12" s="81">
        <f>DP12*VLOOKUP(GT$8,'PONDERADORES-GBD'!$A$3:$I$43,5,FALSE)*VLOOKUP(GT$8,'PONDERADORES-GBD'!$A$3:$I$43,6,FALSE)*VLOOKUP(GT$8,'PONDERADORES-GBD'!$A$3:$I$43,3,FALSE)+DP12*(1-VLOOKUP(GT$8,'PONDERADORES-GBD'!$A$3:$I$43,5,FALSE))*VLOOKUP(GT$8,'PONDERADORES-GBD'!$A$3:$I$43,8,FALSE)*VLOOKUP(GT$8,'PONDERADORES-GBD'!$A$3:$I$43,3,FALSE)</f>
        <v>2.6343994524298424E-6</v>
      </c>
      <c r="GU12" s="81">
        <f>DQ12*VLOOKUP(GU$8,'PONDERADORES-GBD'!$A$3:$I$43,5,FALSE)*VLOOKUP(GU$8,'PONDERADORES-GBD'!$A$3:$I$43,6,FALSE)*VLOOKUP(GU$8,'PONDERADORES-GBD'!$A$3:$I$43,3,FALSE)+DQ12*(1-VLOOKUP(GU$8,'PONDERADORES-GBD'!$A$3:$I$43,5,FALSE))*VLOOKUP(GU$8,'PONDERADORES-GBD'!$A$3:$I$43,8,FALSE)*VLOOKUP(GU$8,'PONDERADORES-GBD'!$A$3:$I$43,3,FALSE)</f>
        <v>1.5030216016427104E-5</v>
      </c>
      <c r="GV12" s="81">
        <f>DR12*VLOOKUP(GV$8,'PONDERADORES-GBD'!$A$3:$I$43,5,FALSE)*VLOOKUP(GV$8,'PONDERADORES-GBD'!$A$3:$I$43,6,FALSE)*VLOOKUP(GV$8,'PONDERADORES-GBD'!$A$3:$I$43,3,FALSE)+DR12*(1-VLOOKUP(GV$8,'PONDERADORES-GBD'!$A$3:$I$43,5,FALSE))*VLOOKUP(GV$8,'PONDERADORES-GBD'!$A$3:$I$43,8,FALSE)*VLOOKUP(GV$8,'PONDERADORES-GBD'!$A$3:$I$43,3,FALSE)</f>
        <v>1.2964123860369611E-5</v>
      </c>
      <c r="GW12" s="81">
        <f>DS12*VLOOKUP(GW$8,'PONDERADORES-GBD'!$A$3:$I$43,5,FALSE)*VLOOKUP(GW$8,'PONDERADORES-GBD'!$A$3:$I$43,6,FALSE)*VLOOKUP(GW$8,'PONDERADORES-GBD'!$A$3:$I$43,3,FALSE)+DS12*(1-VLOOKUP(GW$8,'PONDERADORES-GBD'!$A$3:$I$43,5,FALSE))*VLOOKUP(GW$8,'PONDERADORES-GBD'!$A$3:$I$43,8,FALSE)*VLOOKUP(GW$8,'PONDERADORES-GBD'!$A$3:$I$43,3,FALSE)</f>
        <v>1.6773465352498289E-5</v>
      </c>
      <c r="GX12" s="81">
        <f>DT12*VLOOKUP(GX$8,'PONDERADORES-GBD'!$A$3:$I$43,5,FALSE)*VLOOKUP(GX$8,'PONDERADORES-GBD'!$A$3:$I$43,6,FALSE)*VLOOKUP(GX$8,'PONDERADORES-GBD'!$A$3:$I$43,3,FALSE)+DT12*(1-VLOOKUP(GX$8,'PONDERADORES-GBD'!$A$3:$I$43,5,FALSE))*VLOOKUP(GX$8,'PONDERADORES-GBD'!$A$3:$I$43,8,FALSE)*VLOOKUP(GX$8,'PONDERADORES-GBD'!$A$3:$I$43,3,FALSE)</f>
        <v>1.7792114989733059E-7</v>
      </c>
      <c r="GY12" s="81">
        <f>DU12*VLOOKUP(GY$8,'PONDERADORES-GBD'!$A$3:$I$43,5,FALSE)*VLOOKUP(GY$8,'PONDERADORES-GBD'!$A$3:$I$43,6,FALSE)*VLOOKUP(GY$8,'PONDERADORES-GBD'!$A$3:$I$43,3,FALSE)+DU12*(1-VLOOKUP(GY$8,'PONDERADORES-GBD'!$A$3:$I$43,5,FALSE))*VLOOKUP(GY$8,'PONDERADORES-GBD'!$A$3:$I$43,8,FALSE)*VLOOKUP(GY$8,'PONDERADORES-GBD'!$A$3:$I$43,3,FALSE)</f>
        <v>0</v>
      </c>
      <c r="GZ12" s="82">
        <f t="shared" si="1"/>
        <v>6.7975121450000002E-3</v>
      </c>
      <c r="HA12" s="82">
        <f t="shared" si="2"/>
        <v>8.9818290254757033E-3</v>
      </c>
      <c r="HC12" s="52">
        <f>GZ12*PRODMORTALIDAD!BR12*C12</f>
        <v>0</v>
      </c>
      <c r="HD12" s="52">
        <f>PRODMORTALIDAD!E12*PRODLG!HA12*PRODLG!C12</f>
        <v>0</v>
      </c>
      <c r="HE12" s="52">
        <f t="shared" si="3"/>
        <v>0</v>
      </c>
    </row>
    <row r="13" spans="1:213" ht="15.75" x14ac:dyDescent="0.25">
      <c r="A13" s="68" t="s">
        <v>104</v>
      </c>
      <c r="B13" s="46" t="s">
        <v>45</v>
      </c>
      <c r="C13" s="50">
        <f>DATOS!B52</f>
        <v>0</v>
      </c>
      <c r="D13" s="51">
        <v>6.2112000000000001E-3</v>
      </c>
      <c r="E13" s="51">
        <v>7.5976000000000004E-3</v>
      </c>
      <c r="F13" s="51">
        <v>0.23126089999999999</v>
      </c>
      <c r="G13" s="51">
        <v>0</v>
      </c>
      <c r="H13" s="51">
        <v>1.109E-4</v>
      </c>
      <c r="I13" s="51">
        <v>0</v>
      </c>
      <c r="J13" s="51">
        <v>1.42524E-2</v>
      </c>
      <c r="K13" s="51">
        <v>6.6936599999999999E-2</v>
      </c>
      <c r="L13" s="51">
        <v>4.0483600000000002E-2</v>
      </c>
      <c r="M13" s="51">
        <v>3.9208100000000003E-2</v>
      </c>
      <c r="N13" s="51">
        <v>2.2016399999999998E-2</v>
      </c>
      <c r="O13" s="51">
        <v>7.7640000000000001E-4</v>
      </c>
      <c r="P13" s="51">
        <v>7.6469899999999993E-2</v>
      </c>
      <c r="Q13" s="51">
        <v>2.1627999999999999E-3</v>
      </c>
      <c r="R13" s="51">
        <v>2.1074000000000002E-3</v>
      </c>
      <c r="S13" s="51">
        <v>3.0445900000000001E-2</v>
      </c>
      <c r="T13" s="51">
        <v>2.92258E-2</v>
      </c>
      <c r="U13" s="51">
        <v>3.7877099999999997E-2</v>
      </c>
      <c r="V13" s="51">
        <v>6.2112000000000001E-3</v>
      </c>
      <c r="W13" s="51">
        <v>4.4642899999999999E-2</v>
      </c>
      <c r="X13" s="51">
        <v>5.1353099999999999E-2</v>
      </c>
      <c r="Y13" s="51">
        <v>2.1184600000000001E-2</v>
      </c>
      <c r="Z13" s="51">
        <v>0.13747780000000001</v>
      </c>
      <c r="AA13" s="51">
        <v>1.7136200000000001E-2</v>
      </c>
      <c r="AB13" s="51">
        <v>4.3255999999999998E-3</v>
      </c>
      <c r="AC13" s="51">
        <v>5.5500000000000001E-5</v>
      </c>
      <c r="AD13" s="51">
        <v>0</v>
      </c>
      <c r="AE13" s="51">
        <v>5.5500000000000001E-5</v>
      </c>
      <c r="AF13" s="51">
        <v>4.9910000000000004E-4</v>
      </c>
      <c r="AG13" s="51">
        <v>1.0537000000000001E-3</v>
      </c>
      <c r="AH13" s="51">
        <v>5.5500000000000001E-5</v>
      </c>
      <c r="AI13" s="51">
        <v>6.1557000000000001E-3</v>
      </c>
      <c r="AJ13" s="51">
        <v>1.2533300000000001E-2</v>
      </c>
      <c r="AK13" s="51">
        <v>6.3220999999999998E-3</v>
      </c>
      <c r="AL13" s="51">
        <v>1.2533300000000001E-2</v>
      </c>
      <c r="AM13" s="51">
        <v>6.4219200000000004E-2</v>
      </c>
      <c r="AN13" s="51">
        <v>6.0448000000000003E-3</v>
      </c>
      <c r="AO13" s="51">
        <v>8.319E-4</v>
      </c>
      <c r="AP13" s="51">
        <v>1.6640000000000001E-4</v>
      </c>
      <c r="AQ13" s="51">
        <v>0</v>
      </c>
      <c r="AR13" s="51">
        <v>1.0000004</v>
      </c>
      <c r="AT13" s="78">
        <f>D13*VLOOKUP(AT$8,'PONDERADORES-GBD'!$A$3:$I$43,4,FALSE)</f>
        <v>6.2112000000000001E-3</v>
      </c>
      <c r="AU13" s="78">
        <f>E13*VLOOKUP(AU$8,'PONDERADORES-GBD'!$A$3:$I$43,4,FALSE)</f>
        <v>7.5976000000000004E-3</v>
      </c>
      <c r="AV13" s="78">
        <f>F13*VLOOKUP(AV$8,'PONDERADORES-GBD'!$A$3:$I$43,4,FALSE)</f>
        <v>1.1563045000000001E-2</v>
      </c>
      <c r="AW13" s="78">
        <f>G13*VLOOKUP(AW$8,'PONDERADORES-GBD'!$A$3:$I$43,4,FALSE)</f>
        <v>0</v>
      </c>
      <c r="AX13" s="78">
        <f>H13*VLOOKUP(AX$8,'PONDERADORES-GBD'!$A$3:$I$43,4,FALSE)</f>
        <v>1.109E-4</v>
      </c>
      <c r="AY13" s="78">
        <f>I13*VLOOKUP(AY$8,'PONDERADORES-GBD'!$A$3:$I$43,4,FALSE)</f>
        <v>0</v>
      </c>
      <c r="AZ13" s="78">
        <f>J13*VLOOKUP(AZ$8,'PONDERADORES-GBD'!$A$3:$I$43,4,FALSE)</f>
        <v>7.1262000000000007E-4</v>
      </c>
      <c r="BA13" s="78">
        <f>K13*VLOOKUP(BA$8,'PONDERADORES-GBD'!$A$3:$I$43,4,FALSE)</f>
        <v>3.3468300000000003E-3</v>
      </c>
      <c r="BB13" s="78">
        <f>L13*VLOOKUP(BB$8,'PONDERADORES-GBD'!$A$3:$I$43,4,FALSE)</f>
        <v>0</v>
      </c>
      <c r="BC13" s="78">
        <f>M13*VLOOKUP(BC$8,'PONDERADORES-GBD'!$A$3:$I$43,4,FALSE)</f>
        <v>0</v>
      </c>
      <c r="BD13" s="78">
        <f>N13*VLOOKUP(BD$8,'PONDERADORES-GBD'!$A$3:$I$43,4,FALSE)</f>
        <v>0</v>
      </c>
      <c r="BE13" s="78">
        <f>O13*VLOOKUP(BE$8,'PONDERADORES-GBD'!$A$3:$I$43,4,FALSE)</f>
        <v>7.7640000000000001E-4</v>
      </c>
      <c r="BF13" s="78">
        <f>P13*VLOOKUP(BF$8,'PONDERADORES-GBD'!$A$3:$I$43,4,FALSE)</f>
        <v>3.8234949999999997E-3</v>
      </c>
      <c r="BG13" s="78">
        <f>Q13*VLOOKUP(BG$8,'PONDERADORES-GBD'!$A$3:$I$43,4,FALSE)</f>
        <v>2.1628000000000001E-4</v>
      </c>
      <c r="BH13" s="78">
        <f>R13*VLOOKUP(BH$8,'PONDERADORES-GBD'!$A$3:$I$43,4,FALSE)</f>
        <v>4.2148000000000006E-4</v>
      </c>
      <c r="BI13" s="78">
        <f>S13*VLOOKUP(BI$8,'PONDERADORES-GBD'!$A$3:$I$43,4,FALSE)</f>
        <v>4.5668849999999997E-3</v>
      </c>
      <c r="BJ13" s="78">
        <f>T13*VLOOKUP(BJ$8,'PONDERADORES-GBD'!$A$3:$I$43,4,FALSE)</f>
        <v>0</v>
      </c>
      <c r="BK13" s="78">
        <f>U13*VLOOKUP(BK$8,'PONDERADORES-GBD'!$A$3:$I$43,4,FALSE)</f>
        <v>0</v>
      </c>
      <c r="BL13" s="78">
        <f>V13*VLOOKUP(BL$8,'PONDERADORES-GBD'!$A$3:$I$43,4,FALSE)</f>
        <v>0</v>
      </c>
      <c r="BM13" s="78">
        <f>W13*VLOOKUP(BM$8,'PONDERADORES-GBD'!$A$3:$I$43,4,FALSE)</f>
        <v>0</v>
      </c>
      <c r="BN13" s="78">
        <f>X13*VLOOKUP(BN$8,'PONDERADORES-GBD'!$A$3:$I$43,4,FALSE)</f>
        <v>0</v>
      </c>
      <c r="BO13" s="78">
        <f>Y13*VLOOKUP(BO$8,'PONDERADORES-GBD'!$A$3:$I$43,4,FALSE)</f>
        <v>0</v>
      </c>
      <c r="BP13" s="78">
        <f>Z13*VLOOKUP(BP$8,'PONDERADORES-GBD'!$A$3:$I$43,4,FALSE)</f>
        <v>0</v>
      </c>
      <c r="BQ13" s="78">
        <f>AA13*VLOOKUP(BQ$8,'PONDERADORES-GBD'!$A$3:$I$43,4,FALSE)</f>
        <v>0</v>
      </c>
      <c r="BR13" s="78">
        <f>AB13*VLOOKUP(BR$8,'PONDERADORES-GBD'!$A$3:$I$43,4,FALSE)</f>
        <v>0</v>
      </c>
      <c r="BS13" s="78">
        <f>AC13*VLOOKUP(BS$8,'PONDERADORES-GBD'!$A$3:$I$43,4,FALSE)</f>
        <v>5.5500000000000001E-5</v>
      </c>
      <c r="BT13" s="78">
        <f>AD13*VLOOKUP(BT$8,'PONDERADORES-GBD'!$A$3:$I$43,4,FALSE)</f>
        <v>0</v>
      </c>
      <c r="BU13" s="78">
        <f>AE13*VLOOKUP(BU$8,'PONDERADORES-GBD'!$A$3:$I$43,4,FALSE)</f>
        <v>5.5500000000000001E-5</v>
      </c>
      <c r="BV13" s="78">
        <f>AF13*VLOOKUP(BV$8,'PONDERADORES-GBD'!$A$3:$I$43,4,FALSE)</f>
        <v>4.9910000000000004E-4</v>
      </c>
      <c r="BW13" s="78">
        <f>AG13*VLOOKUP(BW$8,'PONDERADORES-GBD'!$A$3:$I$43,4,FALSE)</f>
        <v>1.0537000000000001E-3</v>
      </c>
      <c r="BX13" s="78">
        <f>AH13*VLOOKUP(BX$8,'PONDERADORES-GBD'!$A$3:$I$43,4,FALSE)</f>
        <v>5.5500000000000001E-5</v>
      </c>
      <c r="BY13" s="78">
        <f>AI13*VLOOKUP(BY$8,'PONDERADORES-GBD'!$A$3:$I$43,4,FALSE)</f>
        <v>0</v>
      </c>
      <c r="BZ13" s="78">
        <f>AJ13*VLOOKUP(BZ$8,'PONDERADORES-GBD'!$A$3:$I$43,4,FALSE)</f>
        <v>0</v>
      </c>
      <c r="CA13" s="78">
        <f>AK13*VLOOKUP(CA$8,'PONDERADORES-GBD'!$A$3:$I$43,4,FALSE)</f>
        <v>0</v>
      </c>
      <c r="CB13" s="78">
        <f>AL13*VLOOKUP(CB$8,'PONDERADORES-GBD'!$A$3:$I$43,4,FALSE)</f>
        <v>0</v>
      </c>
      <c r="CC13" s="78">
        <f>AM13*VLOOKUP(CC$8,'PONDERADORES-GBD'!$A$3:$I$43,4,FALSE)</f>
        <v>0</v>
      </c>
      <c r="CD13" s="78">
        <f>AN13*VLOOKUP(CD$8,'PONDERADORES-GBD'!$A$3:$I$43,4,FALSE)</f>
        <v>0</v>
      </c>
      <c r="CE13" s="78">
        <f>AO13*VLOOKUP(CE$8,'PONDERADORES-GBD'!$A$3:$I$43,4,FALSE)</f>
        <v>0</v>
      </c>
      <c r="CF13" s="78">
        <f>AP13*VLOOKUP(CF$8,'PONDERADORES-GBD'!$A$3:$I$43,4,FALSE)</f>
        <v>0</v>
      </c>
      <c r="CG13" s="78">
        <f>AQ13*VLOOKUP(CG$8,'PONDERADORES-GBD'!$A$3:$I$43,4,FALSE)</f>
        <v>0</v>
      </c>
      <c r="CH13" s="78">
        <f>D13*(1-VLOOKUP(CH$8,'PONDERADORES-GBD'!$A$3:$I$43,4,FALSE))</f>
        <v>0</v>
      </c>
      <c r="CI13" s="78">
        <f>E13*(1-VLOOKUP(CI$8,'PONDERADORES-GBD'!$A$3:$I$43,4,FALSE))</f>
        <v>0</v>
      </c>
      <c r="CJ13" s="78">
        <f>F13*(1-VLOOKUP(CJ$8,'PONDERADORES-GBD'!$A$3:$I$43,4,FALSE))</f>
        <v>0.21969785499999997</v>
      </c>
      <c r="CK13" s="78">
        <f>G13*(1-VLOOKUP(CK$8,'PONDERADORES-GBD'!$A$3:$I$43,4,FALSE))</f>
        <v>0</v>
      </c>
      <c r="CL13" s="78">
        <f>H13*(1-VLOOKUP(CL$8,'PONDERADORES-GBD'!$A$3:$I$43,4,FALSE))</f>
        <v>0</v>
      </c>
      <c r="CM13" s="78">
        <f>I13*(1-VLOOKUP(CM$8,'PONDERADORES-GBD'!$A$3:$I$43,4,FALSE))</f>
        <v>0</v>
      </c>
      <c r="CN13" s="78">
        <f>J13*(1-VLOOKUP(CN$8,'PONDERADORES-GBD'!$A$3:$I$43,4,FALSE))</f>
        <v>1.353978E-2</v>
      </c>
      <c r="CO13" s="78">
        <f>K13*(1-VLOOKUP(CO$8,'PONDERADORES-GBD'!$A$3:$I$43,4,FALSE))</f>
        <v>6.358976999999999E-2</v>
      </c>
      <c r="CP13" s="78">
        <f>L13*(1-VLOOKUP(CP$8,'PONDERADORES-GBD'!$A$3:$I$43,4,FALSE))</f>
        <v>4.0483600000000002E-2</v>
      </c>
      <c r="CQ13" s="78">
        <f>M13*(1-VLOOKUP(CQ$8,'PONDERADORES-GBD'!$A$3:$I$43,4,FALSE))</f>
        <v>3.9208100000000003E-2</v>
      </c>
      <c r="CR13" s="78">
        <f>N13*(1-VLOOKUP(CR$8,'PONDERADORES-GBD'!$A$3:$I$43,4,FALSE))</f>
        <v>2.2016399999999998E-2</v>
      </c>
      <c r="CS13" s="78">
        <f>O13*(1-VLOOKUP(CS$8,'PONDERADORES-GBD'!$A$3:$I$43,4,FALSE))</f>
        <v>0</v>
      </c>
      <c r="CT13" s="78">
        <f>P13*(1-VLOOKUP(CT$8,'PONDERADORES-GBD'!$A$3:$I$43,4,FALSE))</f>
        <v>7.2646404999999997E-2</v>
      </c>
      <c r="CU13" s="78">
        <f>Q13*(1-VLOOKUP(CU$8,'PONDERADORES-GBD'!$A$3:$I$43,4,FALSE))</f>
        <v>1.94652E-3</v>
      </c>
      <c r="CV13" s="78">
        <f>R13*(1-VLOOKUP(CV$8,'PONDERADORES-GBD'!$A$3:$I$43,4,FALSE))</f>
        <v>1.6859200000000003E-3</v>
      </c>
      <c r="CW13" s="78">
        <f>S13*(1-VLOOKUP(CW$8,'PONDERADORES-GBD'!$A$3:$I$43,4,FALSE))</f>
        <v>2.5879015000000002E-2</v>
      </c>
      <c r="CX13" s="78">
        <f>T13*(1-VLOOKUP(CX$8,'PONDERADORES-GBD'!$A$3:$I$43,4,FALSE))</f>
        <v>2.92258E-2</v>
      </c>
      <c r="CY13" s="78">
        <f>U13*(1-VLOOKUP(CY$8,'PONDERADORES-GBD'!$A$3:$I$43,4,FALSE))</f>
        <v>3.7877099999999997E-2</v>
      </c>
      <c r="CZ13" s="78">
        <f>V13*(1-VLOOKUP(CZ$8,'PONDERADORES-GBD'!$A$3:$I$43,4,FALSE))</f>
        <v>6.2112000000000001E-3</v>
      </c>
      <c r="DA13" s="78">
        <f>W13*(1-VLOOKUP(DA$8,'PONDERADORES-GBD'!$A$3:$I$43,4,FALSE))</f>
        <v>4.4642899999999999E-2</v>
      </c>
      <c r="DB13" s="78">
        <f>X13*(1-VLOOKUP(DB$8,'PONDERADORES-GBD'!$A$3:$I$43,4,FALSE))</f>
        <v>5.1353099999999999E-2</v>
      </c>
      <c r="DC13" s="78">
        <f>Y13*(1-VLOOKUP(DC$8,'PONDERADORES-GBD'!$A$3:$I$43,4,FALSE))</f>
        <v>2.1184600000000001E-2</v>
      </c>
      <c r="DD13" s="78">
        <f>Z13*(1-VLOOKUP(DD$8,'PONDERADORES-GBD'!$A$3:$I$43,4,FALSE))</f>
        <v>0.13747780000000001</v>
      </c>
      <c r="DE13" s="78">
        <f>AA13*(1-VLOOKUP(DE$8,'PONDERADORES-GBD'!$A$3:$I$43,4,FALSE))</f>
        <v>1.7136200000000001E-2</v>
      </c>
      <c r="DF13" s="78">
        <f>AB13*(1-VLOOKUP(DF$8,'PONDERADORES-GBD'!$A$3:$I$43,4,FALSE))</f>
        <v>4.3255999999999998E-3</v>
      </c>
      <c r="DG13" s="78">
        <f>AC13*(1-VLOOKUP(DG$8,'PONDERADORES-GBD'!$A$3:$I$43,4,FALSE))</f>
        <v>0</v>
      </c>
      <c r="DH13" s="78">
        <f>AD13*(1-VLOOKUP(DH$8,'PONDERADORES-GBD'!$A$3:$I$43,4,FALSE))</f>
        <v>0</v>
      </c>
      <c r="DI13" s="78">
        <f>AE13*(1-VLOOKUP(DI$8,'PONDERADORES-GBD'!$A$3:$I$43,4,FALSE))</f>
        <v>0</v>
      </c>
      <c r="DJ13" s="78">
        <f>AF13*(1-VLOOKUP(DJ$8,'PONDERADORES-GBD'!$A$3:$I$43,4,FALSE))</f>
        <v>0</v>
      </c>
      <c r="DK13" s="78">
        <f>AG13*(1-VLOOKUP(DK$8,'PONDERADORES-GBD'!$A$3:$I$43,4,FALSE))</f>
        <v>0</v>
      </c>
      <c r="DL13" s="78">
        <f>AH13*(1-VLOOKUP(DL$8,'PONDERADORES-GBD'!$A$3:$I$43,4,FALSE))</f>
        <v>0</v>
      </c>
      <c r="DM13" s="78">
        <f>AI13*(1-VLOOKUP(DM$8,'PONDERADORES-GBD'!$A$3:$I$43,4,FALSE))</f>
        <v>6.1557000000000001E-3</v>
      </c>
      <c r="DN13" s="78">
        <f>AJ13*(1-VLOOKUP(DN$8,'PONDERADORES-GBD'!$A$3:$I$43,4,FALSE))</f>
        <v>1.2533300000000001E-2</v>
      </c>
      <c r="DO13" s="78">
        <f>AK13*(1-VLOOKUP(DO$8,'PONDERADORES-GBD'!$A$3:$I$43,4,FALSE))</f>
        <v>6.3220999999999998E-3</v>
      </c>
      <c r="DP13" s="78">
        <f>AL13*(1-VLOOKUP(DP$8,'PONDERADORES-GBD'!$A$3:$I$43,4,FALSE))</f>
        <v>1.2533300000000001E-2</v>
      </c>
      <c r="DQ13" s="78">
        <f>AM13*(1-VLOOKUP(DQ$8,'PONDERADORES-GBD'!$A$3:$I$43,4,FALSE))</f>
        <v>6.4219200000000004E-2</v>
      </c>
      <c r="DR13" s="78">
        <f>AN13*(1-VLOOKUP(DR$8,'PONDERADORES-GBD'!$A$3:$I$43,4,FALSE))</f>
        <v>6.0448000000000003E-3</v>
      </c>
      <c r="DS13" s="78">
        <f>AO13*(1-VLOOKUP(DS$8,'PONDERADORES-GBD'!$A$3:$I$43,4,FALSE))</f>
        <v>8.319E-4</v>
      </c>
      <c r="DT13" s="78">
        <f>AP13*(1-VLOOKUP(DT$8,'PONDERADORES-GBD'!$A$3:$I$43,4,FALSE))</f>
        <v>1.6640000000000001E-4</v>
      </c>
      <c r="DU13" s="78">
        <f>AQ13*(1-VLOOKUP(DU$8,'PONDERADORES-GBD'!$A$3:$I$43,4,FALSE))</f>
        <v>0</v>
      </c>
      <c r="DV13" s="50">
        <f t="shared" si="0"/>
        <v>1.0000004</v>
      </c>
      <c r="DW13" s="45"/>
      <c r="DX13" s="81">
        <f>AT13*VLOOKUP(DX$8,'PONDERADORES-GBD'!$A$3:$I$43,5,FALSE)*VLOOKUP(DX$8,'PONDERADORES-GBD'!$A$3:$I$43,7,FALSE)+AT13*(1-VLOOKUP(DX$8,'PONDERADORES-GBD'!$A$3:$I$43,5,FALSE))*VLOOKUP(DX$8,'PONDERADORES-GBD'!$A$3:$I$43,9,FALSE)</f>
        <v>3.6583967999999998E-3</v>
      </c>
      <c r="DY13" s="81">
        <f>AU13*VLOOKUP(DY$8,'PONDERADORES-GBD'!$A$3:$I$43,5,FALSE)*VLOOKUP(DY$8,'PONDERADORES-GBD'!$A$3:$I$43,7,FALSE)+AU13*(1-VLOOKUP(DY$8,'PONDERADORES-GBD'!$A$3:$I$43,5,FALSE))*VLOOKUP(DY$8,'PONDERADORES-GBD'!$A$3:$I$43,9,FALSE)</f>
        <v>2.2488895999999998E-3</v>
      </c>
      <c r="DZ13" s="81">
        <f>AV13*VLOOKUP(DZ$8,'PONDERADORES-GBD'!$A$3:$I$43,5,FALSE)*VLOOKUP(DZ$8,'PONDERADORES-GBD'!$A$3:$I$43,7,FALSE)+AV13*(1-VLOOKUP(DZ$8,'PONDERADORES-GBD'!$A$3:$I$43,5,FALSE))*VLOOKUP(DZ$8,'PONDERADORES-GBD'!$A$3:$I$43,9,FALSE)</f>
        <v>2.6710633950000002E-3</v>
      </c>
      <c r="EA13" s="81">
        <f>AW13*VLOOKUP(EA$8,'PONDERADORES-GBD'!$A$3:$I$43,5,FALSE)*VLOOKUP(EA$8,'PONDERADORES-GBD'!$A$3:$I$43,7,FALSE)+AW13*(1-VLOOKUP(EA$8,'PONDERADORES-GBD'!$A$3:$I$43,5,FALSE))*VLOOKUP(EA$8,'PONDERADORES-GBD'!$A$3:$I$43,9,FALSE)</f>
        <v>0</v>
      </c>
      <c r="EB13" s="81">
        <f>AX13*VLOOKUP(EB$8,'PONDERADORES-GBD'!$A$3:$I$43,5,FALSE)*VLOOKUP(EB$8,'PONDERADORES-GBD'!$A$3:$I$43,7,FALSE)+AX13*(1-VLOOKUP(EB$8,'PONDERADORES-GBD'!$A$3:$I$43,5,FALSE))*VLOOKUP(EB$8,'PONDERADORES-GBD'!$A$3:$I$43,9,FALSE)</f>
        <v>1.4971500000000001E-5</v>
      </c>
      <c r="EC13" s="81">
        <f>AY13*VLOOKUP(EC$8,'PONDERADORES-GBD'!$A$3:$I$43,5,FALSE)*VLOOKUP(EC$8,'PONDERADORES-GBD'!$A$3:$I$43,7,FALSE)+AY13*(1-VLOOKUP(EC$8,'PONDERADORES-GBD'!$A$3:$I$43,5,FALSE))*VLOOKUP(EC$8,'PONDERADORES-GBD'!$A$3:$I$43,9,FALSE)</f>
        <v>0</v>
      </c>
      <c r="ED13" s="81">
        <f>AZ13*VLOOKUP(ED$8,'PONDERADORES-GBD'!$A$3:$I$43,5,FALSE)*VLOOKUP(ED$8,'PONDERADORES-GBD'!$A$3:$I$43,7,FALSE)+AZ13*(1-VLOOKUP(ED$8,'PONDERADORES-GBD'!$A$3:$I$43,5,FALSE))*VLOOKUP(ED$8,'PONDERADORES-GBD'!$A$3:$I$43,9,FALSE)</f>
        <v>4.1331960000000007E-5</v>
      </c>
      <c r="EE13" s="81">
        <f>BA13*VLOOKUP(EE$8,'PONDERADORES-GBD'!$A$3:$I$43,5,FALSE)*VLOOKUP(EE$8,'PONDERADORES-GBD'!$A$3:$I$43,7,FALSE)+BA13*(1-VLOOKUP(EE$8,'PONDERADORES-GBD'!$A$3:$I$43,5,FALSE))*VLOOKUP(EE$8,'PONDERADORES-GBD'!$A$3:$I$43,9,FALSE)</f>
        <v>1.6734150000000003E-5</v>
      </c>
      <c r="EF13" s="81">
        <f>BB13*VLOOKUP(EF$8,'PONDERADORES-GBD'!$A$3:$I$43,5,FALSE)*VLOOKUP(EF$8,'PONDERADORES-GBD'!$A$3:$I$43,7,FALSE)+BB13*(1-VLOOKUP(EF$8,'PONDERADORES-GBD'!$A$3:$I$43,5,FALSE))*VLOOKUP(EF$8,'PONDERADORES-GBD'!$A$3:$I$43,9,FALSE)</f>
        <v>0</v>
      </c>
      <c r="EG13" s="81">
        <f>BC13*VLOOKUP(EG$8,'PONDERADORES-GBD'!$A$3:$I$43,5,FALSE)*VLOOKUP(EG$8,'PONDERADORES-GBD'!$A$3:$I$43,7,FALSE)+BC13*(1-VLOOKUP(EG$8,'PONDERADORES-GBD'!$A$3:$I$43,5,FALSE))*VLOOKUP(EG$8,'PONDERADORES-GBD'!$A$3:$I$43,9,FALSE)</f>
        <v>0</v>
      </c>
      <c r="EH13" s="81">
        <f>BD13*VLOOKUP(EH$8,'PONDERADORES-GBD'!$A$3:$I$43,5,FALSE)*VLOOKUP(EH$8,'PONDERADORES-GBD'!$A$3:$I$43,7,FALSE)+BD13*(1-VLOOKUP(EH$8,'PONDERADORES-GBD'!$A$3:$I$43,5,FALSE))*VLOOKUP(EH$8,'PONDERADORES-GBD'!$A$3:$I$43,9,FALSE)</f>
        <v>0</v>
      </c>
      <c r="EI13" s="81">
        <f>BE13*VLOOKUP(EI$8,'PONDERADORES-GBD'!$A$3:$I$43,5,FALSE)*VLOOKUP(EI$8,'PONDERADORES-GBD'!$A$3:$I$43,7,FALSE)+BE13*(1-VLOOKUP(EI$8,'PONDERADORES-GBD'!$A$3:$I$43,5,FALSE))*VLOOKUP(EI$8,'PONDERADORES-GBD'!$A$3:$I$43,9,FALSE)</f>
        <v>1.24224E-5</v>
      </c>
      <c r="EJ13" s="81">
        <f>BF13*VLOOKUP(EJ$8,'PONDERADORES-GBD'!$A$3:$I$43,5,FALSE)*VLOOKUP(EJ$8,'PONDERADORES-GBD'!$A$3:$I$43,7,FALSE)+BF13*(1-VLOOKUP(EJ$8,'PONDERADORES-GBD'!$A$3:$I$43,5,FALSE))*VLOOKUP(EJ$8,'PONDERADORES-GBD'!$A$3:$I$43,9,FALSE)</f>
        <v>3.5940852999999997E-4</v>
      </c>
      <c r="EK13" s="81">
        <f>BG13*VLOOKUP(EK$8,'PONDERADORES-GBD'!$A$3:$I$43,5,FALSE)*VLOOKUP(EK$8,'PONDERADORES-GBD'!$A$3:$I$43,7,FALSE)+BG13*(1-VLOOKUP(EK$8,'PONDERADORES-GBD'!$A$3:$I$43,5,FALSE))*VLOOKUP(EK$8,'PONDERADORES-GBD'!$A$3:$I$43,9,FALSE)</f>
        <v>6.4883999999999997E-5</v>
      </c>
      <c r="EL13" s="81">
        <f>BH13*VLOOKUP(EL$8,'PONDERADORES-GBD'!$A$3:$I$43,5,FALSE)*VLOOKUP(EL$8,'PONDERADORES-GBD'!$A$3:$I$43,7,FALSE)+BH13*(1-VLOOKUP(EL$8,'PONDERADORES-GBD'!$A$3:$I$43,5,FALSE))*VLOOKUP(EL$8,'PONDERADORES-GBD'!$A$3:$I$43,9,FALSE)</f>
        <v>4.7627240000000006E-5</v>
      </c>
      <c r="EM13" s="81">
        <f>BI13*VLOOKUP(EM$8,'PONDERADORES-GBD'!$A$3:$I$43,5,FALSE)*VLOOKUP(EM$8,'PONDERADORES-GBD'!$A$3:$I$43,7,FALSE)+BI13*(1-VLOOKUP(EM$8,'PONDERADORES-GBD'!$A$3:$I$43,5,FALSE))*VLOOKUP(EM$8,'PONDERADORES-GBD'!$A$3:$I$43,9,FALSE)</f>
        <v>3.2424883499999993E-4</v>
      </c>
      <c r="EN13" s="81">
        <f>BJ13*VLOOKUP(EN$8,'PONDERADORES-GBD'!$A$3:$I$43,5,FALSE)*VLOOKUP(EN$8,'PONDERADORES-GBD'!$A$3:$I$43,7,FALSE)+BJ13*(1-VLOOKUP(EN$8,'PONDERADORES-GBD'!$A$3:$I$43,5,FALSE))*VLOOKUP(EN$8,'PONDERADORES-GBD'!$A$3:$I$43,9,FALSE)</f>
        <v>0</v>
      </c>
      <c r="EO13" s="81">
        <f>BK13*VLOOKUP(EO$8,'PONDERADORES-GBD'!$A$3:$I$43,5,FALSE)*VLOOKUP(EO$8,'PONDERADORES-GBD'!$A$3:$I$43,7,FALSE)+BK13*(1-VLOOKUP(EO$8,'PONDERADORES-GBD'!$A$3:$I$43,5,FALSE))*VLOOKUP(EO$8,'PONDERADORES-GBD'!$A$3:$I$43,9,FALSE)</f>
        <v>0</v>
      </c>
      <c r="EP13" s="81">
        <f>BL13*VLOOKUP(EP$8,'PONDERADORES-GBD'!$A$3:$I$43,5,FALSE)*VLOOKUP(EP$8,'PONDERADORES-GBD'!$A$3:$I$43,7,FALSE)+BL13*(1-VLOOKUP(EP$8,'PONDERADORES-GBD'!$A$3:$I$43,5,FALSE))*VLOOKUP(EP$8,'PONDERADORES-GBD'!$A$3:$I$43,9,FALSE)</f>
        <v>0</v>
      </c>
      <c r="EQ13" s="81">
        <f>BM13*VLOOKUP(EQ$8,'PONDERADORES-GBD'!$A$3:$I$43,5,FALSE)*VLOOKUP(EQ$8,'PONDERADORES-GBD'!$A$3:$I$43,7,FALSE)+BM13*(1-VLOOKUP(EQ$8,'PONDERADORES-GBD'!$A$3:$I$43,5,FALSE))*VLOOKUP(EQ$8,'PONDERADORES-GBD'!$A$3:$I$43,9,FALSE)</f>
        <v>0</v>
      </c>
      <c r="ER13" s="81">
        <f>BN13*VLOOKUP(ER$8,'PONDERADORES-GBD'!$A$3:$I$43,5,FALSE)*VLOOKUP(ER$8,'PONDERADORES-GBD'!$A$3:$I$43,7,FALSE)+BN13*(1-VLOOKUP(ER$8,'PONDERADORES-GBD'!$A$3:$I$43,5,FALSE))*VLOOKUP(ER$8,'PONDERADORES-GBD'!$A$3:$I$43,9,FALSE)</f>
        <v>0</v>
      </c>
      <c r="ES13" s="81">
        <f>BO13*VLOOKUP(ES$8,'PONDERADORES-GBD'!$A$3:$I$43,5,FALSE)*VLOOKUP(ES$8,'PONDERADORES-GBD'!$A$3:$I$43,7,FALSE)+BO13*(1-VLOOKUP(ES$8,'PONDERADORES-GBD'!$A$3:$I$43,5,FALSE))*VLOOKUP(ES$8,'PONDERADORES-GBD'!$A$3:$I$43,9,FALSE)</f>
        <v>0</v>
      </c>
      <c r="ET13" s="81">
        <f>BP13*VLOOKUP(ET$8,'PONDERADORES-GBD'!$A$3:$I$43,5,FALSE)*VLOOKUP(ET$8,'PONDERADORES-GBD'!$A$3:$I$43,7,FALSE)+BP13*(1-VLOOKUP(ET$8,'PONDERADORES-GBD'!$A$3:$I$43,5,FALSE))*VLOOKUP(ET$8,'PONDERADORES-GBD'!$A$3:$I$43,9,FALSE)</f>
        <v>0</v>
      </c>
      <c r="EU13" s="81">
        <f>BQ13*VLOOKUP(EU$8,'PONDERADORES-GBD'!$A$3:$I$43,5,FALSE)*VLOOKUP(EU$8,'PONDERADORES-GBD'!$A$3:$I$43,7,FALSE)+BQ13*(1-VLOOKUP(EU$8,'PONDERADORES-GBD'!$A$3:$I$43,5,FALSE))*VLOOKUP(EU$8,'PONDERADORES-GBD'!$A$3:$I$43,9,FALSE)</f>
        <v>0</v>
      </c>
      <c r="EV13" s="81">
        <f>BR13*VLOOKUP(EV$8,'PONDERADORES-GBD'!$A$3:$I$43,5,FALSE)*VLOOKUP(EV$8,'PONDERADORES-GBD'!$A$3:$I$43,7,FALSE)+BR13*(1-VLOOKUP(EV$8,'PONDERADORES-GBD'!$A$3:$I$43,5,FALSE))*VLOOKUP(EV$8,'PONDERADORES-GBD'!$A$3:$I$43,9,FALSE)</f>
        <v>0</v>
      </c>
      <c r="EW13" s="81">
        <f>BS13*VLOOKUP(EW$8,'PONDERADORES-GBD'!$A$3:$I$43,5,FALSE)*VLOOKUP(EW$8,'PONDERADORES-GBD'!$A$3:$I$43,7,FALSE)+BS13*(1-VLOOKUP(EW$8,'PONDERADORES-GBD'!$A$3:$I$43,5,FALSE))*VLOOKUP(EW$8,'PONDERADORES-GBD'!$A$3:$I$43,9,FALSE)</f>
        <v>2.1645000000000002E-6</v>
      </c>
      <c r="EX13" s="81">
        <f>BT13*VLOOKUP(EX$8,'PONDERADORES-GBD'!$A$3:$I$43,5,FALSE)*VLOOKUP(EX$8,'PONDERADORES-GBD'!$A$3:$I$43,7,FALSE)+BT13*(1-VLOOKUP(EX$8,'PONDERADORES-GBD'!$A$3:$I$43,5,FALSE))*VLOOKUP(EX$8,'PONDERADORES-GBD'!$A$3:$I$43,9,FALSE)</f>
        <v>0</v>
      </c>
      <c r="EY13" s="81">
        <f>BU13*VLOOKUP(EY$8,'PONDERADORES-GBD'!$A$3:$I$43,5,FALSE)*VLOOKUP(EY$8,'PONDERADORES-GBD'!$A$3:$I$43,7,FALSE)+BU13*(1-VLOOKUP(EY$8,'PONDERADORES-GBD'!$A$3:$I$43,5,FALSE))*VLOOKUP(EY$8,'PONDERADORES-GBD'!$A$3:$I$43,9,FALSE)</f>
        <v>6.1050000000000002E-7</v>
      </c>
      <c r="EZ13" s="81">
        <f>BV13*VLOOKUP(EZ$8,'PONDERADORES-GBD'!$A$3:$I$43,5,FALSE)*VLOOKUP(EZ$8,'PONDERADORES-GBD'!$A$3:$I$43,7,FALSE)+BV13*(1-VLOOKUP(EZ$8,'PONDERADORES-GBD'!$A$3:$I$43,5,FALSE))*VLOOKUP(EZ$8,'PONDERADORES-GBD'!$A$3:$I$43,9,FALSE)</f>
        <v>2.4955000000000001E-6</v>
      </c>
      <c r="FA13" s="81">
        <f>BW13*VLOOKUP(FA$8,'PONDERADORES-GBD'!$A$3:$I$43,5,FALSE)*VLOOKUP(FA$8,'PONDERADORES-GBD'!$A$3:$I$43,7,FALSE)+BW13*(1-VLOOKUP(FA$8,'PONDERADORES-GBD'!$A$3:$I$43,5,FALSE))*VLOOKUP(FA$8,'PONDERADORES-GBD'!$A$3:$I$43,9,FALSE)</f>
        <v>4.1094300000000004E-5</v>
      </c>
      <c r="FB13" s="81">
        <f>BX13*VLOOKUP(FB$8,'PONDERADORES-GBD'!$A$3:$I$43,5,FALSE)*VLOOKUP(FB$8,'PONDERADORES-GBD'!$A$3:$I$43,7,FALSE)+BX13*(1-VLOOKUP(FB$8,'PONDERADORES-GBD'!$A$3:$I$43,5,FALSE))*VLOOKUP(FB$8,'PONDERADORES-GBD'!$A$3:$I$43,9,FALSE)</f>
        <v>4.8840000000000002E-6</v>
      </c>
      <c r="FC13" s="81">
        <f>BY13*VLOOKUP(FC$8,'PONDERADORES-GBD'!$A$3:$I$43,5,FALSE)*VLOOKUP(FC$8,'PONDERADORES-GBD'!$A$3:$I$43,7,FALSE)+BY13*(1-VLOOKUP(FC$8,'PONDERADORES-GBD'!$A$3:$I$43,5,FALSE))*VLOOKUP(FC$8,'PONDERADORES-GBD'!$A$3:$I$43,9,FALSE)</f>
        <v>0</v>
      </c>
      <c r="FD13" s="81">
        <f>BZ13*VLOOKUP(FD$8,'PONDERADORES-GBD'!$A$3:$I$43,5,FALSE)*VLOOKUP(FD$8,'PONDERADORES-GBD'!$A$3:$I$43,7,FALSE)+BZ13*(1-VLOOKUP(FD$8,'PONDERADORES-GBD'!$A$3:$I$43,5,FALSE))*VLOOKUP(FD$8,'PONDERADORES-GBD'!$A$3:$I$43,9,FALSE)</f>
        <v>0</v>
      </c>
      <c r="FE13" s="81">
        <f>CA13*VLOOKUP(FE$8,'PONDERADORES-GBD'!$A$3:$I$43,5,FALSE)*VLOOKUP(FE$8,'PONDERADORES-GBD'!$A$3:$I$43,7,FALSE)+CA13*(1-VLOOKUP(FE$8,'PONDERADORES-GBD'!$A$3:$I$43,5,FALSE))*VLOOKUP(FE$8,'PONDERADORES-GBD'!$A$3:$I$43,9,FALSE)</f>
        <v>0</v>
      </c>
      <c r="FF13" s="81">
        <f>CB13*VLOOKUP(FF$8,'PONDERADORES-GBD'!$A$3:$I$43,5,FALSE)*VLOOKUP(FF$8,'PONDERADORES-GBD'!$A$3:$I$43,7,FALSE)+CB13*(1-VLOOKUP(FF$8,'PONDERADORES-GBD'!$A$3:$I$43,5,FALSE))*VLOOKUP(FF$8,'PONDERADORES-GBD'!$A$3:$I$43,9,FALSE)</f>
        <v>0</v>
      </c>
      <c r="FG13" s="81">
        <f>CC13*VLOOKUP(FG$8,'PONDERADORES-GBD'!$A$3:$I$43,5,FALSE)*VLOOKUP(FG$8,'PONDERADORES-GBD'!$A$3:$I$43,7,FALSE)+CC13*(1-VLOOKUP(FG$8,'PONDERADORES-GBD'!$A$3:$I$43,5,FALSE))*VLOOKUP(FG$8,'PONDERADORES-GBD'!$A$3:$I$43,9,FALSE)</f>
        <v>0</v>
      </c>
      <c r="FH13" s="81">
        <f>CD13*VLOOKUP(FH$8,'PONDERADORES-GBD'!$A$3:$I$43,5,FALSE)*VLOOKUP(FH$8,'PONDERADORES-GBD'!$A$3:$I$43,7,FALSE)+CD13*(1-VLOOKUP(FH$8,'PONDERADORES-GBD'!$A$3:$I$43,5,FALSE))*VLOOKUP(FH$8,'PONDERADORES-GBD'!$A$3:$I$43,9,FALSE)</f>
        <v>0</v>
      </c>
      <c r="FI13" s="81">
        <f>CE13*VLOOKUP(FI$8,'PONDERADORES-GBD'!$A$3:$I$43,5,FALSE)*VLOOKUP(FI$8,'PONDERADORES-GBD'!$A$3:$I$43,7,FALSE)+CE13*(1-VLOOKUP(FI$8,'PONDERADORES-GBD'!$A$3:$I$43,5,FALSE))*VLOOKUP(FI$8,'PONDERADORES-GBD'!$A$3:$I$43,9,FALSE)</f>
        <v>0</v>
      </c>
      <c r="FJ13" s="81">
        <f>CF13*VLOOKUP(FJ$8,'PONDERADORES-GBD'!$A$3:$I$43,5,FALSE)*VLOOKUP(FJ$8,'PONDERADORES-GBD'!$A$3:$I$43,7,FALSE)+CF13*(1-VLOOKUP(FJ$8,'PONDERADORES-GBD'!$A$3:$I$43,5,FALSE))*VLOOKUP(FJ$8,'PONDERADORES-GBD'!$A$3:$I$43,9,FALSE)</f>
        <v>0</v>
      </c>
      <c r="FK13" s="81">
        <f>CG13*VLOOKUP(FK$8,'PONDERADORES-GBD'!$A$3:$I$43,5,FALSE)*VLOOKUP(FK$8,'PONDERADORES-GBD'!$A$3:$I$43,7,FALSE)+CG13*(1-VLOOKUP(FK$8,'PONDERADORES-GBD'!$A$3:$I$43,5,FALSE))*VLOOKUP(FK$8,'PONDERADORES-GBD'!$A$3:$I$43,9,FALSE)</f>
        <v>0</v>
      </c>
      <c r="FL13" s="81">
        <f>CH13*VLOOKUP(FL$8,'PONDERADORES-GBD'!$A$3:$I$43,5,FALSE)*VLOOKUP(FL$8,'PONDERADORES-GBD'!$A$3:$I$43,6,FALSE)*VLOOKUP(FL$8,'PONDERADORES-GBD'!$A$3:$I$43,3,FALSE)+CH13*(1-VLOOKUP(FL$8,'PONDERADORES-GBD'!$A$3:$I$43,5,FALSE))*VLOOKUP(FL$8,'PONDERADORES-GBD'!$A$3:$I$43,8,FALSE)*VLOOKUP(FL$8,'PONDERADORES-GBD'!$A$3:$I$43,3,FALSE)</f>
        <v>0</v>
      </c>
      <c r="FM13" s="81">
        <f>CI13*VLOOKUP(FM$8,'PONDERADORES-GBD'!$A$3:$I$43,5,FALSE)*VLOOKUP(FM$8,'PONDERADORES-GBD'!$A$3:$I$43,6,FALSE)*VLOOKUP(FM$8,'PONDERADORES-GBD'!$A$3:$I$43,3,FALSE)+CI13*(1-VLOOKUP(FM$8,'PONDERADORES-GBD'!$A$3:$I$43,5,FALSE))*VLOOKUP(FM$8,'PONDERADORES-GBD'!$A$3:$I$43,8,FALSE)*VLOOKUP(FM$8,'PONDERADORES-GBD'!$A$3:$I$43,3,FALSE)</f>
        <v>0</v>
      </c>
      <c r="FN13" s="81">
        <f>CJ13*VLOOKUP(FN$8,'PONDERADORES-GBD'!$A$3:$I$43,5,FALSE)*VLOOKUP(FN$8,'PONDERADORES-GBD'!$A$3:$I$43,6,FALSE)*VLOOKUP(FN$8,'PONDERADORES-GBD'!$A$3:$I$43,3,FALSE)+CJ13*(1-VLOOKUP(FN$8,'PONDERADORES-GBD'!$A$3:$I$43,5,FALSE))*VLOOKUP(FN$8,'PONDERADORES-GBD'!$A$3:$I$43,8,FALSE)*VLOOKUP(FN$8,'PONDERADORES-GBD'!$A$3:$I$43,3,FALSE)</f>
        <v>3.1536642129089661E-3</v>
      </c>
      <c r="FO13" s="81">
        <f>CK13*VLOOKUP(FO$8,'PONDERADORES-GBD'!$A$3:$I$43,5,FALSE)*VLOOKUP(FO$8,'PONDERADORES-GBD'!$A$3:$I$43,6,FALSE)*VLOOKUP(FO$8,'PONDERADORES-GBD'!$A$3:$I$43,3,FALSE)+CK13*(1-VLOOKUP(FO$8,'PONDERADORES-GBD'!$A$3:$I$43,5,FALSE))*VLOOKUP(FO$8,'PONDERADORES-GBD'!$A$3:$I$43,8,FALSE)*VLOOKUP(FO$8,'PONDERADORES-GBD'!$A$3:$I$43,3,FALSE)</f>
        <v>0</v>
      </c>
      <c r="FP13" s="81">
        <f>CL13*VLOOKUP(FP$8,'PONDERADORES-GBD'!$A$3:$I$43,5,FALSE)*VLOOKUP(FP$8,'PONDERADORES-GBD'!$A$3:$I$43,6,FALSE)*VLOOKUP(FP$8,'PONDERADORES-GBD'!$A$3:$I$43,3,FALSE)+CL13*(1-VLOOKUP(FP$8,'PONDERADORES-GBD'!$A$3:$I$43,5,FALSE))*VLOOKUP(FP$8,'PONDERADORES-GBD'!$A$3:$I$43,8,FALSE)*VLOOKUP(FP$8,'PONDERADORES-GBD'!$A$3:$I$43,3,FALSE)</f>
        <v>0</v>
      </c>
      <c r="FQ13" s="81">
        <f>CM13*VLOOKUP(FQ$8,'PONDERADORES-GBD'!$A$3:$I$43,5,FALSE)*VLOOKUP(FQ$8,'PONDERADORES-GBD'!$A$3:$I$43,6,FALSE)*VLOOKUP(FQ$8,'PONDERADORES-GBD'!$A$3:$I$43,3,FALSE)+CM13*(1-VLOOKUP(FQ$8,'PONDERADORES-GBD'!$A$3:$I$43,5,FALSE))*VLOOKUP(FQ$8,'PONDERADORES-GBD'!$A$3:$I$43,8,FALSE)*VLOOKUP(FQ$8,'PONDERADORES-GBD'!$A$3:$I$43,3,FALSE)</f>
        <v>0</v>
      </c>
      <c r="FR13" s="81">
        <f>CN13*VLOOKUP(FR$8,'PONDERADORES-GBD'!$A$3:$I$43,5,FALSE)*VLOOKUP(FR$8,'PONDERADORES-GBD'!$A$3:$I$43,6,FALSE)*VLOOKUP(FR$8,'PONDERADORES-GBD'!$A$3:$I$43,3,FALSE)+CN13*(1-VLOOKUP(FR$8,'PONDERADORES-GBD'!$A$3:$I$43,5,FALSE))*VLOOKUP(FR$8,'PONDERADORES-GBD'!$A$3:$I$43,8,FALSE)*VLOOKUP(FR$8,'PONDERADORES-GBD'!$A$3:$I$43,3,FALSE)</f>
        <v>4.8776570907597527E-4</v>
      </c>
      <c r="FS13" s="81">
        <f>CO13*VLOOKUP(FS$8,'PONDERADORES-GBD'!$A$3:$I$43,5,FALSE)*VLOOKUP(FS$8,'PONDERADORES-GBD'!$A$3:$I$43,6,FALSE)*VLOOKUP(FS$8,'PONDERADORES-GBD'!$A$3:$I$43,3,FALSE)+CO13*(1-VLOOKUP(FS$8,'PONDERADORES-GBD'!$A$3:$I$43,5,FALSE))*VLOOKUP(FS$8,'PONDERADORES-GBD'!$A$3:$I$43,8,FALSE)*VLOOKUP(FS$8,'PONDERADORES-GBD'!$A$3:$I$43,3,FALSE)</f>
        <v>9.8557614776180686E-4</v>
      </c>
      <c r="FT13" s="81">
        <f>CP13*VLOOKUP(FT$8,'PONDERADORES-GBD'!$A$3:$I$43,5,FALSE)*VLOOKUP(FT$8,'PONDERADORES-GBD'!$A$3:$I$43,6,FALSE)*VLOOKUP(FT$8,'PONDERADORES-GBD'!$A$3:$I$43,3,FALSE)+CP13*(1-VLOOKUP(FT$8,'PONDERADORES-GBD'!$A$3:$I$43,5,FALSE))*VLOOKUP(FT$8,'PONDERADORES-GBD'!$A$3:$I$43,8,FALSE)*VLOOKUP(FT$8,'PONDERADORES-GBD'!$A$3:$I$43,3,FALSE)</f>
        <v>6.3393826201232038E-4</v>
      </c>
      <c r="FU13" s="81">
        <f>CQ13*VLOOKUP(FU$8,'PONDERADORES-GBD'!$A$3:$I$43,5,FALSE)*VLOOKUP(FU$8,'PONDERADORES-GBD'!$A$3:$I$43,6,FALSE)*VLOOKUP(FU$8,'PONDERADORES-GBD'!$A$3:$I$43,3,FALSE)+CQ13*(1-VLOOKUP(FU$8,'PONDERADORES-GBD'!$A$3:$I$43,5,FALSE))*VLOOKUP(FU$8,'PONDERADORES-GBD'!$A$3:$I$43,8,FALSE)*VLOOKUP(FU$8,'PONDERADORES-GBD'!$A$3:$I$43,3,FALSE)</f>
        <v>6.139650320328543E-4</v>
      </c>
      <c r="FV13" s="81">
        <f>CR13*VLOOKUP(FV$8,'PONDERADORES-GBD'!$A$3:$I$43,5,FALSE)*VLOOKUP(FV$8,'PONDERADORES-GBD'!$A$3:$I$43,6,FALSE)*VLOOKUP(FV$8,'PONDERADORES-GBD'!$A$3:$I$43,3,FALSE)+CR13*(1-VLOOKUP(FV$8,'PONDERADORES-GBD'!$A$3:$I$43,5,FALSE))*VLOOKUP(FV$8,'PONDERADORES-GBD'!$A$3:$I$43,8,FALSE)*VLOOKUP(FV$8,'PONDERADORES-GBD'!$A$3:$I$43,3,FALSE)</f>
        <v>7.7360295030800815E-4</v>
      </c>
      <c r="FW13" s="81">
        <f>CS13*VLOOKUP(FW$8,'PONDERADORES-GBD'!$A$3:$I$43,5,FALSE)*VLOOKUP(FW$8,'PONDERADORES-GBD'!$A$3:$I$43,6,FALSE)*VLOOKUP(FW$8,'PONDERADORES-GBD'!$A$3:$I$43,3,FALSE)+CS13*(1-VLOOKUP(FW$8,'PONDERADORES-GBD'!$A$3:$I$43,5,FALSE))*VLOOKUP(FW$8,'PONDERADORES-GBD'!$A$3:$I$43,8,FALSE)*VLOOKUP(FW$8,'PONDERADORES-GBD'!$A$3:$I$43,3,FALSE)</f>
        <v>0</v>
      </c>
      <c r="FX13" s="81">
        <f>CT13*VLOOKUP(FX$8,'PONDERADORES-GBD'!$A$3:$I$43,5,FALSE)*VLOOKUP(FX$8,'PONDERADORES-GBD'!$A$3:$I$43,6,FALSE)*VLOOKUP(FX$8,'PONDERADORES-GBD'!$A$3:$I$43,3,FALSE)+CT13*(1-VLOOKUP(FX$8,'PONDERADORES-GBD'!$A$3:$I$43,5,FALSE))*VLOOKUP(FX$8,'PONDERADORES-GBD'!$A$3:$I$43,8,FALSE)*VLOOKUP(FX$8,'PONDERADORES-GBD'!$A$3:$I$43,3,FALSE)</f>
        <v>5.3602207111567415E-4</v>
      </c>
      <c r="FY13" s="81">
        <f>CU13*VLOOKUP(FY$8,'PONDERADORES-GBD'!$A$3:$I$43,5,FALSE)*VLOOKUP(FY$8,'PONDERADORES-GBD'!$A$3:$I$43,6,FALSE)*VLOOKUP(FY$8,'PONDERADORES-GBD'!$A$3:$I$43,3,FALSE)+CU13*(1-VLOOKUP(FY$8,'PONDERADORES-GBD'!$A$3:$I$43,5,FALSE))*VLOOKUP(FY$8,'PONDERADORES-GBD'!$A$3:$I$43,8,FALSE)*VLOOKUP(FY$8,'PONDERADORES-GBD'!$A$3:$I$43,3,FALSE)</f>
        <v>2.0144683367556464E-6</v>
      </c>
      <c r="FZ13" s="81">
        <f>CV13*VLOOKUP(FZ$8,'PONDERADORES-GBD'!$A$3:$I$43,5,FALSE)*VLOOKUP(FZ$8,'PONDERADORES-GBD'!$A$3:$I$43,6,FALSE)*VLOOKUP(FZ$8,'PONDERADORES-GBD'!$A$3:$I$43,3,FALSE)+CV13*(1-VLOOKUP(FZ$8,'PONDERADORES-GBD'!$A$3:$I$43,5,FALSE))*VLOOKUP(FZ$8,'PONDERADORES-GBD'!$A$3:$I$43,8,FALSE)*VLOOKUP(FZ$8,'PONDERADORES-GBD'!$A$3:$I$43,3,FALSE)</f>
        <v>0</v>
      </c>
      <c r="GA13" s="81">
        <f>CW13*VLOOKUP(GA$8,'PONDERADORES-GBD'!$A$3:$I$43,5,FALSE)*VLOOKUP(GA$8,'PONDERADORES-GBD'!$A$3:$I$43,6,FALSE)*VLOOKUP(GA$8,'PONDERADORES-GBD'!$A$3:$I$43,3,FALSE)+CW13*(1-VLOOKUP(GA$8,'PONDERADORES-GBD'!$A$3:$I$43,5,FALSE))*VLOOKUP(GA$8,'PONDERADORES-GBD'!$A$3:$I$43,8,FALSE)*VLOOKUP(GA$8,'PONDERADORES-GBD'!$A$3:$I$43,3,FALSE)</f>
        <v>1.9619162911704312E-4</v>
      </c>
      <c r="GB13" s="81">
        <f>CX13*VLOOKUP(GB$8,'PONDERADORES-GBD'!$A$3:$I$43,5,FALSE)*VLOOKUP(GB$8,'PONDERADORES-GBD'!$A$3:$I$43,6,FALSE)*VLOOKUP(GB$8,'PONDERADORES-GBD'!$A$3:$I$43,3,FALSE)+CX13*(1-VLOOKUP(GB$8,'PONDERADORES-GBD'!$A$3:$I$43,5,FALSE))*VLOOKUP(GB$8,'PONDERADORES-GBD'!$A$3:$I$43,8,FALSE)*VLOOKUP(GB$8,'PONDERADORES-GBD'!$A$3:$I$43,3,FALSE)</f>
        <v>2.3052574893908285E-4</v>
      </c>
      <c r="GC13" s="81">
        <f>CY13*VLOOKUP(GC$8,'PONDERADORES-GBD'!$A$3:$I$43,5,FALSE)*VLOOKUP(GC$8,'PONDERADORES-GBD'!$A$3:$I$43,6,FALSE)*VLOOKUP(GC$8,'PONDERADORES-GBD'!$A$3:$I$43,3,FALSE)+CY13*(1-VLOOKUP(GC$8,'PONDERADORES-GBD'!$A$3:$I$43,5,FALSE))*VLOOKUP(GC$8,'PONDERADORES-GBD'!$A$3:$I$43,8,FALSE)*VLOOKUP(GC$8,'PONDERADORES-GBD'!$A$3:$I$43,3,FALSE)</f>
        <v>5.8705616180698141E-4</v>
      </c>
      <c r="GD13" s="81">
        <f>CZ13*VLOOKUP(GD$8,'PONDERADORES-GBD'!$A$3:$I$43,5,FALSE)*VLOOKUP(GD$8,'PONDERADORES-GBD'!$A$3:$I$43,6,FALSE)*VLOOKUP(GD$8,'PONDERADORES-GBD'!$A$3:$I$43,3,FALSE)+CZ13*(1-VLOOKUP(GD$8,'PONDERADORES-GBD'!$A$3:$I$43,5,FALSE))*VLOOKUP(GD$8,'PONDERADORES-GBD'!$A$3:$I$43,8,FALSE)*VLOOKUP(GD$8,'PONDERADORES-GBD'!$A$3:$I$43,3,FALSE)</f>
        <v>7.3565095687885002E-5</v>
      </c>
      <c r="GE13" s="81">
        <f>DA13*VLOOKUP(GE$8,'PONDERADORES-GBD'!$A$3:$I$43,5,FALSE)*VLOOKUP(GE$8,'PONDERADORES-GBD'!$A$3:$I$43,6,FALSE)*VLOOKUP(GE$8,'PONDERADORES-GBD'!$A$3:$I$43,3,FALSE)+DA13*(1-VLOOKUP(GE$8,'PONDERADORES-GBD'!$A$3:$I$43,5,FALSE))*VLOOKUP(GE$8,'PONDERADORES-GBD'!$A$3:$I$43,8,FALSE)*VLOOKUP(GE$8,'PONDERADORES-GBD'!$A$3:$I$43,3,FALSE)</f>
        <v>1.7539373442847366E-4</v>
      </c>
      <c r="GF13" s="81">
        <f>DB13*VLOOKUP(GF$8,'PONDERADORES-GBD'!$A$3:$I$43,5,FALSE)*VLOOKUP(GF$8,'PONDERADORES-GBD'!$A$3:$I$43,6,FALSE)*VLOOKUP(GF$8,'PONDERADORES-GBD'!$A$3:$I$43,3,FALSE)+DB13*(1-VLOOKUP(GF$8,'PONDERADORES-GBD'!$A$3:$I$43,5,FALSE))*VLOOKUP(GF$8,'PONDERADORES-GBD'!$A$3:$I$43,8,FALSE)*VLOOKUP(GF$8,'PONDERADORES-GBD'!$A$3:$I$43,3,FALSE)</f>
        <v>1.6140549979466119E-4</v>
      </c>
      <c r="GG13" s="81">
        <f>DC13*VLOOKUP(GG$8,'PONDERADORES-GBD'!$A$3:$I$43,5,FALSE)*VLOOKUP(GG$8,'PONDERADORES-GBD'!$A$3:$I$43,6,FALSE)*VLOOKUP(GG$8,'PONDERADORES-GBD'!$A$3:$I$43,3,FALSE)+DC13*(1-VLOOKUP(GG$8,'PONDERADORES-GBD'!$A$3:$I$43,5,FALSE))*VLOOKUP(GG$8,'PONDERADORES-GBD'!$A$3:$I$43,8,FALSE)*VLOOKUP(GG$8,'PONDERADORES-GBD'!$A$3:$I$43,3,FALSE)</f>
        <v>1.4790069815195072E-5</v>
      </c>
      <c r="GH13" s="81">
        <f>DD13*VLOOKUP(GH$8,'PONDERADORES-GBD'!$A$3:$I$43,5,FALSE)*VLOOKUP(GH$8,'PONDERADORES-GBD'!$A$3:$I$43,6,FALSE)*VLOOKUP(GH$8,'PONDERADORES-GBD'!$A$3:$I$43,3,FALSE)+DD13*(1-VLOOKUP(GH$8,'PONDERADORES-GBD'!$A$3:$I$43,5,FALSE))*VLOOKUP(GH$8,'PONDERADORES-GBD'!$A$3:$I$43,8,FALSE)*VLOOKUP(GH$8,'PONDERADORES-GBD'!$A$3:$I$43,3,FALSE)</f>
        <v>6.2104960985626297E-4</v>
      </c>
      <c r="GI13" s="81">
        <f>DE13*VLOOKUP(GI$8,'PONDERADORES-GBD'!$A$3:$I$43,5,FALSE)*VLOOKUP(GI$8,'PONDERADORES-GBD'!$A$3:$I$43,6,FALSE)*VLOOKUP(GI$8,'PONDERADORES-GBD'!$A$3:$I$43,3,FALSE)+DE13*(1-VLOOKUP(GI$8,'PONDERADORES-GBD'!$A$3:$I$43,5,FALSE))*VLOOKUP(GI$8,'PONDERADORES-GBD'!$A$3:$I$43,8,FALSE)*VLOOKUP(GI$8,'PONDERADORES-GBD'!$A$3:$I$43,3,FALSE)</f>
        <v>3.2325371115674195E-5</v>
      </c>
      <c r="GJ13" s="81">
        <f>DF13*VLOOKUP(GJ$8,'PONDERADORES-GBD'!$A$3:$I$43,5,FALSE)*VLOOKUP(GJ$8,'PONDERADORES-GBD'!$A$3:$I$43,6,FALSE)*VLOOKUP(GJ$8,'PONDERADORES-GBD'!$A$3:$I$43,3,FALSE)+DF13*(1-VLOOKUP(GJ$8,'PONDERADORES-GBD'!$A$3:$I$43,5,FALSE))*VLOOKUP(GJ$8,'PONDERADORES-GBD'!$A$3:$I$43,8,FALSE)*VLOOKUP(GJ$8,'PONDERADORES-GBD'!$A$3:$I$43,3,FALSE)</f>
        <v>2.4277837097878168E-6</v>
      </c>
      <c r="GK13" s="81">
        <f>DG13*VLOOKUP(GK$8,'PONDERADORES-GBD'!$A$3:$I$43,5,FALSE)*VLOOKUP(GK$8,'PONDERADORES-GBD'!$A$3:$I$43,6,FALSE)*VLOOKUP(GK$8,'PONDERADORES-GBD'!$A$3:$I$43,3,FALSE)+DG13*(1-VLOOKUP(GK$8,'PONDERADORES-GBD'!$A$3:$I$43,5,FALSE))*VLOOKUP(GK$8,'PONDERADORES-GBD'!$A$3:$I$43,8,FALSE)*VLOOKUP(GK$8,'PONDERADORES-GBD'!$A$3:$I$43,3,FALSE)</f>
        <v>0</v>
      </c>
      <c r="GL13" s="81">
        <f>DH13*VLOOKUP(GL$8,'PONDERADORES-GBD'!$A$3:$I$43,5,FALSE)*VLOOKUP(GL$8,'PONDERADORES-GBD'!$A$3:$I$43,6,FALSE)*VLOOKUP(GL$8,'PONDERADORES-GBD'!$A$3:$I$43,3,FALSE)+DH13*(1-VLOOKUP(GL$8,'PONDERADORES-GBD'!$A$3:$I$43,5,FALSE))*VLOOKUP(GL$8,'PONDERADORES-GBD'!$A$3:$I$43,8,FALSE)*VLOOKUP(GL$8,'PONDERADORES-GBD'!$A$3:$I$43,3,FALSE)</f>
        <v>0</v>
      </c>
      <c r="GM13" s="81">
        <f>DI13*VLOOKUP(GM$8,'PONDERADORES-GBD'!$A$3:$I$43,5,FALSE)*VLOOKUP(GM$8,'PONDERADORES-GBD'!$A$3:$I$43,6,FALSE)*VLOOKUP(GM$8,'PONDERADORES-GBD'!$A$3:$I$43,3,FALSE)+DI13*(1-VLOOKUP(GM$8,'PONDERADORES-GBD'!$A$3:$I$43,5,FALSE))*VLOOKUP(GM$8,'PONDERADORES-GBD'!$A$3:$I$43,8,FALSE)*VLOOKUP(GM$8,'PONDERADORES-GBD'!$A$3:$I$43,3,FALSE)</f>
        <v>0</v>
      </c>
      <c r="GN13" s="81">
        <f>DJ13*VLOOKUP(GN$8,'PONDERADORES-GBD'!$A$3:$I$43,5,FALSE)*VLOOKUP(GN$8,'PONDERADORES-GBD'!$A$3:$I$43,6,FALSE)*VLOOKUP(GN$8,'PONDERADORES-GBD'!$A$3:$I$43,3,FALSE)+DJ13*(1-VLOOKUP(GN$8,'PONDERADORES-GBD'!$A$3:$I$43,5,FALSE))*VLOOKUP(GN$8,'PONDERADORES-GBD'!$A$3:$I$43,8,FALSE)*VLOOKUP(GN$8,'PONDERADORES-GBD'!$A$3:$I$43,3,FALSE)</f>
        <v>0</v>
      </c>
      <c r="GO13" s="81">
        <f>DK13*VLOOKUP(GO$8,'PONDERADORES-GBD'!$A$3:$I$43,5,FALSE)*VLOOKUP(GO$8,'PONDERADORES-GBD'!$A$3:$I$43,6,FALSE)*VLOOKUP(GO$8,'PONDERADORES-GBD'!$A$3:$I$43,3,FALSE)+DK13*(1-VLOOKUP(GO$8,'PONDERADORES-GBD'!$A$3:$I$43,5,FALSE))*VLOOKUP(GO$8,'PONDERADORES-GBD'!$A$3:$I$43,8,FALSE)*VLOOKUP(GO$8,'PONDERADORES-GBD'!$A$3:$I$43,3,FALSE)</f>
        <v>0</v>
      </c>
      <c r="GP13" s="81">
        <f>DL13*VLOOKUP(GP$8,'PONDERADORES-GBD'!$A$3:$I$43,5,FALSE)*VLOOKUP(GP$8,'PONDERADORES-GBD'!$A$3:$I$43,6,FALSE)*VLOOKUP(GP$8,'PONDERADORES-GBD'!$A$3:$I$43,3,FALSE)+DL13*(1-VLOOKUP(GP$8,'PONDERADORES-GBD'!$A$3:$I$43,5,FALSE))*VLOOKUP(GP$8,'PONDERADORES-GBD'!$A$3:$I$43,8,FALSE)*VLOOKUP(GP$8,'PONDERADORES-GBD'!$A$3:$I$43,3,FALSE)</f>
        <v>0</v>
      </c>
      <c r="GQ13" s="81">
        <f>DM13*VLOOKUP(GQ$8,'PONDERADORES-GBD'!$A$3:$I$43,5,FALSE)*VLOOKUP(GQ$8,'PONDERADORES-GBD'!$A$3:$I$43,6,FALSE)*VLOOKUP(GQ$8,'PONDERADORES-GBD'!$A$3:$I$43,3,FALSE)+DM13*(1-VLOOKUP(GQ$8,'PONDERADORES-GBD'!$A$3:$I$43,5,FALSE))*VLOOKUP(GQ$8,'PONDERADORES-GBD'!$A$3:$I$43,8,FALSE)*VLOOKUP(GQ$8,'PONDERADORES-GBD'!$A$3:$I$43,3,FALSE)</f>
        <v>3.3976430390143736E-6</v>
      </c>
      <c r="GR13" s="81">
        <f>DN13*VLOOKUP(GR$8,'PONDERADORES-GBD'!$A$3:$I$43,5,FALSE)*VLOOKUP(GR$8,'PONDERADORES-GBD'!$A$3:$I$43,6,FALSE)*VLOOKUP(GR$8,'PONDERADORES-GBD'!$A$3:$I$43,3,FALSE)+DN13*(1-VLOOKUP(GR$8,'PONDERADORES-GBD'!$A$3:$I$43,5,FALSE))*VLOOKUP(GR$8,'PONDERADORES-GBD'!$A$3:$I$43,8,FALSE)*VLOOKUP(GR$8,'PONDERADORES-GBD'!$A$3:$I$43,3,FALSE)</f>
        <v>0</v>
      </c>
      <c r="GS13" s="81">
        <f>DO13*VLOOKUP(GS$8,'PONDERADORES-GBD'!$A$3:$I$43,5,FALSE)*VLOOKUP(GS$8,'PONDERADORES-GBD'!$A$3:$I$43,6,FALSE)*VLOOKUP(GS$8,'PONDERADORES-GBD'!$A$3:$I$43,3,FALSE)+DO13*(1-VLOOKUP(GS$8,'PONDERADORES-GBD'!$A$3:$I$43,5,FALSE))*VLOOKUP(GS$8,'PONDERADORES-GBD'!$A$3:$I$43,8,FALSE)*VLOOKUP(GS$8,'PONDERADORES-GBD'!$A$3:$I$43,3,FALSE)</f>
        <v>0</v>
      </c>
      <c r="GT13" s="81">
        <f>DP13*VLOOKUP(GT$8,'PONDERADORES-GBD'!$A$3:$I$43,5,FALSE)*VLOOKUP(GT$8,'PONDERADORES-GBD'!$A$3:$I$43,6,FALSE)*VLOOKUP(GT$8,'PONDERADORES-GBD'!$A$3:$I$43,3,FALSE)+DP13*(1-VLOOKUP(GT$8,'PONDERADORES-GBD'!$A$3:$I$43,5,FALSE))*VLOOKUP(GT$8,'PONDERADORES-GBD'!$A$3:$I$43,8,FALSE)*VLOOKUP(GT$8,'PONDERADORES-GBD'!$A$3:$I$43,3,FALSE)</f>
        <v>3.8432021902806292E-6</v>
      </c>
      <c r="GU13" s="81">
        <f>DQ13*VLOOKUP(GU$8,'PONDERADORES-GBD'!$A$3:$I$43,5,FALSE)*VLOOKUP(GU$8,'PONDERADORES-GBD'!$A$3:$I$43,6,FALSE)*VLOOKUP(GU$8,'PONDERADORES-GBD'!$A$3:$I$43,3,FALSE)+DQ13*(1-VLOOKUP(GU$8,'PONDERADORES-GBD'!$A$3:$I$43,5,FALSE))*VLOOKUP(GU$8,'PONDERADORES-GBD'!$A$3:$I$43,8,FALSE)*VLOOKUP(GU$8,'PONDERADORES-GBD'!$A$3:$I$43,3,FALSE)</f>
        <v>1.4769097330595483E-5</v>
      </c>
      <c r="GV13" s="81">
        <f>DR13*VLOOKUP(GV$8,'PONDERADORES-GBD'!$A$3:$I$43,5,FALSE)*VLOOKUP(GV$8,'PONDERADORES-GBD'!$A$3:$I$43,6,FALSE)*VLOOKUP(GV$8,'PONDERADORES-GBD'!$A$3:$I$43,3,FALSE)+DR13*(1-VLOOKUP(GV$8,'PONDERADORES-GBD'!$A$3:$I$43,5,FALSE))*VLOOKUP(GV$8,'PONDERADORES-GBD'!$A$3:$I$43,8,FALSE)*VLOOKUP(GV$8,'PONDERADORES-GBD'!$A$3:$I$43,3,FALSE)</f>
        <v>1.9224201724845999E-5</v>
      </c>
      <c r="GW13" s="81">
        <f>DS13*VLOOKUP(GW$8,'PONDERADORES-GBD'!$A$3:$I$43,5,FALSE)*VLOOKUP(GW$8,'PONDERADORES-GBD'!$A$3:$I$43,6,FALSE)*VLOOKUP(GW$8,'PONDERADORES-GBD'!$A$3:$I$43,3,FALSE)+DS13*(1-VLOOKUP(GW$8,'PONDERADORES-GBD'!$A$3:$I$43,5,FALSE))*VLOOKUP(GW$8,'PONDERADORES-GBD'!$A$3:$I$43,8,FALSE)*VLOOKUP(GW$8,'PONDERADORES-GBD'!$A$3:$I$43,3,FALSE)</f>
        <v>1.2733934866529772E-5</v>
      </c>
      <c r="GX13" s="81">
        <f>DT13*VLOOKUP(GX$8,'PONDERADORES-GBD'!$A$3:$I$43,5,FALSE)*VLOOKUP(GX$8,'PONDERADORES-GBD'!$A$3:$I$43,6,FALSE)*VLOOKUP(GX$8,'PONDERADORES-GBD'!$A$3:$I$43,3,FALSE)+DT13*(1-VLOOKUP(GX$8,'PONDERADORES-GBD'!$A$3:$I$43,5,FALSE))*VLOOKUP(GX$8,'PONDERADORES-GBD'!$A$3:$I$43,8,FALSE)*VLOOKUP(GX$8,'PONDERADORES-GBD'!$A$3:$I$43,3,FALSE)</f>
        <v>3.3758357289527721E-7</v>
      </c>
      <c r="GY13" s="81">
        <f>DU13*VLOOKUP(GY$8,'PONDERADORES-GBD'!$A$3:$I$43,5,FALSE)*VLOOKUP(GY$8,'PONDERADORES-GBD'!$A$3:$I$43,6,FALSE)*VLOOKUP(GY$8,'PONDERADORES-GBD'!$A$3:$I$43,3,FALSE)+DU13*(1-VLOOKUP(GY$8,'PONDERADORES-GBD'!$A$3:$I$43,5,FALSE))*VLOOKUP(GY$8,'PONDERADORES-GBD'!$A$3:$I$43,8,FALSE)*VLOOKUP(GY$8,'PONDERADORES-GBD'!$A$3:$I$43,3,FALSE)</f>
        <v>0</v>
      </c>
      <c r="GZ13" s="82">
        <f t="shared" si="1"/>
        <v>9.5112272100000006E-3</v>
      </c>
      <c r="HA13" s="82">
        <f t="shared" si="2"/>
        <v>9.3355852205475702E-3</v>
      </c>
      <c r="HC13" s="52">
        <f>GZ13*PRODMORTALIDAD!BR13*C13</f>
        <v>0</v>
      </c>
      <c r="HD13" s="52">
        <f>PRODMORTALIDAD!E13*PRODLG!HA13*PRODLG!C13</f>
        <v>0</v>
      </c>
      <c r="HE13" s="52">
        <f t="shared" si="3"/>
        <v>0</v>
      </c>
    </row>
    <row r="14" spans="1:213" ht="15.75" x14ac:dyDescent="0.25">
      <c r="A14" s="68" t="s">
        <v>104</v>
      </c>
      <c r="B14" s="46" t="s">
        <v>46</v>
      </c>
      <c r="C14" s="50">
        <f>DATOS!B53</f>
        <v>0</v>
      </c>
      <c r="D14" s="51">
        <v>5.4777999999999997E-3</v>
      </c>
      <c r="E14" s="51">
        <v>9.1076999999999998E-3</v>
      </c>
      <c r="F14" s="51">
        <v>0.2161237</v>
      </c>
      <c r="G14" s="51">
        <v>0</v>
      </c>
      <c r="H14" s="51">
        <v>1.3200000000000001E-4</v>
      </c>
      <c r="I14" s="51">
        <v>0</v>
      </c>
      <c r="J14" s="51">
        <v>1.7687399999999999E-2</v>
      </c>
      <c r="K14" s="51">
        <v>5.2732300000000003E-2</v>
      </c>
      <c r="L14" s="51">
        <v>4.7056500000000001E-2</v>
      </c>
      <c r="M14" s="51">
        <v>3.6298799999999999E-2</v>
      </c>
      <c r="N14" s="51">
        <v>2.2307299999999999E-2</v>
      </c>
      <c r="O14" s="51">
        <v>1.122E-3</v>
      </c>
      <c r="P14" s="51">
        <v>6.8987099999999996E-2</v>
      </c>
      <c r="Q14" s="51">
        <v>3.3658999999999998E-3</v>
      </c>
      <c r="R14" s="51">
        <v>2.7718999999999999E-3</v>
      </c>
      <c r="S14" s="51">
        <v>2.9171099999999998E-2</v>
      </c>
      <c r="T14" s="51">
        <v>3.2207E-2</v>
      </c>
      <c r="U14" s="51">
        <v>4.41526E-2</v>
      </c>
      <c r="V14" s="51">
        <v>7.5897999999999998E-3</v>
      </c>
      <c r="W14" s="51">
        <v>4.85084E-2</v>
      </c>
      <c r="X14" s="51">
        <v>5.51742E-2</v>
      </c>
      <c r="Y14" s="51">
        <v>2.52112E-2</v>
      </c>
      <c r="Z14" s="51">
        <v>0.1488912</v>
      </c>
      <c r="AA14" s="51">
        <v>1.85454E-2</v>
      </c>
      <c r="AB14" s="51">
        <v>3.7618999999999999E-3</v>
      </c>
      <c r="AC14" s="51">
        <v>6.6E-4</v>
      </c>
      <c r="AD14" s="51">
        <v>0</v>
      </c>
      <c r="AE14" s="51">
        <v>0</v>
      </c>
      <c r="AF14" s="51">
        <v>9.2400000000000002E-4</v>
      </c>
      <c r="AG14" s="51">
        <v>8.5800000000000004E-4</v>
      </c>
      <c r="AH14" s="51">
        <v>1.3200000000000001E-4</v>
      </c>
      <c r="AI14" s="51">
        <v>5.4777999999999997E-3</v>
      </c>
      <c r="AJ14" s="51">
        <v>1.48495E-2</v>
      </c>
      <c r="AK14" s="51">
        <v>7.5237999999999998E-3</v>
      </c>
      <c r="AL14" s="51">
        <v>1.1879600000000001E-2</v>
      </c>
      <c r="AM14" s="51">
        <v>5.4250300000000001E-2</v>
      </c>
      <c r="AN14" s="51">
        <v>6.7317999999999996E-3</v>
      </c>
      <c r="AO14" s="51">
        <v>3.3E-4</v>
      </c>
      <c r="AP14" s="51">
        <v>0</v>
      </c>
      <c r="AQ14" s="51">
        <v>0</v>
      </c>
      <c r="AR14" s="51">
        <v>0.99999999999999989</v>
      </c>
      <c r="AT14" s="78">
        <f>D14*VLOOKUP(AT$8,'PONDERADORES-GBD'!$A$3:$I$43,4,FALSE)</f>
        <v>5.4777999999999997E-3</v>
      </c>
      <c r="AU14" s="78">
        <f>E14*VLOOKUP(AU$8,'PONDERADORES-GBD'!$A$3:$I$43,4,FALSE)</f>
        <v>9.1076999999999998E-3</v>
      </c>
      <c r="AV14" s="78">
        <f>F14*VLOOKUP(AV$8,'PONDERADORES-GBD'!$A$3:$I$43,4,FALSE)</f>
        <v>1.0806185000000001E-2</v>
      </c>
      <c r="AW14" s="78">
        <f>G14*VLOOKUP(AW$8,'PONDERADORES-GBD'!$A$3:$I$43,4,FALSE)</f>
        <v>0</v>
      </c>
      <c r="AX14" s="78">
        <f>H14*VLOOKUP(AX$8,'PONDERADORES-GBD'!$A$3:$I$43,4,FALSE)</f>
        <v>1.3200000000000001E-4</v>
      </c>
      <c r="AY14" s="78">
        <f>I14*VLOOKUP(AY$8,'PONDERADORES-GBD'!$A$3:$I$43,4,FALSE)</f>
        <v>0</v>
      </c>
      <c r="AZ14" s="78">
        <f>J14*VLOOKUP(AZ$8,'PONDERADORES-GBD'!$A$3:$I$43,4,FALSE)</f>
        <v>8.8436999999999999E-4</v>
      </c>
      <c r="BA14" s="78">
        <f>K14*VLOOKUP(BA$8,'PONDERADORES-GBD'!$A$3:$I$43,4,FALSE)</f>
        <v>2.6366150000000001E-3</v>
      </c>
      <c r="BB14" s="78">
        <f>L14*VLOOKUP(BB$8,'PONDERADORES-GBD'!$A$3:$I$43,4,FALSE)</f>
        <v>0</v>
      </c>
      <c r="BC14" s="78">
        <f>M14*VLOOKUP(BC$8,'PONDERADORES-GBD'!$A$3:$I$43,4,FALSE)</f>
        <v>0</v>
      </c>
      <c r="BD14" s="78">
        <f>N14*VLOOKUP(BD$8,'PONDERADORES-GBD'!$A$3:$I$43,4,FALSE)</f>
        <v>0</v>
      </c>
      <c r="BE14" s="78">
        <f>O14*VLOOKUP(BE$8,'PONDERADORES-GBD'!$A$3:$I$43,4,FALSE)</f>
        <v>1.122E-3</v>
      </c>
      <c r="BF14" s="78">
        <f>P14*VLOOKUP(BF$8,'PONDERADORES-GBD'!$A$3:$I$43,4,FALSE)</f>
        <v>3.4493549999999999E-3</v>
      </c>
      <c r="BG14" s="78">
        <f>Q14*VLOOKUP(BG$8,'PONDERADORES-GBD'!$A$3:$I$43,4,FALSE)</f>
        <v>3.3659E-4</v>
      </c>
      <c r="BH14" s="78">
        <f>R14*VLOOKUP(BH$8,'PONDERADORES-GBD'!$A$3:$I$43,4,FALSE)</f>
        <v>5.5438000000000004E-4</v>
      </c>
      <c r="BI14" s="78">
        <f>S14*VLOOKUP(BI$8,'PONDERADORES-GBD'!$A$3:$I$43,4,FALSE)</f>
        <v>4.3756649999999999E-3</v>
      </c>
      <c r="BJ14" s="78">
        <f>T14*VLOOKUP(BJ$8,'PONDERADORES-GBD'!$A$3:$I$43,4,FALSE)</f>
        <v>0</v>
      </c>
      <c r="BK14" s="78">
        <f>U14*VLOOKUP(BK$8,'PONDERADORES-GBD'!$A$3:$I$43,4,FALSE)</f>
        <v>0</v>
      </c>
      <c r="BL14" s="78">
        <f>V14*VLOOKUP(BL$8,'PONDERADORES-GBD'!$A$3:$I$43,4,FALSE)</f>
        <v>0</v>
      </c>
      <c r="BM14" s="78">
        <f>W14*VLOOKUP(BM$8,'PONDERADORES-GBD'!$A$3:$I$43,4,FALSE)</f>
        <v>0</v>
      </c>
      <c r="BN14" s="78">
        <f>X14*VLOOKUP(BN$8,'PONDERADORES-GBD'!$A$3:$I$43,4,FALSE)</f>
        <v>0</v>
      </c>
      <c r="BO14" s="78">
        <f>Y14*VLOOKUP(BO$8,'PONDERADORES-GBD'!$A$3:$I$43,4,FALSE)</f>
        <v>0</v>
      </c>
      <c r="BP14" s="78">
        <f>Z14*VLOOKUP(BP$8,'PONDERADORES-GBD'!$A$3:$I$43,4,FALSE)</f>
        <v>0</v>
      </c>
      <c r="BQ14" s="78">
        <f>AA14*VLOOKUP(BQ$8,'PONDERADORES-GBD'!$A$3:$I$43,4,FALSE)</f>
        <v>0</v>
      </c>
      <c r="BR14" s="78">
        <f>AB14*VLOOKUP(BR$8,'PONDERADORES-GBD'!$A$3:$I$43,4,FALSE)</f>
        <v>0</v>
      </c>
      <c r="BS14" s="78">
        <f>AC14*VLOOKUP(BS$8,'PONDERADORES-GBD'!$A$3:$I$43,4,FALSE)</f>
        <v>6.6E-4</v>
      </c>
      <c r="BT14" s="78">
        <f>AD14*VLOOKUP(BT$8,'PONDERADORES-GBD'!$A$3:$I$43,4,FALSE)</f>
        <v>0</v>
      </c>
      <c r="BU14" s="78">
        <f>AE14*VLOOKUP(BU$8,'PONDERADORES-GBD'!$A$3:$I$43,4,FALSE)</f>
        <v>0</v>
      </c>
      <c r="BV14" s="78">
        <f>AF14*VLOOKUP(BV$8,'PONDERADORES-GBD'!$A$3:$I$43,4,FALSE)</f>
        <v>9.2400000000000002E-4</v>
      </c>
      <c r="BW14" s="78">
        <f>AG14*VLOOKUP(BW$8,'PONDERADORES-GBD'!$A$3:$I$43,4,FALSE)</f>
        <v>8.5800000000000004E-4</v>
      </c>
      <c r="BX14" s="78">
        <f>AH14*VLOOKUP(BX$8,'PONDERADORES-GBD'!$A$3:$I$43,4,FALSE)</f>
        <v>1.3200000000000001E-4</v>
      </c>
      <c r="BY14" s="78">
        <f>AI14*VLOOKUP(BY$8,'PONDERADORES-GBD'!$A$3:$I$43,4,FALSE)</f>
        <v>0</v>
      </c>
      <c r="BZ14" s="78">
        <f>AJ14*VLOOKUP(BZ$8,'PONDERADORES-GBD'!$A$3:$I$43,4,FALSE)</f>
        <v>0</v>
      </c>
      <c r="CA14" s="78">
        <f>AK14*VLOOKUP(CA$8,'PONDERADORES-GBD'!$A$3:$I$43,4,FALSE)</f>
        <v>0</v>
      </c>
      <c r="CB14" s="78">
        <f>AL14*VLOOKUP(CB$8,'PONDERADORES-GBD'!$A$3:$I$43,4,FALSE)</f>
        <v>0</v>
      </c>
      <c r="CC14" s="78">
        <f>AM14*VLOOKUP(CC$8,'PONDERADORES-GBD'!$A$3:$I$43,4,FALSE)</f>
        <v>0</v>
      </c>
      <c r="CD14" s="78">
        <f>AN14*VLOOKUP(CD$8,'PONDERADORES-GBD'!$A$3:$I$43,4,FALSE)</f>
        <v>0</v>
      </c>
      <c r="CE14" s="78">
        <f>AO14*VLOOKUP(CE$8,'PONDERADORES-GBD'!$A$3:$I$43,4,FALSE)</f>
        <v>0</v>
      </c>
      <c r="CF14" s="78">
        <f>AP14*VLOOKUP(CF$8,'PONDERADORES-GBD'!$A$3:$I$43,4,FALSE)</f>
        <v>0</v>
      </c>
      <c r="CG14" s="78">
        <f>AQ14*VLOOKUP(CG$8,'PONDERADORES-GBD'!$A$3:$I$43,4,FALSE)</f>
        <v>0</v>
      </c>
      <c r="CH14" s="78">
        <f>D14*(1-VLOOKUP(CH$8,'PONDERADORES-GBD'!$A$3:$I$43,4,FALSE))</f>
        <v>0</v>
      </c>
      <c r="CI14" s="78">
        <f>E14*(1-VLOOKUP(CI$8,'PONDERADORES-GBD'!$A$3:$I$43,4,FALSE))</f>
        <v>0</v>
      </c>
      <c r="CJ14" s="78">
        <f>F14*(1-VLOOKUP(CJ$8,'PONDERADORES-GBD'!$A$3:$I$43,4,FALSE))</f>
        <v>0.20531751500000001</v>
      </c>
      <c r="CK14" s="78">
        <f>G14*(1-VLOOKUP(CK$8,'PONDERADORES-GBD'!$A$3:$I$43,4,FALSE))</f>
        <v>0</v>
      </c>
      <c r="CL14" s="78">
        <f>H14*(1-VLOOKUP(CL$8,'PONDERADORES-GBD'!$A$3:$I$43,4,FALSE))</f>
        <v>0</v>
      </c>
      <c r="CM14" s="78">
        <f>I14*(1-VLOOKUP(CM$8,'PONDERADORES-GBD'!$A$3:$I$43,4,FALSE))</f>
        <v>0</v>
      </c>
      <c r="CN14" s="78">
        <f>J14*(1-VLOOKUP(CN$8,'PONDERADORES-GBD'!$A$3:$I$43,4,FALSE))</f>
        <v>1.6803029999999997E-2</v>
      </c>
      <c r="CO14" s="78">
        <f>K14*(1-VLOOKUP(CO$8,'PONDERADORES-GBD'!$A$3:$I$43,4,FALSE))</f>
        <v>5.0095685000000001E-2</v>
      </c>
      <c r="CP14" s="78">
        <f>L14*(1-VLOOKUP(CP$8,'PONDERADORES-GBD'!$A$3:$I$43,4,FALSE))</f>
        <v>4.7056500000000001E-2</v>
      </c>
      <c r="CQ14" s="78">
        <f>M14*(1-VLOOKUP(CQ$8,'PONDERADORES-GBD'!$A$3:$I$43,4,FALSE))</f>
        <v>3.6298799999999999E-2</v>
      </c>
      <c r="CR14" s="78">
        <f>N14*(1-VLOOKUP(CR$8,'PONDERADORES-GBD'!$A$3:$I$43,4,FALSE))</f>
        <v>2.2307299999999999E-2</v>
      </c>
      <c r="CS14" s="78">
        <f>O14*(1-VLOOKUP(CS$8,'PONDERADORES-GBD'!$A$3:$I$43,4,FALSE))</f>
        <v>0</v>
      </c>
      <c r="CT14" s="78">
        <f>P14*(1-VLOOKUP(CT$8,'PONDERADORES-GBD'!$A$3:$I$43,4,FALSE))</f>
        <v>6.5537744999999994E-2</v>
      </c>
      <c r="CU14" s="78">
        <f>Q14*(1-VLOOKUP(CU$8,'PONDERADORES-GBD'!$A$3:$I$43,4,FALSE))</f>
        <v>3.0293099999999999E-3</v>
      </c>
      <c r="CV14" s="78">
        <f>R14*(1-VLOOKUP(CV$8,'PONDERADORES-GBD'!$A$3:$I$43,4,FALSE))</f>
        <v>2.2175200000000002E-3</v>
      </c>
      <c r="CW14" s="78">
        <f>S14*(1-VLOOKUP(CW$8,'PONDERADORES-GBD'!$A$3:$I$43,4,FALSE))</f>
        <v>2.4795434999999998E-2</v>
      </c>
      <c r="CX14" s="78">
        <f>T14*(1-VLOOKUP(CX$8,'PONDERADORES-GBD'!$A$3:$I$43,4,FALSE))</f>
        <v>3.2207E-2</v>
      </c>
      <c r="CY14" s="78">
        <f>U14*(1-VLOOKUP(CY$8,'PONDERADORES-GBD'!$A$3:$I$43,4,FALSE))</f>
        <v>4.41526E-2</v>
      </c>
      <c r="CZ14" s="78">
        <f>V14*(1-VLOOKUP(CZ$8,'PONDERADORES-GBD'!$A$3:$I$43,4,FALSE))</f>
        <v>7.5897999999999998E-3</v>
      </c>
      <c r="DA14" s="78">
        <f>W14*(1-VLOOKUP(DA$8,'PONDERADORES-GBD'!$A$3:$I$43,4,FALSE))</f>
        <v>4.85084E-2</v>
      </c>
      <c r="DB14" s="78">
        <f>X14*(1-VLOOKUP(DB$8,'PONDERADORES-GBD'!$A$3:$I$43,4,FALSE))</f>
        <v>5.51742E-2</v>
      </c>
      <c r="DC14" s="78">
        <f>Y14*(1-VLOOKUP(DC$8,'PONDERADORES-GBD'!$A$3:$I$43,4,FALSE))</f>
        <v>2.52112E-2</v>
      </c>
      <c r="DD14" s="78">
        <f>Z14*(1-VLOOKUP(DD$8,'PONDERADORES-GBD'!$A$3:$I$43,4,FALSE))</f>
        <v>0.1488912</v>
      </c>
      <c r="DE14" s="78">
        <f>AA14*(1-VLOOKUP(DE$8,'PONDERADORES-GBD'!$A$3:$I$43,4,FALSE))</f>
        <v>1.85454E-2</v>
      </c>
      <c r="DF14" s="78">
        <f>AB14*(1-VLOOKUP(DF$8,'PONDERADORES-GBD'!$A$3:$I$43,4,FALSE))</f>
        <v>3.7618999999999999E-3</v>
      </c>
      <c r="DG14" s="78">
        <f>AC14*(1-VLOOKUP(DG$8,'PONDERADORES-GBD'!$A$3:$I$43,4,FALSE))</f>
        <v>0</v>
      </c>
      <c r="DH14" s="78">
        <f>AD14*(1-VLOOKUP(DH$8,'PONDERADORES-GBD'!$A$3:$I$43,4,FALSE))</f>
        <v>0</v>
      </c>
      <c r="DI14" s="78">
        <f>AE14*(1-VLOOKUP(DI$8,'PONDERADORES-GBD'!$A$3:$I$43,4,FALSE))</f>
        <v>0</v>
      </c>
      <c r="DJ14" s="78">
        <f>AF14*(1-VLOOKUP(DJ$8,'PONDERADORES-GBD'!$A$3:$I$43,4,FALSE))</f>
        <v>0</v>
      </c>
      <c r="DK14" s="78">
        <f>AG14*(1-VLOOKUP(DK$8,'PONDERADORES-GBD'!$A$3:$I$43,4,FALSE))</f>
        <v>0</v>
      </c>
      <c r="DL14" s="78">
        <f>AH14*(1-VLOOKUP(DL$8,'PONDERADORES-GBD'!$A$3:$I$43,4,FALSE))</f>
        <v>0</v>
      </c>
      <c r="DM14" s="78">
        <f>AI14*(1-VLOOKUP(DM$8,'PONDERADORES-GBD'!$A$3:$I$43,4,FALSE))</f>
        <v>5.4777999999999997E-3</v>
      </c>
      <c r="DN14" s="78">
        <f>AJ14*(1-VLOOKUP(DN$8,'PONDERADORES-GBD'!$A$3:$I$43,4,FALSE))</f>
        <v>1.48495E-2</v>
      </c>
      <c r="DO14" s="78">
        <f>AK14*(1-VLOOKUP(DO$8,'PONDERADORES-GBD'!$A$3:$I$43,4,FALSE))</f>
        <v>7.5237999999999998E-3</v>
      </c>
      <c r="DP14" s="78">
        <f>AL14*(1-VLOOKUP(DP$8,'PONDERADORES-GBD'!$A$3:$I$43,4,FALSE))</f>
        <v>1.1879600000000001E-2</v>
      </c>
      <c r="DQ14" s="78">
        <f>AM14*(1-VLOOKUP(DQ$8,'PONDERADORES-GBD'!$A$3:$I$43,4,FALSE))</f>
        <v>5.4250300000000001E-2</v>
      </c>
      <c r="DR14" s="78">
        <f>AN14*(1-VLOOKUP(DR$8,'PONDERADORES-GBD'!$A$3:$I$43,4,FALSE))</f>
        <v>6.7317999999999996E-3</v>
      </c>
      <c r="DS14" s="78">
        <f>AO14*(1-VLOOKUP(DS$8,'PONDERADORES-GBD'!$A$3:$I$43,4,FALSE))</f>
        <v>3.3E-4</v>
      </c>
      <c r="DT14" s="78">
        <f>AP14*(1-VLOOKUP(DT$8,'PONDERADORES-GBD'!$A$3:$I$43,4,FALSE))</f>
        <v>0</v>
      </c>
      <c r="DU14" s="78">
        <f>AQ14*(1-VLOOKUP(DU$8,'PONDERADORES-GBD'!$A$3:$I$43,4,FALSE))</f>
        <v>0</v>
      </c>
      <c r="DV14" s="50">
        <f t="shared" si="0"/>
        <v>0.99999999999999978</v>
      </c>
      <c r="DW14" s="45"/>
      <c r="DX14" s="81">
        <f>AT14*VLOOKUP(DX$8,'PONDERADORES-GBD'!$A$3:$I$43,5,FALSE)*VLOOKUP(DX$8,'PONDERADORES-GBD'!$A$3:$I$43,7,FALSE)+AT14*(1-VLOOKUP(DX$8,'PONDERADORES-GBD'!$A$3:$I$43,5,FALSE))*VLOOKUP(DX$8,'PONDERADORES-GBD'!$A$3:$I$43,9,FALSE)</f>
        <v>3.2264241999999995E-3</v>
      </c>
      <c r="DY14" s="81">
        <f>AU14*VLOOKUP(DY$8,'PONDERADORES-GBD'!$A$3:$I$43,5,FALSE)*VLOOKUP(DY$8,'PONDERADORES-GBD'!$A$3:$I$43,7,FALSE)+AU14*(1-VLOOKUP(DY$8,'PONDERADORES-GBD'!$A$3:$I$43,5,FALSE))*VLOOKUP(DY$8,'PONDERADORES-GBD'!$A$3:$I$43,9,FALSE)</f>
        <v>2.6958791999999996E-3</v>
      </c>
      <c r="DZ14" s="81">
        <f>AV14*VLOOKUP(DZ$8,'PONDERADORES-GBD'!$A$3:$I$43,5,FALSE)*VLOOKUP(DZ$8,'PONDERADORES-GBD'!$A$3:$I$43,7,FALSE)+AV14*(1-VLOOKUP(DZ$8,'PONDERADORES-GBD'!$A$3:$I$43,5,FALSE))*VLOOKUP(DZ$8,'PONDERADORES-GBD'!$A$3:$I$43,9,FALSE)</f>
        <v>2.4962287350000002E-3</v>
      </c>
      <c r="EA14" s="81">
        <f>AW14*VLOOKUP(EA$8,'PONDERADORES-GBD'!$A$3:$I$43,5,FALSE)*VLOOKUP(EA$8,'PONDERADORES-GBD'!$A$3:$I$43,7,FALSE)+AW14*(1-VLOOKUP(EA$8,'PONDERADORES-GBD'!$A$3:$I$43,5,FALSE))*VLOOKUP(EA$8,'PONDERADORES-GBD'!$A$3:$I$43,9,FALSE)</f>
        <v>0</v>
      </c>
      <c r="EB14" s="81">
        <f>AX14*VLOOKUP(EB$8,'PONDERADORES-GBD'!$A$3:$I$43,5,FALSE)*VLOOKUP(EB$8,'PONDERADORES-GBD'!$A$3:$I$43,7,FALSE)+AX14*(1-VLOOKUP(EB$8,'PONDERADORES-GBD'!$A$3:$I$43,5,FALSE))*VLOOKUP(EB$8,'PONDERADORES-GBD'!$A$3:$I$43,9,FALSE)</f>
        <v>1.7820000000000002E-5</v>
      </c>
      <c r="EC14" s="81">
        <f>AY14*VLOOKUP(EC$8,'PONDERADORES-GBD'!$A$3:$I$43,5,FALSE)*VLOOKUP(EC$8,'PONDERADORES-GBD'!$A$3:$I$43,7,FALSE)+AY14*(1-VLOOKUP(EC$8,'PONDERADORES-GBD'!$A$3:$I$43,5,FALSE))*VLOOKUP(EC$8,'PONDERADORES-GBD'!$A$3:$I$43,9,FALSE)</f>
        <v>0</v>
      </c>
      <c r="ED14" s="81">
        <f>AZ14*VLOOKUP(ED$8,'PONDERADORES-GBD'!$A$3:$I$43,5,FALSE)*VLOOKUP(ED$8,'PONDERADORES-GBD'!$A$3:$I$43,7,FALSE)+AZ14*(1-VLOOKUP(ED$8,'PONDERADORES-GBD'!$A$3:$I$43,5,FALSE))*VLOOKUP(ED$8,'PONDERADORES-GBD'!$A$3:$I$43,9,FALSE)</f>
        <v>5.1293460000000003E-5</v>
      </c>
      <c r="EE14" s="81">
        <f>BA14*VLOOKUP(EE$8,'PONDERADORES-GBD'!$A$3:$I$43,5,FALSE)*VLOOKUP(EE$8,'PONDERADORES-GBD'!$A$3:$I$43,7,FALSE)+BA14*(1-VLOOKUP(EE$8,'PONDERADORES-GBD'!$A$3:$I$43,5,FALSE))*VLOOKUP(EE$8,'PONDERADORES-GBD'!$A$3:$I$43,9,FALSE)</f>
        <v>1.3183075000000001E-5</v>
      </c>
      <c r="EF14" s="81">
        <f>BB14*VLOOKUP(EF$8,'PONDERADORES-GBD'!$A$3:$I$43,5,FALSE)*VLOOKUP(EF$8,'PONDERADORES-GBD'!$A$3:$I$43,7,FALSE)+BB14*(1-VLOOKUP(EF$8,'PONDERADORES-GBD'!$A$3:$I$43,5,FALSE))*VLOOKUP(EF$8,'PONDERADORES-GBD'!$A$3:$I$43,9,FALSE)</f>
        <v>0</v>
      </c>
      <c r="EG14" s="81">
        <f>BC14*VLOOKUP(EG$8,'PONDERADORES-GBD'!$A$3:$I$43,5,FALSE)*VLOOKUP(EG$8,'PONDERADORES-GBD'!$A$3:$I$43,7,FALSE)+BC14*(1-VLOOKUP(EG$8,'PONDERADORES-GBD'!$A$3:$I$43,5,FALSE))*VLOOKUP(EG$8,'PONDERADORES-GBD'!$A$3:$I$43,9,FALSE)</f>
        <v>0</v>
      </c>
      <c r="EH14" s="81">
        <f>BD14*VLOOKUP(EH$8,'PONDERADORES-GBD'!$A$3:$I$43,5,FALSE)*VLOOKUP(EH$8,'PONDERADORES-GBD'!$A$3:$I$43,7,FALSE)+BD14*(1-VLOOKUP(EH$8,'PONDERADORES-GBD'!$A$3:$I$43,5,FALSE))*VLOOKUP(EH$8,'PONDERADORES-GBD'!$A$3:$I$43,9,FALSE)</f>
        <v>0</v>
      </c>
      <c r="EI14" s="81">
        <f>BE14*VLOOKUP(EI$8,'PONDERADORES-GBD'!$A$3:$I$43,5,FALSE)*VLOOKUP(EI$8,'PONDERADORES-GBD'!$A$3:$I$43,7,FALSE)+BE14*(1-VLOOKUP(EI$8,'PONDERADORES-GBD'!$A$3:$I$43,5,FALSE))*VLOOKUP(EI$8,'PONDERADORES-GBD'!$A$3:$I$43,9,FALSE)</f>
        <v>1.7952E-5</v>
      </c>
      <c r="EJ14" s="81">
        <f>BF14*VLOOKUP(EJ$8,'PONDERADORES-GBD'!$A$3:$I$43,5,FALSE)*VLOOKUP(EJ$8,'PONDERADORES-GBD'!$A$3:$I$43,7,FALSE)+BF14*(1-VLOOKUP(EJ$8,'PONDERADORES-GBD'!$A$3:$I$43,5,FALSE))*VLOOKUP(EJ$8,'PONDERADORES-GBD'!$A$3:$I$43,9,FALSE)</f>
        <v>3.2423936999999997E-4</v>
      </c>
      <c r="EK14" s="81">
        <f>BG14*VLOOKUP(EK$8,'PONDERADORES-GBD'!$A$3:$I$43,5,FALSE)*VLOOKUP(EK$8,'PONDERADORES-GBD'!$A$3:$I$43,7,FALSE)+BG14*(1-VLOOKUP(EK$8,'PONDERADORES-GBD'!$A$3:$I$43,5,FALSE))*VLOOKUP(EK$8,'PONDERADORES-GBD'!$A$3:$I$43,9,FALSE)</f>
        <v>1.0097699999999999E-4</v>
      </c>
      <c r="EL14" s="81">
        <f>BH14*VLOOKUP(EL$8,'PONDERADORES-GBD'!$A$3:$I$43,5,FALSE)*VLOOKUP(EL$8,'PONDERADORES-GBD'!$A$3:$I$43,7,FALSE)+BH14*(1-VLOOKUP(EL$8,'PONDERADORES-GBD'!$A$3:$I$43,5,FALSE))*VLOOKUP(EL$8,'PONDERADORES-GBD'!$A$3:$I$43,9,FALSE)</f>
        <v>6.2644940000000003E-5</v>
      </c>
      <c r="EM14" s="81">
        <f>BI14*VLOOKUP(EM$8,'PONDERADORES-GBD'!$A$3:$I$43,5,FALSE)*VLOOKUP(EM$8,'PONDERADORES-GBD'!$A$3:$I$43,7,FALSE)+BI14*(1-VLOOKUP(EM$8,'PONDERADORES-GBD'!$A$3:$I$43,5,FALSE))*VLOOKUP(EM$8,'PONDERADORES-GBD'!$A$3:$I$43,9,FALSE)</f>
        <v>3.1067221499999996E-4</v>
      </c>
      <c r="EN14" s="81">
        <f>BJ14*VLOOKUP(EN$8,'PONDERADORES-GBD'!$A$3:$I$43,5,FALSE)*VLOOKUP(EN$8,'PONDERADORES-GBD'!$A$3:$I$43,7,FALSE)+BJ14*(1-VLOOKUP(EN$8,'PONDERADORES-GBD'!$A$3:$I$43,5,FALSE))*VLOOKUP(EN$8,'PONDERADORES-GBD'!$A$3:$I$43,9,FALSE)</f>
        <v>0</v>
      </c>
      <c r="EO14" s="81">
        <f>BK14*VLOOKUP(EO$8,'PONDERADORES-GBD'!$A$3:$I$43,5,FALSE)*VLOOKUP(EO$8,'PONDERADORES-GBD'!$A$3:$I$43,7,FALSE)+BK14*(1-VLOOKUP(EO$8,'PONDERADORES-GBD'!$A$3:$I$43,5,FALSE))*VLOOKUP(EO$8,'PONDERADORES-GBD'!$A$3:$I$43,9,FALSE)</f>
        <v>0</v>
      </c>
      <c r="EP14" s="81">
        <f>BL14*VLOOKUP(EP$8,'PONDERADORES-GBD'!$A$3:$I$43,5,FALSE)*VLOOKUP(EP$8,'PONDERADORES-GBD'!$A$3:$I$43,7,FALSE)+BL14*(1-VLOOKUP(EP$8,'PONDERADORES-GBD'!$A$3:$I$43,5,FALSE))*VLOOKUP(EP$8,'PONDERADORES-GBD'!$A$3:$I$43,9,FALSE)</f>
        <v>0</v>
      </c>
      <c r="EQ14" s="81">
        <f>BM14*VLOOKUP(EQ$8,'PONDERADORES-GBD'!$A$3:$I$43,5,FALSE)*VLOOKUP(EQ$8,'PONDERADORES-GBD'!$A$3:$I$43,7,FALSE)+BM14*(1-VLOOKUP(EQ$8,'PONDERADORES-GBD'!$A$3:$I$43,5,FALSE))*VLOOKUP(EQ$8,'PONDERADORES-GBD'!$A$3:$I$43,9,FALSE)</f>
        <v>0</v>
      </c>
      <c r="ER14" s="81">
        <f>BN14*VLOOKUP(ER$8,'PONDERADORES-GBD'!$A$3:$I$43,5,FALSE)*VLOOKUP(ER$8,'PONDERADORES-GBD'!$A$3:$I$43,7,FALSE)+BN14*(1-VLOOKUP(ER$8,'PONDERADORES-GBD'!$A$3:$I$43,5,FALSE))*VLOOKUP(ER$8,'PONDERADORES-GBD'!$A$3:$I$43,9,FALSE)</f>
        <v>0</v>
      </c>
      <c r="ES14" s="81">
        <f>BO14*VLOOKUP(ES$8,'PONDERADORES-GBD'!$A$3:$I$43,5,FALSE)*VLOOKUP(ES$8,'PONDERADORES-GBD'!$A$3:$I$43,7,FALSE)+BO14*(1-VLOOKUP(ES$8,'PONDERADORES-GBD'!$A$3:$I$43,5,FALSE))*VLOOKUP(ES$8,'PONDERADORES-GBD'!$A$3:$I$43,9,FALSE)</f>
        <v>0</v>
      </c>
      <c r="ET14" s="81">
        <f>BP14*VLOOKUP(ET$8,'PONDERADORES-GBD'!$A$3:$I$43,5,FALSE)*VLOOKUP(ET$8,'PONDERADORES-GBD'!$A$3:$I$43,7,FALSE)+BP14*(1-VLOOKUP(ET$8,'PONDERADORES-GBD'!$A$3:$I$43,5,FALSE))*VLOOKUP(ET$8,'PONDERADORES-GBD'!$A$3:$I$43,9,FALSE)</f>
        <v>0</v>
      </c>
      <c r="EU14" s="81">
        <f>BQ14*VLOOKUP(EU$8,'PONDERADORES-GBD'!$A$3:$I$43,5,FALSE)*VLOOKUP(EU$8,'PONDERADORES-GBD'!$A$3:$I$43,7,FALSE)+BQ14*(1-VLOOKUP(EU$8,'PONDERADORES-GBD'!$A$3:$I$43,5,FALSE))*VLOOKUP(EU$8,'PONDERADORES-GBD'!$A$3:$I$43,9,FALSE)</f>
        <v>0</v>
      </c>
      <c r="EV14" s="81">
        <f>BR14*VLOOKUP(EV$8,'PONDERADORES-GBD'!$A$3:$I$43,5,FALSE)*VLOOKUP(EV$8,'PONDERADORES-GBD'!$A$3:$I$43,7,FALSE)+BR14*(1-VLOOKUP(EV$8,'PONDERADORES-GBD'!$A$3:$I$43,5,FALSE))*VLOOKUP(EV$8,'PONDERADORES-GBD'!$A$3:$I$43,9,FALSE)</f>
        <v>0</v>
      </c>
      <c r="EW14" s="81">
        <f>BS14*VLOOKUP(EW$8,'PONDERADORES-GBD'!$A$3:$I$43,5,FALSE)*VLOOKUP(EW$8,'PONDERADORES-GBD'!$A$3:$I$43,7,FALSE)+BS14*(1-VLOOKUP(EW$8,'PONDERADORES-GBD'!$A$3:$I$43,5,FALSE))*VLOOKUP(EW$8,'PONDERADORES-GBD'!$A$3:$I$43,9,FALSE)</f>
        <v>2.5740000000000001E-5</v>
      </c>
      <c r="EX14" s="81">
        <f>BT14*VLOOKUP(EX$8,'PONDERADORES-GBD'!$A$3:$I$43,5,FALSE)*VLOOKUP(EX$8,'PONDERADORES-GBD'!$A$3:$I$43,7,FALSE)+BT14*(1-VLOOKUP(EX$8,'PONDERADORES-GBD'!$A$3:$I$43,5,FALSE))*VLOOKUP(EX$8,'PONDERADORES-GBD'!$A$3:$I$43,9,FALSE)</f>
        <v>0</v>
      </c>
      <c r="EY14" s="81">
        <f>BU14*VLOOKUP(EY$8,'PONDERADORES-GBD'!$A$3:$I$43,5,FALSE)*VLOOKUP(EY$8,'PONDERADORES-GBD'!$A$3:$I$43,7,FALSE)+BU14*(1-VLOOKUP(EY$8,'PONDERADORES-GBD'!$A$3:$I$43,5,FALSE))*VLOOKUP(EY$8,'PONDERADORES-GBD'!$A$3:$I$43,9,FALSE)</f>
        <v>0</v>
      </c>
      <c r="EZ14" s="81">
        <f>BV14*VLOOKUP(EZ$8,'PONDERADORES-GBD'!$A$3:$I$43,5,FALSE)*VLOOKUP(EZ$8,'PONDERADORES-GBD'!$A$3:$I$43,7,FALSE)+BV14*(1-VLOOKUP(EZ$8,'PONDERADORES-GBD'!$A$3:$I$43,5,FALSE))*VLOOKUP(EZ$8,'PONDERADORES-GBD'!$A$3:$I$43,9,FALSE)</f>
        <v>4.6199999999999998E-6</v>
      </c>
      <c r="FA14" s="81">
        <f>BW14*VLOOKUP(FA$8,'PONDERADORES-GBD'!$A$3:$I$43,5,FALSE)*VLOOKUP(FA$8,'PONDERADORES-GBD'!$A$3:$I$43,7,FALSE)+BW14*(1-VLOOKUP(FA$8,'PONDERADORES-GBD'!$A$3:$I$43,5,FALSE))*VLOOKUP(FA$8,'PONDERADORES-GBD'!$A$3:$I$43,9,FALSE)</f>
        <v>3.3461999999999999E-5</v>
      </c>
      <c r="FB14" s="81">
        <f>BX14*VLOOKUP(FB$8,'PONDERADORES-GBD'!$A$3:$I$43,5,FALSE)*VLOOKUP(FB$8,'PONDERADORES-GBD'!$A$3:$I$43,7,FALSE)+BX14*(1-VLOOKUP(FB$8,'PONDERADORES-GBD'!$A$3:$I$43,5,FALSE))*VLOOKUP(FB$8,'PONDERADORES-GBD'!$A$3:$I$43,9,FALSE)</f>
        <v>1.1616E-5</v>
      </c>
      <c r="FC14" s="81">
        <f>BY14*VLOOKUP(FC$8,'PONDERADORES-GBD'!$A$3:$I$43,5,FALSE)*VLOOKUP(FC$8,'PONDERADORES-GBD'!$A$3:$I$43,7,FALSE)+BY14*(1-VLOOKUP(FC$8,'PONDERADORES-GBD'!$A$3:$I$43,5,FALSE))*VLOOKUP(FC$8,'PONDERADORES-GBD'!$A$3:$I$43,9,FALSE)</f>
        <v>0</v>
      </c>
      <c r="FD14" s="81">
        <f>BZ14*VLOOKUP(FD$8,'PONDERADORES-GBD'!$A$3:$I$43,5,FALSE)*VLOOKUP(FD$8,'PONDERADORES-GBD'!$A$3:$I$43,7,FALSE)+BZ14*(1-VLOOKUP(FD$8,'PONDERADORES-GBD'!$A$3:$I$43,5,FALSE))*VLOOKUP(FD$8,'PONDERADORES-GBD'!$A$3:$I$43,9,FALSE)</f>
        <v>0</v>
      </c>
      <c r="FE14" s="81">
        <f>CA14*VLOOKUP(FE$8,'PONDERADORES-GBD'!$A$3:$I$43,5,FALSE)*VLOOKUP(FE$8,'PONDERADORES-GBD'!$A$3:$I$43,7,FALSE)+CA14*(1-VLOOKUP(FE$8,'PONDERADORES-GBD'!$A$3:$I$43,5,FALSE))*VLOOKUP(FE$8,'PONDERADORES-GBD'!$A$3:$I$43,9,FALSE)</f>
        <v>0</v>
      </c>
      <c r="FF14" s="81">
        <f>CB14*VLOOKUP(FF$8,'PONDERADORES-GBD'!$A$3:$I$43,5,FALSE)*VLOOKUP(FF$8,'PONDERADORES-GBD'!$A$3:$I$43,7,FALSE)+CB14*(1-VLOOKUP(FF$8,'PONDERADORES-GBD'!$A$3:$I$43,5,FALSE))*VLOOKUP(FF$8,'PONDERADORES-GBD'!$A$3:$I$43,9,FALSE)</f>
        <v>0</v>
      </c>
      <c r="FG14" s="81">
        <f>CC14*VLOOKUP(FG$8,'PONDERADORES-GBD'!$A$3:$I$43,5,FALSE)*VLOOKUP(FG$8,'PONDERADORES-GBD'!$A$3:$I$43,7,FALSE)+CC14*(1-VLOOKUP(FG$8,'PONDERADORES-GBD'!$A$3:$I$43,5,FALSE))*VLOOKUP(FG$8,'PONDERADORES-GBD'!$A$3:$I$43,9,FALSE)</f>
        <v>0</v>
      </c>
      <c r="FH14" s="81">
        <f>CD14*VLOOKUP(FH$8,'PONDERADORES-GBD'!$A$3:$I$43,5,FALSE)*VLOOKUP(FH$8,'PONDERADORES-GBD'!$A$3:$I$43,7,FALSE)+CD14*(1-VLOOKUP(FH$8,'PONDERADORES-GBD'!$A$3:$I$43,5,FALSE))*VLOOKUP(FH$8,'PONDERADORES-GBD'!$A$3:$I$43,9,FALSE)</f>
        <v>0</v>
      </c>
      <c r="FI14" s="81">
        <f>CE14*VLOOKUP(FI$8,'PONDERADORES-GBD'!$A$3:$I$43,5,FALSE)*VLOOKUP(FI$8,'PONDERADORES-GBD'!$A$3:$I$43,7,FALSE)+CE14*(1-VLOOKUP(FI$8,'PONDERADORES-GBD'!$A$3:$I$43,5,FALSE))*VLOOKUP(FI$8,'PONDERADORES-GBD'!$A$3:$I$43,9,FALSE)</f>
        <v>0</v>
      </c>
      <c r="FJ14" s="81">
        <f>CF14*VLOOKUP(FJ$8,'PONDERADORES-GBD'!$A$3:$I$43,5,FALSE)*VLOOKUP(FJ$8,'PONDERADORES-GBD'!$A$3:$I$43,7,FALSE)+CF14*(1-VLOOKUP(FJ$8,'PONDERADORES-GBD'!$A$3:$I$43,5,FALSE))*VLOOKUP(FJ$8,'PONDERADORES-GBD'!$A$3:$I$43,9,FALSE)</f>
        <v>0</v>
      </c>
      <c r="FK14" s="81">
        <f>CG14*VLOOKUP(FK$8,'PONDERADORES-GBD'!$A$3:$I$43,5,FALSE)*VLOOKUP(FK$8,'PONDERADORES-GBD'!$A$3:$I$43,7,FALSE)+CG14*(1-VLOOKUP(FK$8,'PONDERADORES-GBD'!$A$3:$I$43,5,FALSE))*VLOOKUP(FK$8,'PONDERADORES-GBD'!$A$3:$I$43,9,FALSE)</f>
        <v>0</v>
      </c>
      <c r="FL14" s="81">
        <f>CH14*VLOOKUP(FL$8,'PONDERADORES-GBD'!$A$3:$I$43,5,FALSE)*VLOOKUP(FL$8,'PONDERADORES-GBD'!$A$3:$I$43,6,FALSE)*VLOOKUP(FL$8,'PONDERADORES-GBD'!$A$3:$I$43,3,FALSE)+CH14*(1-VLOOKUP(FL$8,'PONDERADORES-GBD'!$A$3:$I$43,5,FALSE))*VLOOKUP(FL$8,'PONDERADORES-GBD'!$A$3:$I$43,8,FALSE)*VLOOKUP(FL$8,'PONDERADORES-GBD'!$A$3:$I$43,3,FALSE)</f>
        <v>0</v>
      </c>
      <c r="FM14" s="81">
        <f>CI14*VLOOKUP(FM$8,'PONDERADORES-GBD'!$A$3:$I$43,5,FALSE)*VLOOKUP(FM$8,'PONDERADORES-GBD'!$A$3:$I$43,6,FALSE)*VLOOKUP(FM$8,'PONDERADORES-GBD'!$A$3:$I$43,3,FALSE)+CI14*(1-VLOOKUP(FM$8,'PONDERADORES-GBD'!$A$3:$I$43,5,FALSE))*VLOOKUP(FM$8,'PONDERADORES-GBD'!$A$3:$I$43,8,FALSE)*VLOOKUP(FM$8,'PONDERADORES-GBD'!$A$3:$I$43,3,FALSE)</f>
        <v>0</v>
      </c>
      <c r="FN14" s="81">
        <f>CJ14*VLOOKUP(FN$8,'PONDERADORES-GBD'!$A$3:$I$43,5,FALSE)*VLOOKUP(FN$8,'PONDERADORES-GBD'!$A$3:$I$43,6,FALSE)*VLOOKUP(FN$8,'PONDERADORES-GBD'!$A$3:$I$43,3,FALSE)+CJ14*(1-VLOOKUP(FN$8,'PONDERADORES-GBD'!$A$3:$I$43,5,FALSE))*VLOOKUP(FN$8,'PONDERADORES-GBD'!$A$3:$I$43,8,FALSE)*VLOOKUP(FN$8,'PONDERADORES-GBD'!$A$3:$I$43,3,FALSE)</f>
        <v>2.9472408792470912E-3</v>
      </c>
      <c r="FO14" s="81">
        <f>CK14*VLOOKUP(FO$8,'PONDERADORES-GBD'!$A$3:$I$43,5,FALSE)*VLOOKUP(FO$8,'PONDERADORES-GBD'!$A$3:$I$43,6,FALSE)*VLOOKUP(FO$8,'PONDERADORES-GBD'!$A$3:$I$43,3,FALSE)+CK14*(1-VLOOKUP(FO$8,'PONDERADORES-GBD'!$A$3:$I$43,5,FALSE))*VLOOKUP(FO$8,'PONDERADORES-GBD'!$A$3:$I$43,8,FALSE)*VLOOKUP(FO$8,'PONDERADORES-GBD'!$A$3:$I$43,3,FALSE)</f>
        <v>0</v>
      </c>
      <c r="FP14" s="81">
        <f>CL14*VLOOKUP(FP$8,'PONDERADORES-GBD'!$A$3:$I$43,5,FALSE)*VLOOKUP(FP$8,'PONDERADORES-GBD'!$A$3:$I$43,6,FALSE)*VLOOKUP(FP$8,'PONDERADORES-GBD'!$A$3:$I$43,3,FALSE)+CL14*(1-VLOOKUP(FP$8,'PONDERADORES-GBD'!$A$3:$I$43,5,FALSE))*VLOOKUP(FP$8,'PONDERADORES-GBD'!$A$3:$I$43,8,FALSE)*VLOOKUP(FP$8,'PONDERADORES-GBD'!$A$3:$I$43,3,FALSE)</f>
        <v>0</v>
      </c>
      <c r="FQ14" s="81">
        <f>CM14*VLOOKUP(FQ$8,'PONDERADORES-GBD'!$A$3:$I$43,5,FALSE)*VLOOKUP(FQ$8,'PONDERADORES-GBD'!$A$3:$I$43,6,FALSE)*VLOOKUP(FQ$8,'PONDERADORES-GBD'!$A$3:$I$43,3,FALSE)+CM14*(1-VLOOKUP(FQ$8,'PONDERADORES-GBD'!$A$3:$I$43,5,FALSE))*VLOOKUP(FQ$8,'PONDERADORES-GBD'!$A$3:$I$43,8,FALSE)*VLOOKUP(FQ$8,'PONDERADORES-GBD'!$A$3:$I$43,3,FALSE)</f>
        <v>0</v>
      </c>
      <c r="FR14" s="81">
        <f>CN14*VLOOKUP(FR$8,'PONDERADORES-GBD'!$A$3:$I$43,5,FALSE)*VLOOKUP(FR$8,'PONDERADORES-GBD'!$A$3:$I$43,6,FALSE)*VLOOKUP(FR$8,'PONDERADORES-GBD'!$A$3:$I$43,3,FALSE)+CN14*(1-VLOOKUP(FR$8,'PONDERADORES-GBD'!$A$3:$I$43,5,FALSE))*VLOOKUP(FR$8,'PONDERADORES-GBD'!$A$3:$I$43,8,FALSE)*VLOOKUP(FR$8,'PONDERADORES-GBD'!$A$3:$I$43,3,FALSE)</f>
        <v>6.0532311770020522E-4</v>
      </c>
      <c r="FS14" s="81">
        <f>CO14*VLOOKUP(FS$8,'PONDERADORES-GBD'!$A$3:$I$43,5,FALSE)*VLOOKUP(FS$8,'PONDERADORES-GBD'!$A$3:$I$43,6,FALSE)*VLOOKUP(FS$8,'PONDERADORES-GBD'!$A$3:$I$43,3,FALSE)+CO14*(1-VLOOKUP(FS$8,'PONDERADORES-GBD'!$A$3:$I$43,5,FALSE))*VLOOKUP(FS$8,'PONDERADORES-GBD'!$A$3:$I$43,8,FALSE)*VLOOKUP(FS$8,'PONDERADORES-GBD'!$A$3:$I$43,3,FALSE)</f>
        <v>7.7643168455852158E-4</v>
      </c>
      <c r="FT14" s="81">
        <f>CP14*VLOOKUP(FT$8,'PONDERADORES-GBD'!$A$3:$I$43,5,FALSE)*VLOOKUP(FT$8,'PONDERADORES-GBD'!$A$3:$I$43,6,FALSE)*VLOOKUP(FT$8,'PONDERADORES-GBD'!$A$3:$I$43,3,FALSE)+CP14*(1-VLOOKUP(FT$8,'PONDERADORES-GBD'!$A$3:$I$43,5,FALSE))*VLOOKUP(FT$8,'PONDERADORES-GBD'!$A$3:$I$43,8,FALSE)*VLOOKUP(FT$8,'PONDERADORES-GBD'!$A$3:$I$43,3,FALSE)</f>
        <v>7.3686420739219722E-4</v>
      </c>
      <c r="FU14" s="81">
        <f>CQ14*VLOOKUP(FU$8,'PONDERADORES-GBD'!$A$3:$I$43,5,FALSE)*VLOOKUP(FU$8,'PONDERADORES-GBD'!$A$3:$I$43,6,FALSE)*VLOOKUP(FU$8,'PONDERADORES-GBD'!$A$3:$I$43,3,FALSE)+CQ14*(1-VLOOKUP(FU$8,'PONDERADORES-GBD'!$A$3:$I$43,5,FALSE))*VLOOKUP(FU$8,'PONDERADORES-GBD'!$A$3:$I$43,8,FALSE)*VLOOKUP(FU$8,'PONDERADORES-GBD'!$A$3:$I$43,3,FALSE)</f>
        <v>5.6840790308008212E-4</v>
      </c>
      <c r="FV14" s="81">
        <f>CR14*VLOOKUP(FV$8,'PONDERADORES-GBD'!$A$3:$I$43,5,FALSE)*VLOOKUP(FV$8,'PONDERADORES-GBD'!$A$3:$I$43,6,FALSE)*VLOOKUP(FV$8,'PONDERADORES-GBD'!$A$3:$I$43,3,FALSE)+CR14*(1-VLOOKUP(FV$8,'PONDERADORES-GBD'!$A$3:$I$43,5,FALSE))*VLOOKUP(FV$8,'PONDERADORES-GBD'!$A$3:$I$43,8,FALSE)*VLOOKUP(FV$8,'PONDERADORES-GBD'!$A$3:$I$43,3,FALSE)</f>
        <v>7.8382447145790551E-4</v>
      </c>
      <c r="FW14" s="81">
        <f>CS14*VLOOKUP(FW$8,'PONDERADORES-GBD'!$A$3:$I$43,5,FALSE)*VLOOKUP(FW$8,'PONDERADORES-GBD'!$A$3:$I$43,6,FALSE)*VLOOKUP(FW$8,'PONDERADORES-GBD'!$A$3:$I$43,3,FALSE)+CS14*(1-VLOOKUP(FW$8,'PONDERADORES-GBD'!$A$3:$I$43,5,FALSE))*VLOOKUP(FW$8,'PONDERADORES-GBD'!$A$3:$I$43,8,FALSE)*VLOOKUP(FW$8,'PONDERADORES-GBD'!$A$3:$I$43,3,FALSE)</f>
        <v>0</v>
      </c>
      <c r="FX14" s="81">
        <f>CT14*VLOOKUP(FX$8,'PONDERADORES-GBD'!$A$3:$I$43,5,FALSE)*VLOOKUP(FX$8,'PONDERADORES-GBD'!$A$3:$I$43,6,FALSE)*VLOOKUP(FX$8,'PONDERADORES-GBD'!$A$3:$I$43,3,FALSE)+CT14*(1-VLOOKUP(FX$8,'PONDERADORES-GBD'!$A$3:$I$43,5,FALSE))*VLOOKUP(FX$8,'PONDERADORES-GBD'!$A$3:$I$43,8,FALSE)*VLOOKUP(FX$8,'PONDERADORES-GBD'!$A$3:$I$43,3,FALSE)</f>
        <v>4.8357076735112931E-4</v>
      </c>
      <c r="FY14" s="81">
        <f>CU14*VLOOKUP(FY$8,'PONDERADORES-GBD'!$A$3:$I$43,5,FALSE)*VLOOKUP(FY$8,'PONDERADORES-GBD'!$A$3:$I$43,6,FALSE)*VLOOKUP(FY$8,'PONDERADORES-GBD'!$A$3:$I$43,3,FALSE)+CU14*(1-VLOOKUP(FY$8,'PONDERADORES-GBD'!$A$3:$I$43,5,FALSE))*VLOOKUP(FY$8,'PONDERADORES-GBD'!$A$3:$I$43,8,FALSE)*VLOOKUP(FY$8,'PONDERADORES-GBD'!$A$3:$I$43,3,FALSE)</f>
        <v>3.1350559342915808E-6</v>
      </c>
      <c r="FZ14" s="81">
        <f>CV14*VLOOKUP(FZ$8,'PONDERADORES-GBD'!$A$3:$I$43,5,FALSE)*VLOOKUP(FZ$8,'PONDERADORES-GBD'!$A$3:$I$43,6,FALSE)*VLOOKUP(FZ$8,'PONDERADORES-GBD'!$A$3:$I$43,3,FALSE)+CV14*(1-VLOOKUP(FZ$8,'PONDERADORES-GBD'!$A$3:$I$43,5,FALSE))*VLOOKUP(FZ$8,'PONDERADORES-GBD'!$A$3:$I$43,8,FALSE)*VLOOKUP(FZ$8,'PONDERADORES-GBD'!$A$3:$I$43,3,FALSE)</f>
        <v>0</v>
      </c>
      <c r="GA14" s="81">
        <f>CW14*VLOOKUP(GA$8,'PONDERADORES-GBD'!$A$3:$I$43,5,FALSE)*VLOOKUP(GA$8,'PONDERADORES-GBD'!$A$3:$I$43,6,FALSE)*VLOOKUP(GA$8,'PONDERADORES-GBD'!$A$3:$I$43,3,FALSE)+CW14*(1-VLOOKUP(GA$8,'PONDERADORES-GBD'!$A$3:$I$43,5,FALSE))*VLOOKUP(GA$8,'PONDERADORES-GBD'!$A$3:$I$43,8,FALSE)*VLOOKUP(GA$8,'PONDERADORES-GBD'!$A$3:$I$43,3,FALSE)</f>
        <v>1.8797689121149896E-4</v>
      </c>
      <c r="GB14" s="81">
        <f>CX14*VLOOKUP(GB$8,'PONDERADORES-GBD'!$A$3:$I$43,5,FALSE)*VLOOKUP(GB$8,'PONDERADORES-GBD'!$A$3:$I$43,6,FALSE)*VLOOKUP(GB$8,'PONDERADORES-GBD'!$A$3:$I$43,3,FALSE)+CX14*(1-VLOOKUP(GB$8,'PONDERADORES-GBD'!$A$3:$I$43,5,FALSE))*VLOOKUP(GB$8,'PONDERADORES-GBD'!$A$3:$I$43,8,FALSE)*VLOOKUP(GB$8,'PONDERADORES-GBD'!$A$3:$I$43,3,FALSE)</f>
        <v>2.5404070362765232E-4</v>
      </c>
      <c r="GC14" s="81">
        <f>CY14*VLOOKUP(GC$8,'PONDERADORES-GBD'!$A$3:$I$43,5,FALSE)*VLOOKUP(GC$8,'PONDERADORES-GBD'!$A$3:$I$43,6,FALSE)*VLOOKUP(GC$8,'PONDERADORES-GBD'!$A$3:$I$43,3,FALSE)+CY14*(1-VLOOKUP(GC$8,'PONDERADORES-GBD'!$A$3:$I$43,5,FALSE))*VLOOKUP(GC$8,'PONDERADORES-GBD'!$A$3:$I$43,8,FALSE)*VLOOKUP(GC$8,'PONDERADORES-GBD'!$A$3:$I$43,3,FALSE)</f>
        <v>6.8431996878850099E-4</v>
      </c>
      <c r="GD14" s="81">
        <f>CZ14*VLOOKUP(GD$8,'PONDERADORES-GBD'!$A$3:$I$43,5,FALSE)*VLOOKUP(GD$8,'PONDERADORES-GBD'!$A$3:$I$43,6,FALSE)*VLOOKUP(GD$8,'PONDERADORES-GBD'!$A$3:$I$43,3,FALSE)+CZ14*(1-VLOOKUP(GD$8,'PONDERADORES-GBD'!$A$3:$I$43,5,FALSE))*VLOOKUP(GD$8,'PONDERADORES-GBD'!$A$3:$I$43,8,FALSE)*VLOOKUP(GD$8,'PONDERADORES-GBD'!$A$3:$I$43,3,FALSE)</f>
        <v>8.9893154825461996E-5</v>
      </c>
      <c r="GE14" s="81">
        <f>DA14*VLOOKUP(GE$8,'PONDERADORES-GBD'!$A$3:$I$43,5,FALSE)*VLOOKUP(GE$8,'PONDERADORES-GBD'!$A$3:$I$43,6,FALSE)*VLOOKUP(GE$8,'PONDERADORES-GBD'!$A$3:$I$43,3,FALSE)+DA14*(1-VLOOKUP(GE$8,'PONDERADORES-GBD'!$A$3:$I$43,5,FALSE))*VLOOKUP(GE$8,'PONDERADORES-GBD'!$A$3:$I$43,8,FALSE)*VLOOKUP(GE$8,'PONDERADORES-GBD'!$A$3:$I$43,3,FALSE)</f>
        <v>1.9058057221081452E-4</v>
      </c>
      <c r="GF14" s="81">
        <f>DB14*VLOOKUP(GF$8,'PONDERADORES-GBD'!$A$3:$I$43,5,FALSE)*VLOOKUP(GF$8,'PONDERADORES-GBD'!$A$3:$I$43,6,FALSE)*VLOOKUP(GF$8,'PONDERADORES-GBD'!$A$3:$I$43,3,FALSE)+DB14*(1-VLOOKUP(GF$8,'PONDERADORES-GBD'!$A$3:$I$43,5,FALSE))*VLOOKUP(GF$8,'PONDERADORES-GBD'!$A$3:$I$43,8,FALSE)*VLOOKUP(GF$8,'PONDERADORES-GBD'!$A$3:$I$43,3,FALSE)</f>
        <v>1.7341541848049283E-4</v>
      </c>
      <c r="GG14" s="81">
        <f>DC14*VLOOKUP(GG$8,'PONDERADORES-GBD'!$A$3:$I$43,5,FALSE)*VLOOKUP(GG$8,'PONDERADORES-GBD'!$A$3:$I$43,6,FALSE)*VLOOKUP(GG$8,'PONDERADORES-GBD'!$A$3:$I$43,3,FALSE)+DC14*(1-VLOOKUP(GG$8,'PONDERADORES-GBD'!$A$3:$I$43,5,FALSE))*VLOOKUP(GG$8,'PONDERADORES-GBD'!$A$3:$I$43,8,FALSE)*VLOOKUP(GG$8,'PONDERADORES-GBD'!$A$3:$I$43,3,FALSE)</f>
        <v>1.7601248459958929E-5</v>
      </c>
      <c r="GH14" s="81">
        <f>DD14*VLOOKUP(GH$8,'PONDERADORES-GBD'!$A$3:$I$43,5,FALSE)*VLOOKUP(GH$8,'PONDERADORES-GBD'!$A$3:$I$43,6,FALSE)*VLOOKUP(GH$8,'PONDERADORES-GBD'!$A$3:$I$43,3,FALSE)+DD14*(1-VLOOKUP(GH$8,'PONDERADORES-GBD'!$A$3:$I$43,5,FALSE))*VLOOKUP(GH$8,'PONDERADORES-GBD'!$A$3:$I$43,8,FALSE)*VLOOKUP(GH$8,'PONDERADORES-GBD'!$A$3:$I$43,3,FALSE)</f>
        <v>6.7260911704312119E-4</v>
      </c>
      <c r="GI14" s="81">
        <f>DE14*VLOOKUP(GI$8,'PONDERADORES-GBD'!$A$3:$I$43,5,FALSE)*VLOOKUP(GI$8,'PONDERADORES-GBD'!$A$3:$I$43,6,FALSE)*VLOOKUP(GI$8,'PONDERADORES-GBD'!$A$3:$I$43,3,FALSE)+DE14*(1-VLOOKUP(GI$8,'PONDERADORES-GBD'!$A$3:$I$43,5,FALSE))*VLOOKUP(GI$8,'PONDERADORES-GBD'!$A$3:$I$43,8,FALSE)*VLOOKUP(GI$8,'PONDERADORES-GBD'!$A$3:$I$43,3,FALSE)</f>
        <v>3.4983656673511297E-5</v>
      </c>
      <c r="GJ14" s="81">
        <f>DF14*VLOOKUP(GJ$8,'PONDERADORES-GBD'!$A$3:$I$43,5,FALSE)*VLOOKUP(GJ$8,'PONDERADORES-GBD'!$A$3:$I$43,6,FALSE)*VLOOKUP(GJ$8,'PONDERADORES-GBD'!$A$3:$I$43,3,FALSE)+DF14*(1-VLOOKUP(GJ$8,'PONDERADORES-GBD'!$A$3:$I$43,5,FALSE))*VLOOKUP(GJ$8,'PONDERADORES-GBD'!$A$3:$I$43,8,FALSE)*VLOOKUP(GJ$8,'PONDERADORES-GBD'!$A$3:$I$43,3,FALSE)</f>
        <v>2.1114017796030117E-6</v>
      </c>
      <c r="GK14" s="81">
        <f>DG14*VLOOKUP(GK$8,'PONDERADORES-GBD'!$A$3:$I$43,5,FALSE)*VLOOKUP(GK$8,'PONDERADORES-GBD'!$A$3:$I$43,6,FALSE)*VLOOKUP(GK$8,'PONDERADORES-GBD'!$A$3:$I$43,3,FALSE)+DG14*(1-VLOOKUP(GK$8,'PONDERADORES-GBD'!$A$3:$I$43,5,FALSE))*VLOOKUP(GK$8,'PONDERADORES-GBD'!$A$3:$I$43,8,FALSE)*VLOOKUP(GK$8,'PONDERADORES-GBD'!$A$3:$I$43,3,FALSE)</f>
        <v>0</v>
      </c>
      <c r="GL14" s="81">
        <f>DH14*VLOOKUP(GL$8,'PONDERADORES-GBD'!$A$3:$I$43,5,FALSE)*VLOOKUP(GL$8,'PONDERADORES-GBD'!$A$3:$I$43,6,FALSE)*VLOOKUP(GL$8,'PONDERADORES-GBD'!$A$3:$I$43,3,FALSE)+DH14*(1-VLOOKUP(GL$8,'PONDERADORES-GBD'!$A$3:$I$43,5,FALSE))*VLOOKUP(GL$8,'PONDERADORES-GBD'!$A$3:$I$43,8,FALSE)*VLOOKUP(GL$8,'PONDERADORES-GBD'!$A$3:$I$43,3,FALSE)</f>
        <v>0</v>
      </c>
      <c r="GM14" s="81">
        <f>DI14*VLOOKUP(GM$8,'PONDERADORES-GBD'!$A$3:$I$43,5,FALSE)*VLOOKUP(GM$8,'PONDERADORES-GBD'!$A$3:$I$43,6,FALSE)*VLOOKUP(GM$8,'PONDERADORES-GBD'!$A$3:$I$43,3,FALSE)+DI14*(1-VLOOKUP(GM$8,'PONDERADORES-GBD'!$A$3:$I$43,5,FALSE))*VLOOKUP(GM$8,'PONDERADORES-GBD'!$A$3:$I$43,8,FALSE)*VLOOKUP(GM$8,'PONDERADORES-GBD'!$A$3:$I$43,3,FALSE)</f>
        <v>0</v>
      </c>
      <c r="GN14" s="81">
        <f>DJ14*VLOOKUP(GN$8,'PONDERADORES-GBD'!$A$3:$I$43,5,FALSE)*VLOOKUP(GN$8,'PONDERADORES-GBD'!$A$3:$I$43,6,FALSE)*VLOOKUP(GN$8,'PONDERADORES-GBD'!$A$3:$I$43,3,FALSE)+DJ14*(1-VLOOKUP(GN$8,'PONDERADORES-GBD'!$A$3:$I$43,5,FALSE))*VLOOKUP(GN$8,'PONDERADORES-GBD'!$A$3:$I$43,8,FALSE)*VLOOKUP(GN$8,'PONDERADORES-GBD'!$A$3:$I$43,3,FALSE)</f>
        <v>0</v>
      </c>
      <c r="GO14" s="81">
        <f>DK14*VLOOKUP(GO$8,'PONDERADORES-GBD'!$A$3:$I$43,5,FALSE)*VLOOKUP(GO$8,'PONDERADORES-GBD'!$A$3:$I$43,6,FALSE)*VLOOKUP(GO$8,'PONDERADORES-GBD'!$A$3:$I$43,3,FALSE)+DK14*(1-VLOOKUP(GO$8,'PONDERADORES-GBD'!$A$3:$I$43,5,FALSE))*VLOOKUP(GO$8,'PONDERADORES-GBD'!$A$3:$I$43,8,FALSE)*VLOOKUP(GO$8,'PONDERADORES-GBD'!$A$3:$I$43,3,FALSE)</f>
        <v>0</v>
      </c>
      <c r="GP14" s="81">
        <f>DL14*VLOOKUP(GP$8,'PONDERADORES-GBD'!$A$3:$I$43,5,FALSE)*VLOOKUP(GP$8,'PONDERADORES-GBD'!$A$3:$I$43,6,FALSE)*VLOOKUP(GP$8,'PONDERADORES-GBD'!$A$3:$I$43,3,FALSE)+DL14*(1-VLOOKUP(GP$8,'PONDERADORES-GBD'!$A$3:$I$43,5,FALSE))*VLOOKUP(GP$8,'PONDERADORES-GBD'!$A$3:$I$43,8,FALSE)*VLOOKUP(GP$8,'PONDERADORES-GBD'!$A$3:$I$43,3,FALSE)</f>
        <v>0</v>
      </c>
      <c r="GQ14" s="81">
        <f>DM14*VLOOKUP(GQ$8,'PONDERADORES-GBD'!$A$3:$I$43,5,FALSE)*VLOOKUP(GQ$8,'PONDERADORES-GBD'!$A$3:$I$43,6,FALSE)*VLOOKUP(GQ$8,'PONDERADORES-GBD'!$A$3:$I$43,3,FALSE)+DM14*(1-VLOOKUP(GQ$8,'PONDERADORES-GBD'!$A$3:$I$43,5,FALSE))*VLOOKUP(GQ$8,'PONDERADORES-GBD'!$A$3:$I$43,8,FALSE)*VLOOKUP(GQ$8,'PONDERADORES-GBD'!$A$3:$I$43,3,FALSE)</f>
        <v>3.0234756468172478E-6</v>
      </c>
      <c r="GR14" s="81">
        <f>DN14*VLOOKUP(GR$8,'PONDERADORES-GBD'!$A$3:$I$43,5,FALSE)*VLOOKUP(GR$8,'PONDERADORES-GBD'!$A$3:$I$43,6,FALSE)*VLOOKUP(GR$8,'PONDERADORES-GBD'!$A$3:$I$43,3,FALSE)+DN14*(1-VLOOKUP(GR$8,'PONDERADORES-GBD'!$A$3:$I$43,5,FALSE))*VLOOKUP(GR$8,'PONDERADORES-GBD'!$A$3:$I$43,8,FALSE)*VLOOKUP(GR$8,'PONDERADORES-GBD'!$A$3:$I$43,3,FALSE)</f>
        <v>0</v>
      </c>
      <c r="GS14" s="81">
        <f>DO14*VLOOKUP(GS$8,'PONDERADORES-GBD'!$A$3:$I$43,5,FALSE)*VLOOKUP(GS$8,'PONDERADORES-GBD'!$A$3:$I$43,6,FALSE)*VLOOKUP(GS$8,'PONDERADORES-GBD'!$A$3:$I$43,3,FALSE)+DO14*(1-VLOOKUP(GS$8,'PONDERADORES-GBD'!$A$3:$I$43,5,FALSE))*VLOOKUP(GS$8,'PONDERADORES-GBD'!$A$3:$I$43,8,FALSE)*VLOOKUP(GS$8,'PONDERADORES-GBD'!$A$3:$I$43,3,FALSE)</f>
        <v>0</v>
      </c>
      <c r="GT14" s="81">
        <f>DP14*VLOOKUP(GT$8,'PONDERADORES-GBD'!$A$3:$I$43,5,FALSE)*VLOOKUP(GT$8,'PONDERADORES-GBD'!$A$3:$I$43,6,FALSE)*VLOOKUP(GT$8,'PONDERADORES-GBD'!$A$3:$I$43,3,FALSE)+DP14*(1-VLOOKUP(GT$8,'PONDERADORES-GBD'!$A$3:$I$43,5,FALSE))*VLOOKUP(GT$8,'PONDERADORES-GBD'!$A$3:$I$43,8,FALSE)*VLOOKUP(GT$8,'PONDERADORES-GBD'!$A$3:$I$43,3,FALSE)</f>
        <v>3.6427520876112249E-6</v>
      </c>
      <c r="GU14" s="81">
        <f>DQ14*VLOOKUP(GU$8,'PONDERADORES-GBD'!$A$3:$I$43,5,FALSE)*VLOOKUP(GU$8,'PONDERADORES-GBD'!$A$3:$I$43,6,FALSE)*VLOOKUP(GU$8,'PONDERADORES-GBD'!$A$3:$I$43,3,FALSE)+DQ14*(1-VLOOKUP(GU$8,'PONDERADORES-GBD'!$A$3:$I$43,5,FALSE))*VLOOKUP(GU$8,'PONDERADORES-GBD'!$A$3:$I$43,8,FALSE)*VLOOKUP(GU$8,'PONDERADORES-GBD'!$A$3:$I$43,3,FALSE)</f>
        <v>1.247645503080082E-5</v>
      </c>
      <c r="GV14" s="81">
        <f>DR14*VLOOKUP(GV$8,'PONDERADORES-GBD'!$A$3:$I$43,5,FALSE)*VLOOKUP(GV$8,'PONDERADORES-GBD'!$A$3:$I$43,6,FALSE)*VLOOKUP(GV$8,'PONDERADORES-GBD'!$A$3:$I$43,3,FALSE)+DR14*(1-VLOOKUP(GV$8,'PONDERADORES-GBD'!$A$3:$I$43,5,FALSE))*VLOOKUP(GV$8,'PONDERADORES-GBD'!$A$3:$I$43,8,FALSE)*VLOOKUP(GV$8,'PONDERADORES-GBD'!$A$3:$I$43,3,FALSE)</f>
        <v>2.1409059219712526E-5</v>
      </c>
      <c r="GW14" s="81">
        <f>DS14*VLOOKUP(GW$8,'PONDERADORES-GBD'!$A$3:$I$43,5,FALSE)*VLOOKUP(GW$8,'PONDERADORES-GBD'!$A$3:$I$43,6,FALSE)*VLOOKUP(GW$8,'PONDERADORES-GBD'!$A$3:$I$43,3,FALSE)+DS14*(1-VLOOKUP(GW$8,'PONDERADORES-GBD'!$A$3:$I$43,5,FALSE))*VLOOKUP(GW$8,'PONDERADORES-GBD'!$A$3:$I$43,8,FALSE)*VLOOKUP(GW$8,'PONDERADORES-GBD'!$A$3:$I$43,3,FALSE)</f>
        <v>5.0513264887063651E-6</v>
      </c>
      <c r="GX14" s="81">
        <f>DT14*VLOOKUP(GX$8,'PONDERADORES-GBD'!$A$3:$I$43,5,FALSE)*VLOOKUP(GX$8,'PONDERADORES-GBD'!$A$3:$I$43,6,FALSE)*VLOOKUP(GX$8,'PONDERADORES-GBD'!$A$3:$I$43,3,FALSE)+DT14*(1-VLOOKUP(GX$8,'PONDERADORES-GBD'!$A$3:$I$43,5,FALSE))*VLOOKUP(GX$8,'PONDERADORES-GBD'!$A$3:$I$43,8,FALSE)*VLOOKUP(GX$8,'PONDERADORES-GBD'!$A$3:$I$43,3,FALSE)</f>
        <v>0</v>
      </c>
      <c r="GY14" s="81">
        <f>DU14*VLOOKUP(GY$8,'PONDERADORES-GBD'!$A$3:$I$43,5,FALSE)*VLOOKUP(GY$8,'PONDERADORES-GBD'!$A$3:$I$43,6,FALSE)*VLOOKUP(GY$8,'PONDERADORES-GBD'!$A$3:$I$43,3,FALSE)+DU14*(1-VLOOKUP(GY$8,'PONDERADORES-GBD'!$A$3:$I$43,5,FALSE))*VLOOKUP(GY$8,'PONDERADORES-GBD'!$A$3:$I$43,8,FALSE)*VLOOKUP(GY$8,'PONDERADORES-GBD'!$A$3:$I$43,3,FALSE)</f>
        <v>0</v>
      </c>
      <c r="GZ14" s="82">
        <f t="shared" si="1"/>
        <v>9.3927521949999995E-3</v>
      </c>
      <c r="HA14" s="82">
        <f t="shared" si="2"/>
        <v>9.2579332882956871E-3</v>
      </c>
      <c r="HC14" s="52">
        <f>GZ14*PRODMORTALIDAD!BR14*C14</f>
        <v>0</v>
      </c>
      <c r="HD14" s="52">
        <f>PRODMORTALIDAD!E14*PRODLG!HA14*PRODLG!C14</f>
        <v>0</v>
      </c>
      <c r="HE14" s="52">
        <f t="shared" si="3"/>
        <v>0</v>
      </c>
    </row>
    <row r="15" spans="1:213" ht="15.75" x14ac:dyDescent="0.25">
      <c r="A15" s="68" t="s">
        <v>104</v>
      </c>
      <c r="B15" s="46" t="s">
        <v>47</v>
      </c>
      <c r="C15" s="50">
        <f>DATOS!B54</f>
        <v>0</v>
      </c>
      <c r="D15" s="51">
        <v>5.6487999999999998E-3</v>
      </c>
      <c r="E15" s="51">
        <v>8.5129999999999997E-3</v>
      </c>
      <c r="F15" s="51">
        <v>0.19108059999999999</v>
      </c>
      <c r="G15" s="51">
        <v>0</v>
      </c>
      <c r="H15" s="51">
        <v>2.387E-4</v>
      </c>
      <c r="I15" s="51">
        <v>7.9599999999999997E-5</v>
      </c>
      <c r="J15" s="51">
        <v>2.2277000000000002E-2</v>
      </c>
      <c r="K15" s="51">
        <v>4.9089000000000001E-2</v>
      </c>
      <c r="L15" s="51">
        <v>5.84772E-2</v>
      </c>
      <c r="M15" s="51">
        <v>3.5086300000000001E-2</v>
      </c>
      <c r="N15" s="51">
        <v>2.20383E-2</v>
      </c>
      <c r="O15" s="51">
        <v>1.3525E-3</v>
      </c>
      <c r="P15" s="51">
        <v>6.1525000000000003E-2</v>
      </c>
      <c r="Q15" s="51">
        <v>2.5458999999999998E-3</v>
      </c>
      <c r="R15" s="51">
        <v>2.5458999999999998E-3</v>
      </c>
      <c r="S15" s="51">
        <v>2.6573300000000001E-2</v>
      </c>
      <c r="T15" s="51">
        <v>2.7687199999999999E-2</v>
      </c>
      <c r="U15" s="51">
        <v>4.0019100000000002E-2</v>
      </c>
      <c r="V15" s="51">
        <v>1.2570599999999999E-2</v>
      </c>
      <c r="W15" s="51">
        <v>5.9670599999999997E-2</v>
      </c>
      <c r="X15" s="51">
        <v>6.0545799999999997E-2</v>
      </c>
      <c r="Y15" s="51">
        <v>2.4345599999999998E-2</v>
      </c>
      <c r="Z15" s="51">
        <v>0.16238359999999999</v>
      </c>
      <c r="AA15" s="51">
        <v>1.7185099999999998E-2</v>
      </c>
      <c r="AB15" s="51">
        <v>4.2963000000000003E-3</v>
      </c>
      <c r="AC15" s="51">
        <v>3.1819999999999998E-4</v>
      </c>
      <c r="AD15" s="51">
        <v>0</v>
      </c>
      <c r="AE15" s="51">
        <v>7.9599999999999997E-5</v>
      </c>
      <c r="AF15" s="51">
        <v>8.7520000000000002E-4</v>
      </c>
      <c r="AG15" s="51">
        <v>1.3525E-3</v>
      </c>
      <c r="AH15" s="51">
        <v>7.9599999999999997E-5</v>
      </c>
      <c r="AI15" s="51">
        <v>3.6597999999999999E-3</v>
      </c>
      <c r="AJ15" s="51">
        <v>1.7662500000000001E-2</v>
      </c>
      <c r="AK15" s="51">
        <v>7.0013999999999996E-3</v>
      </c>
      <c r="AL15" s="51">
        <v>1.2809299999999999E-2</v>
      </c>
      <c r="AM15" s="51">
        <v>5.2828399999999998E-2</v>
      </c>
      <c r="AN15" s="51">
        <v>6.1262E-3</v>
      </c>
      <c r="AO15" s="51">
        <v>1.273E-3</v>
      </c>
      <c r="AP15" s="51">
        <v>1.5909999999999999E-4</v>
      </c>
      <c r="AQ15" s="51">
        <v>0</v>
      </c>
      <c r="AR15" s="51">
        <v>0.99999979999999977</v>
      </c>
      <c r="AT15" s="78">
        <f>D15*VLOOKUP(AT$8,'PONDERADORES-GBD'!$A$3:$I$43,4,FALSE)</f>
        <v>5.6487999999999998E-3</v>
      </c>
      <c r="AU15" s="78">
        <f>E15*VLOOKUP(AU$8,'PONDERADORES-GBD'!$A$3:$I$43,4,FALSE)</f>
        <v>8.5129999999999997E-3</v>
      </c>
      <c r="AV15" s="78">
        <f>F15*VLOOKUP(AV$8,'PONDERADORES-GBD'!$A$3:$I$43,4,FALSE)</f>
        <v>9.5540299999999998E-3</v>
      </c>
      <c r="AW15" s="78">
        <f>G15*VLOOKUP(AW$8,'PONDERADORES-GBD'!$A$3:$I$43,4,FALSE)</f>
        <v>0</v>
      </c>
      <c r="AX15" s="78">
        <f>H15*VLOOKUP(AX$8,'PONDERADORES-GBD'!$A$3:$I$43,4,FALSE)</f>
        <v>2.387E-4</v>
      </c>
      <c r="AY15" s="78">
        <f>I15*VLOOKUP(AY$8,'PONDERADORES-GBD'!$A$3:$I$43,4,FALSE)</f>
        <v>7.9599999999999997E-5</v>
      </c>
      <c r="AZ15" s="78">
        <f>J15*VLOOKUP(AZ$8,'PONDERADORES-GBD'!$A$3:$I$43,4,FALSE)</f>
        <v>1.1138500000000002E-3</v>
      </c>
      <c r="BA15" s="78">
        <f>K15*VLOOKUP(BA$8,'PONDERADORES-GBD'!$A$3:$I$43,4,FALSE)</f>
        <v>2.4544500000000004E-3</v>
      </c>
      <c r="BB15" s="78">
        <f>L15*VLOOKUP(BB$8,'PONDERADORES-GBD'!$A$3:$I$43,4,FALSE)</f>
        <v>0</v>
      </c>
      <c r="BC15" s="78">
        <f>M15*VLOOKUP(BC$8,'PONDERADORES-GBD'!$A$3:$I$43,4,FALSE)</f>
        <v>0</v>
      </c>
      <c r="BD15" s="78">
        <f>N15*VLOOKUP(BD$8,'PONDERADORES-GBD'!$A$3:$I$43,4,FALSE)</f>
        <v>0</v>
      </c>
      <c r="BE15" s="78">
        <f>O15*VLOOKUP(BE$8,'PONDERADORES-GBD'!$A$3:$I$43,4,FALSE)</f>
        <v>1.3525E-3</v>
      </c>
      <c r="BF15" s="78">
        <f>P15*VLOOKUP(BF$8,'PONDERADORES-GBD'!$A$3:$I$43,4,FALSE)</f>
        <v>3.0762500000000004E-3</v>
      </c>
      <c r="BG15" s="78">
        <f>Q15*VLOOKUP(BG$8,'PONDERADORES-GBD'!$A$3:$I$43,4,FALSE)</f>
        <v>2.5459000000000001E-4</v>
      </c>
      <c r="BH15" s="78">
        <f>R15*VLOOKUP(BH$8,'PONDERADORES-GBD'!$A$3:$I$43,4,FALSE)</f>
        <v>5.0918000000000003E-4</v>
      </c>
      <c r="BI15" s="78">
        <f>S15*VLOOKUP(BI$8,'PONDERADORES-GBD'!$A$3:$I$43,4,FALSE)</f>
        <v>3.985995E-3</v>
      </c>
      <c r="BJ15" s="78">
        <f>T15*VLOOKUP(BJ$8,'PONDERADORES-GBD'!$A$3:$I$43,4,FALSE)</f>
        <v>0</v>
      </c>
      <c r="BK15" s="78">
        <f>U15*VLOOKUP(BK$8,'PONDERADORES-GBD'!$A$3:$I$43,4,FALSE)</f>
        <v>0</v>
      </c>
      <c r="BL15" s="78">
        <f>V15*VLOOKUP(BL$8,'PONDERADORES-GBD'!$A$3:$I$43,4,FALSE)</f>
        <v>0</v>
      </c>
      <c r="BM15" s="78">
        <f>W15*VLOOKUP(BM$8,'PONDERADORES-GBD'!$A$3:$I$43,4,FALSE)</f>
        <v>0</v>
      </c>
      <c r="BN15" s="78">
        <f>X15*VLOOKUP(BN$8,'PONDERADORES-GBD'!$A$3:$I$43,4,FALSE)</f>
        <v>0</v>
      </c>
      <c r="BO15" s="78">
        <f>Y15*VLOOKUP(BO$8,'PONDERADORES-GBD'!$A$3:$I$43,4,FALSE)</f>
        <v>0</v>
      </c>
      <c r="BP15" s="78">
        <f>Z15*VLOOKUP(BP$8,'PONDERADORES-GBD'!$A$3:$I$43,4,FALSE)</f>
        <v>0</v>
      </c>
      <c r="BQ15" s="78">
        <f>AA15*VLOOKUP(BQ$8,'PONDERADORES-GBD'!$A$3:$I$43,4,FALSE)</f>
        <v>0</v>
      </c>
      <c r="BR15" s="78">
        <f>AB15*VLOOKUP(BR$8,'PONDERADORES-GBD'!$A$3:$I$43,4,FALSE)</f>
        <v>0</v>
      </c>
      <c r="BS15" s="78">
        <f>AC15*VLOOKUP(BS$8,'PONDERADORES-GBD'!$A$3:$I$43,4,FALSE)</f>
        <v>3.1819999999999998E-4</v>
      </c>
      <c r="BT15" s="78">
        <f>AD15*VLOOKUP(BT$8,'PONDERADORES-GBD'!$A$3:$I$43,4,FALSE)</f>
        <v>0</v>
      </c>
      <c r="BU15" s="78">
        <f>AE15*VLOOKUP(BU$8,'PONDERADORES-GBD'!$A$3:$I$43,4,FALSE)</f>
        <v>7.9599999999999997E-5</v>
      </c>
      <c r="BV15" s="78">
        <f>AF15*VLOOKUP(BV$8,'PONDERADORES-GBD'!$A$3:$I$43,4,FALSE)</f>
        <v>8.7520000000000002E-4</v>
      </c>
      <c r="BW15" s="78">
        <f>AG15*VLOOKUP(BW$8,'PONDERADORES-GBD'!$A$3:$I$43,4,FALSE)</f>
        <v>1.3525E-3</v>
      </c>
      <c r="BX15" s="78">
        <f>AH15*VLOOKUP(BX$8,'PONDERADORES-GBD'!$A$3:$I$43,4,FALSE)</f>
        <v>7.9599999999999997E-5</v>
      </c>
      <c r="BY15" s="78">
        <f>AI15*VLOOKUP(BY$8,'PONDERADORES-GBD'!$A$3:$I$43,4,FALSE)</f>
        <v>0</v>
      </c>
      <c r="BZ15" s="78">
        <f>AJ15*VLOOKUP(BZ$8,'PONDERADORES-GBD'!$A$3:$I$43,4,FALSE)</f>
        <v>0</v>
      </c>
      <c r="CA15" s="78">
        <f>AK15*VLOOKUP(CA$8,'PONDERADORES-GBD'!$A$3:$I$43,4,FALSE)</f>
        <v>0</v>
      </c>
      <c r="CB15" s="78">
        <f>AL15*VLOOKUP(CB$8,'PONDERADORES-GBD'!$A$3:$I$43,4,FALSE)</f>
        <v>0</v>
      </c>
      <c r="CC15" s="78">
        <f>AM15*VLOOKUP(CC$8,'PONDERADORES-GBD'!$A$3:$I$43,4,FALSE)</f>
        <v>0</v>
      </c>
      <c r="CD15" s="78">
        <f>AN15*VLOOKUP(CD$8,'PONDERADORES-GBD'!$A$3:$I$43,4,FALSE)</f>
        <v>0</v>
      </c>
      <c r="CE15" s="78">
        <f>AO15*VLOOKUP(CE$8,'PONDERADORES-GBD'!$A$3:$I$43,4,FALSE)</f>
        <v>0</v>
      </c>
      <c r="CF15" s="78">
        <f>AP15*VLOOKUP(CF$8,'PONDERADORES-GBD'!$A$3:$I$43,4,FALSE)</f>
        <v>0</v>
      </c>
      <c r="CG15" s="78">
        <f>AQ15*VLOOKUP(CG$8,'PONDERADORES-GBD'!$A$3:$I$43,4,FALSE)</f>
        <v>0</v>
      </c>
      <c r="CH15" s="78">
        <f>D15*(1-VLOOKUP(CH$8,'PONDERADORES-GBD'!$A$3:$I$43,4,FALSE))</f>
        <v>0</v>
      </c>
      <c r="CI15" s="78">
        <f>E15*(1-VLOOKUP(CI$8,'PONDERADORES-GBD'!$A$3:$I$43,4,FALSE))</f>
        <v>0</v>
      </c>
      <c r="CJ15" s="78">
        <f>F15*(1-VLOOKUP(CJ$8,'PONDERADORES-GBD'!$A$3:$I$43,4,FALSE))</f>
        <v>0.18152656999999997</v>
      </c>
      <c r="CK15" s="78">
        <f>G15*(1-VLOOKUP(CK$8,'PONDERADORES-GBD'!$A$3:$I$43,4,FALSE))</f>
        <v>0</v>
      </c>
      <c r="CL15" s="78">
        <f>H15*(1-VLOOKUP(CL$8,'PONDERADORES-GBD'!$A$3:$I$43,4,FALSE))</f>
        <v>0</v>
      </c>
      <c r="CM15" s="78">
        <f>I15*(1-VLOOKUP(CM$8,'PONDERADORES-GBD'!$A$3:$I$43,4,FALSE))</f>
        <v>0</v>
      </c>
      <c r="CN15" s="78">
        <f>J15*(1-VLOOKUP(CN$8,'PONDERADORES-GBD'!$A$3:$I$43,4,FALSE))</f>
        <v>2.1163150000000002E-2</v>
      </c>
      <c r="CO15" s="78">
        <f>K15*(1-VLOOKUP(CO$8,'PONDERADORES-GBD'!$A$3:$I$43,4,FALSE))</f>
        <v>4.6634549999999997E-2</v>
      </c>
      <c r="CP15" s="78">
        <f>L15*(1-VLOOKUP(CP$8,'PONDERADORES-GBD'!$A$3:$I$43,4,FALSE))</f>
        <v>5.84772E-2</v>
      </c>
      <c r="CQ15" s="78">
        <f>M15*(1-VLOOKUP(CQ$8,'PONDERADORES-GBD'!$A$3:$I$43,4,FALSE))</f>
        <v>3.5086300000000001E-2</v>
      </c>
      <c r="CR15" s="78">
        <f>N15*(1-VLOOKUP(CR$8,'PONDERADORES-GBD'!$A$3:$I$43,4,FALSE))</f>
        <v>2.20383E-2</v>
      </c>
      <c r="CS15" s="78">
        <f>O15*(1-VLOOKUP(CS$8,'PONDERADORES-GBD'!$A$3:$I$43,4,FALSE))</f>
        <v>0</v>
      </c>
      <c r="CT15" s="78">
        <f>P15*(1-VLOOKUP(CT$8,'PONDERADORES-GBD'!$A$3:$I$43,4,FALSE))</f>
        <v>5.8448750000000001E-2</v>
      </c>
      <c r="CU15" s="78">
        <f>Q15*(1-VLOOKUP(CU$8,'PONDERADORES-GBD'!$A$3:$I$43,4,FALSE))</f>
        <v>2.29131E-3</v>
      </c>
      <c r="CV15" s="78">
        <f>R15*(1-VLOOKUP(CV$8,'PONDERADORES-GBD'!$A$3:$I$43,4,FALSE))</f>
        <v>2.0367200000000001E-3</v>
      </c>
      <c r="CW15" s="78">
        <f>S15*(1-VLOOKUP(CW$8,'PONDERADORES-GBD'!$A$3:$I$43,4,FALSE))</f>
        <v>2.2587305000000002E-2</v>
      </c>
      <c r="CX15" s="78">
        <f>T15*(1-VLOOKUP(CX$8,'PONDERADORES-GBD'!$A$3:$I$43,4,FALSE))</f>
        <v>2.7687199999999999E-2</v>
      </c>
      <c r="CY15" s="78">
        <f>U15*(1-VLOOKUP(CY$8,'PONDERADORES-GBD'!$A$3:$I$43,4,FALSE))</f>
        <v>4.0019100000000002E-2</v>
      </c>
      <c r="CZ15" s="78">
        <f>V15*(1-VLOOKUP(CZ$8,'PONDERADORES-GBD'!$A$3:$I$43,4,FALSE))</f>
        <v>1.2570599999999999E-2</v>
      </c>
      <c r="DA15" s="78">
        <f>W15*(1-VLOOKUP(DA$8,'PONDERADORES-GBD'!$A$3:$I$43,4,FALSE))</f>
        <v>5.9670599999999997E-2</v>
      </c>
      <c r="DB15" s="78">
        <f>X15*(1-VLOOKUP(DB$8,'PONDERADORES-GBD'!$A$3:$I$43,4,FALSE))</f>
        <v>6.0545799999999997E-2</v>
      </c>
      <c r="DC15" s="78">
        <f>Y15*(1-VLOOKUP(DC$8,'PONDERADORES-GBD'!$A$3:$I$43,4,FALSE))</f>
        <v>2.4345599999999998E-2</v>
      </c>
      <c r="DD15" s="78">
        <f>Z15*(1-VLOOKUP(DD$8,'PONDERADORES-GBD'!$A$3:$I$43,4,FALSE))</f>
        <v>0.16238359999999999</v>
      </c>
      <c r="DE15" s="78">
        <f>AA15*(1-VLOOKUP(DE$8,'PONDERADORES-GBD'!$A$3:$I$43,4,FALSE))</f>
        <v>1.7185099999999998E-2</v>
      </c>
      <c r="DF15" s="78">
        <f>AB15*(1-VLOOKUP(DF$8,'PONDERADORES-GBD'!$A$3:$I$43,4,FALSE))</f>
        <v>4.2963000000000003E-3</v>
      </c>
      <c r="DG15" s="78">
        <f>AC15*(1-VLOOKUP(DG$8,'PONDERADORES-GBD'!$A$3:$I$43,4,FALSE))</f>
        <v>0</v>
      </c>
      <c r="DH15" s="78">
        <f>AD15*(1-VLOOKUP(DH$8,'PONDERADORES-GBD'!$A$3:$I$43,4,FALSE))</f>
        <v>0</v>
      </c>
      <c r="DI15" s="78">
        <f>AE15*(1-VLOOKUP(DI$8,'PONDERADORES-GBD'!$A$3:$I$43,4,FALSE))</f>
        <v>0</v>
      </c>
      <c r="DJ15" s="78">
        <f>AF15*(1-VLOOKUP(DJ$8,'PONDERADORES-GBD'!$A$3:$I$43,4,FALSE))</f>
        <v>0</v>
      </c>
      <c r="DK15" s="78">
        <f>AG15*(1-VLOOKUP(DK$8,'PONDERADORES-GBD'!$A$3:$I$43,4,FALSE))</f>
        <v>0</v>
      </c>
      <c r="DL15" s="78">
        <f>AH15*(1-VLOOKUP(DL$8,'PONDERADORES-GBD'!$A$3:$I$43,4,FALSE))</f>
        <v>0</v>
      </c>
      <c r="DM15" s="78">
        <f>AI15*(1-VLOOKUP(DM$8,'PONDERADORES-GBD'!$A$3:$I$43,4,FALSE))</f>
        <v>3.6597999999999999E-3</v>
      </c>
      <c r="DN15" s="78">
        <f>AJ15*(1-VLOOKUP(DN$8,'PONDERADORES-GBD'!$A$3:$I$43,4,FALSE))</f>
        <v>1.7662500000000001E-2</v>
      </c>
      <c r="DO15" s="78">
        <f>AK15*(1-VLOOKUP(DO$8,'PONDERADORES-GBD'!$A$3:$I$43,4,FALSE))</f>
        <v>7.0013999999999996E-3</v>
      </c>
      <c r="DP15" s="78">
        <f>AL15*(1-VLOOKUP(DP$8,'PONDERADORES-GBD'!$A$3:$I$43,4,FALSE))</f>
        <v>1.2809299999999999E-2</v>
      </c>
      <c r="DQ15" s="78">
        <f>AM15*(1-VLOOKUP(DQ$8,'PONDERADORES-GBD'!$A$3:$I$43,4,FALSE))</f>
        <v>5.2828399999999998E-2</v>
      </c>
      <c r="DR15" s="78">
        <f>AN15*(1-VLOOKUP(DR$8,'PONDERADORES-GBD'!$A$3:$I$43,4,FALSE))</f>
        <v>6.1262E-3</v>
      </c>
      <c r="DS15" s="78">
        <f>AO15*(1-VLOOKUP(DS$8,'PONDERADORES-GBD'!$A$3:$I$43,4,FALSE))</f>
        <v>1.273E-3</v>
      </c>
      <c r="DT15" s="78">
        <f>AP15*(1-VLOOKUP(DT$8,'PONDERADORES-GBD'!$A$3:$I$43,4,FALSE))</f>
        <v>1.5909999999999999E-4</v>
      </c>
      <c r="DU15" s="78">
        <f>AQ15*(1-VLOOKUP(DU$8,'PONDERADORES-GBD'!$A$3:$I$43,4,FALSE))</f>
        <v>0</v>
      </c>
      <c r="DV15" s="50">
        <f t="shared" si="0"/>
        <v>0.99999979999999988</v>
      </c>
      <c r="DW15" s="45"/>
      <c r="DX15" s="81">
        <f>AT15*VLOOKUP(DX$8,'PONDERADORES-GBD'!$A$3:$I$43,5,FALSE)*VLOOKUP(DX$8,'PONDERADORES-GBD'!$A$3:$I$43,7,FALSE)+AT15*(1-VLOOKUP(DX$8,'PONDERADORES-GBD'!$A$3:$I$43,5,FALSE))*VLOOKUP(DX$8,'PONDERADORES-GBD'!$A$3:$I$43,9,FALSE)</f>
        <v>3.3271431999999999E-3</v>
      </c>
      <c r="DY15" s="81">
        <f>AU15*VLOOKUP(DY$8,'PONDERADORES-GBD'!$A$3:$I$43,5,FALSE)*VLOOKUP(DY$8,'PONDERADORES-GBD'!$A$3:$I$43,7,FALSE)+AU15*(1-VLOOKUP(DY$8,'PONDERADORES-GBD'!$A$3:$I$43,5,FALSE))*VLOOKUP(DY$8,'PONDERADORES-GBD'!$A$3:$I$43,9,FALSE)</f>
        <v>2.5198479999999999E-3</v>
      </c>
      <c r="DZ15" s="81">
        <f>AV15*VLOOKUP(DZ$8,'PONDERADORES-GBD'!$A$3:$I$43,5,FALSE)*VLOOKUP(DZ$8,'PONDERADORES-GBD'!$A$3:$I$43,7,FALSE)+AV15*(1-VLOOKUP(DZ$8,'PONDERADORES-GBD'!$A$3:$I$43,5,FALSE))*VLOOKUP(DZ$8,'PONDERADORES-GBD'!$A$3:$I$43,9,FALSE)</f>
        <v>2.2069809300000001E-3</v>
      </c>
      <c r="EA15" s="81">
        <f>AW15*VLOOKUP(EA$8,'PONDERADORES-GBD'!$A$3:$I$43,5,FALSE)*VLOOKUP(EA$8,'PONDERADORES-GBD'!$A$3:$I$43,7,FALSE)+AW15*(1-VLOOKUP(EA$8,'PONDERADORES-GBD'!$A$3:$I$43,5,FALSE))*VLOOKUP(EA$8,'PONDERADORES-GBD'!$A$3:$I$43,9,FALSE)</f>
        <v>0</v>
      </c>
      <c r="EB15" s="81">
        <f>AX15*VLOOKUP(EB$8,'PONDERADORES-GBD'!$A$3:$I$43,5,FALSE)*VLOOKUP(EB$8,'PONDERADORES-GBD'!$A$3:$I$43,7,FALSE)+AX15*(1-VLOOKUP(EB$8,'PONDERADORES-GBD'!$A$3:$I$43,5,FALSE))*VLOOKUP(EB$8,'PONDERADORES-GBD'!$A$3:$I$43,9,FALSE)</f>
        <v>3.2224500000000003E-5</v>
      </c>
      <c r="EC15" s="81">
        <f>AY15*VLOOKUP(EC$8,'PONDERADORES-GBD'!$A$3:$I$43,5,FALSE)*VLOOKUP(EC$8,'PONDERADORES-GBD'!$A$3:$I$43,7,FALSE)+AY15*(1-VLOOKUP(EC$8,'PONDERADORES-GBD'!$A$3:$I$43,5,FALSE))*VLOOKUP(EC$8,'PONDERADORES-GBD'!$A$3:$I$43,9,FALSE)</f>
        <v>1.0746E-5</v>
      </c>
      <c r="ED15" s="81">
        <f>AZ15*VLOOKUP(ED$8,'PONDERADORES-GBD'!$A$3:$I$43,5,FALSE)*VLOOKUP(ED$8,'PONDERADORES-GBD'!$A$3:$I$43,7,FALSE)+AZ15*(1-VLOOKUP(ED$8,'PONDERADORES-GBD'!$A$3:$I$43,5,FALSE))*VLOOKUP(ED$8,'PONDERADORES-GBD'!$A$3:$I$43,9,FALSE)</f>
        <v>6.4603300000000012E-5</v>
      </c>
      <c r="EE15" s="81">
        <f>BA15*VLOOKUP(EE$8,'PONDERADORES-GBD'!$A$3:$I$43,5,FALSE)*VLOOKUP(EE$8,'PONDERADORES-GBD'!$A$3:$I$43,7,FALSE)+BA15*(1-VLOOKUP(EE$8,'PONDERADORES-GBD'!$A$3:$I$43,5,FALSE))*VLOOKUP(EE$8,'PONDERADORES-GBD'!$A$3:$I$43,9,FALSE)</f>
        <v>1.2272250000000003E-5</v>
      </c>
      <c r="EF15" s="81">
        <f>BB15*VLOOKUP(EF$8,'PONDERADORES-GBD'!$A$3:$I$43,5,FALSE)*VLOOKUP(EF$8,'PONDERADORES-GBD'!$A$3:$I$43,7,FALSE)+BB15*(1-VLOOKUP(EF$8,'PONDERADORES-GBD'!$A$3:$I$43,5,FALSE))*VLOOKUP(EF$8,'PONDERADORES-GBD'!$A$3:$I$43,9,FALSE)</f>
        <v>0</v>
      </c>
      <c r="EG15" s="81">
        <f>BC15*VLOOKUP(EG$8,'PONDERADORES-GBD'!$A$3:$I$43,5,FALSE)*VLOOKUP(EG$8,'PONDERADORES-GBD'!$A$3:$I$43,7,FALSE)+BC15*(1-VLOOKUP(EG$8,'PONDERADORES-GBD'!$A$3:$I$43,5,FALSE))*VLOOKUP(EG$8,'PONDERADORES-GBD'!$A$3:$I$43,9,FALSE)</f>
        <v>0</v>
      </c>
      <c r="EH15" s="81">
        <f>BD15*VLOOKUP(EH$8,'PONDERADORES-GBD'!$A$3:$I$43,5,FALSE)*VLOOKUP(EH$8,'PONDERADORES-GBD'!$A$3:$I$43,7,FALSE)+BD15*(1-VLOOKUP(EH$8,'PONDERADORES-GBD'!$A$3:$I$43,5,FALSE))*VLOOKUP(EH$8,'PONDERADORES-GBD'!$A$3:$I$43,9,FALSE)</f>
        <v>0</v>
      </c>
      <c r="EI15" s="81">
        <f>BE15*VLOOKUP(EI$8,'PONDERADORES-GBD'!$A$3:$I$43,5,FALSE)*VLOOKUP(EI$8,'PONDERADORES-GBD'!$A$3:$I$43,7,FALSE)+BE15*(1-VLOOKUP(EI$8,'PONDERADORES-GBD'!$A$3:$I$43,5,FALSE))*VLOOKUP(EI$8,'PONDERADORES-GBD'!$A$3:$I$43,9,FALSE)</f>
        <v>2.1639999999999999E-5</v>
      </c>
      <c r="EJ15" s="81">
        <f>BF15*VLOOKUP(EJ$8,'PONDERADORES-GBD'!$A$3:$I$43,5,FALSE)*VLOOKUP(EJ$8,'PONDERADORES-GBD'!$A$3:$I$43,7,FALSE)+BF15*(1-VLOOKUP(EJ$8,'PONDERADORES-GBD'!$A$3:$I$43,5,FALSE))*VLOOKUP(EJ$8,'PONDERADORES-GBD'!$A$3:$I$43,9,FALSE)</f>
        <v>2.8916750000000007E-4</v>
      </c>
      <c r="EK15" s="81">
        <f>BG15*VLOOKUP(EK$8,'PONDERADORES-GBD'!$A$3:$I$43,5,FALSE)*VLOOKUP(EK$8,'PONDERADORES-GBD'!$A$3:$I$43,7,FALSE)+BG15*(1-VLOOKUP(EK$8,'PONDERADORES-GBD'!$A$3:$I$43,5,FALSE))*VLOOKUP(EK$8,'PONDERADORES-GBD'!$A$3:$I$43,9,FALSE)</f>
        <v>7.6377000000000004E-5</v>
      </c>
      <c r="EL15" s="81">
        <f>BH15*VLOOKUP(EL$8,'PONDERADORES-GBD'!$A$3:$I$43,5,FALSE)*VLOOKUP(EL$8,'PONDERADORES-GBD'!$A$3:$I$43,7,FALSE)+BH15*(1-VLOOKUP(EL$8,'PONDERADORES-GBD'!$A$3:$I$43,5,FALSE))*VLOOKUP(EL$8,'PONDERADORES-GBD'!$A$3:$I$43,9,FALSE)</f>
        <v>5.7537340000000005E-5</v>
      </c>
      <c r="EM15" s="81">
        <f>BI15*VLOOKUP(EM$8,'PONDERADORES-GBD'!$A$3:$I$43,5,FALSE)*VLOOKUP(EM$8,'PONDERADORES-GBD'!$A$3:$I$43,7,FALSE)+BI15*(1-VLOOKUP(EM$8,'PONDERADORES-GBD'!$A$3:$I$43,5,FALSE))*VLOOKUP(EM$8,'PONDERADORES-GBD'!$A$3:$I$43,9,FALSE)</f>
        <v>2.8300564499999999E-4</v>
      </c>
      <c r="EN15" s="81">
        <f>BJ15*VLOOKUP(EN$8,'PONDERADORES-GBD'!$A$3:$I$43,5,FALSE)*VLOOKUP(EN$8,'PONDERADORES-GBD'!$A$3:$I$43,7,FALSE)+BJ15*(1-VLOOKUP(EN$8,'PONDERADORES-GBD'!$A$3:$I$43,5,FALSE))*VLOOKUP(EN$8,'PONDERADORES-GBD'!$A$3:$I$43,9,FALSE)</f>
        <v>0</v>
      </c>
      <c r="EO15" s="81">
        <f>BK15*VLOOKUP(EO$8,'PONDERADORES-GBD'!$A$3:$I$43,5,FALSE)*VLOOKUP(EO$8,'PONDERADORES-GBD'!$A$3:$I$43,7,FALSE)+BK15*(1-VLOOKUP(EO$8,'PONDERADORES-GBD'!$A$3:$I$43,5,FALSE))*VLOOKUP(EO$8,'PONDERADORES-GBD'!$A$3:$I$43,9,FALSE)</f>
        <v>0</v>
      </c>
      <c r="EP15" s="81">
        <f>BL15*VLOOKUP(EP$8,'PONDERADORES-GBD'!$A$3:$I$43,5,FALSE)*VLOOKUP(EP$8,'PONDERADORES-GBD'!$A$3:$I$43,7,FALSE)+BL15*(1-VLOOKUP(EP$8,'PONDERADORES-GBD'!$A$3:$I$43,5,FALSE))*VLOOKUP(EP$8,'PONDERADORES-GBD'!$A$3:$I$43,9,FALSE)</f>
        <v>0</v>
      </c>
      <c r="EQ15" s="81">
        <f>BM15*VLOOKUP(EQ$8,'PONDERADORES-GBD'!$A$3:$I$43,5,FALSE)*VLOOKUP(EQ$8,'PONDERADORES-GBD'!$A$3:$I$43,7,FALSE)+BM15*(1-VLOOKUP(EQ$8,'PONDERADORES-GBD'!$A$3:$I$43,5,FALSE))*VLOOKUP(EQ$8,'PONDERADORES-GBD'!$A$3:$I$43,9,FALSE)</f>
        <v>0</v>
      </c>
      <c r="ER15" s="81">
        <f>BN15*VLOOKUP(ER$8,'PONDERADORES-GBD'!$A$3:$I$43,5,FALSE)*VLOOKUP(ER$8,'PONDERADORES-GBD'!$A$3:$I$43,7,FALSE)+BN15*(1-VLOOKUP(ER$8,'PONDERADORES-GBD'!$A$3:$I$43,5,FALSE))*VLOOKUP(ER$8,'PONDERADORES-GBD'!$A$3:$I$43,9,FALSE)</f>
        <v>0</v>
      </c>
      <c r="ES15" s="81">
        <f>BO15*VLOOKUP(ES$8,'PONDERADORES-GBD'!$A$3:$I$43,5,FALSE)*VLOOKUP(ES$8,'PONDERADORES-GBD'!$A$3:$I$43,7,FALSE)+BO15*(1-VLOOKUP(ES$8,'PONDERADORES-GBD'!$A$3:$I$43,5,FALSE))*VLOOKUP(ES$8,'PONDERADORES-GBD'!$A$3:$I$43,9,FALSE)</f>
        <v>0</v>
      </c>
      <c r="ET15" s="81">
        <f>BP15*VLOOKUP(ET$8,'PONDERADORES-GBD'!$A$3:$I$43,5,FALSE)*VLOOKUP(ET$8,'PONDERADORES-GBD'!$A$3:$I$43,7,FALSE)+BP15*(1-VLOOKUP(ET$8,'PONDERADORES-GBD'!$A$3:$I$43,5,FALSE))*VLOOKUP(ET$8,'PONDERADORES-GBD'!$A$3:$I$43,9,FALSE)</f>
        <v>0</v>
      </c>
      <c r="EU15" s="81">
        <f>BQ15*VLOOKUP(EU$8,'PONDERADORES-GBD'!$A$3:$I$43,5,FALSE)*VLOOKUP(EU$8,'PONDERADORES-GBD'!$A$3:$I$43,7,FALSE)+BQ15*(1-VLOOKUP(EU$8,'PONDERADORES-GBD'!$A$3:$I$43,5,FALSE))*VLOOKUP(EU$8,'PONDERADORES-GBD'!$A$3:$I$43,9,FALSE)</f>
        <v>0</v>
      </c>
      <c r="EV15" s="81">
        <f>BR15*VLOOKUP(EV$8,'PONDERADORES-GBD'!$A$3:$I$43,5,FALSE)*VLOOKUP(EV$8,'PONDERADORES-GBD'!$A$3:$I$43,7,FALSE)+BR15*(1-VLOOKUP(EV$8,'PONDERADORES-GBD'!$A$3:$I$43,5,FALSE))*VLOOKUP(EV$8,'PONDERADORES-GBD'!$A$3:$I$43,9,FALSE)</f>
        <v>0</v>
      </c>
      <c r="EW15" s="81">
        <f>BS15*VLOOKUP(EW$8,'PONDERADORES-GBD'!$A$3:$I$43,5,FALSE)*VLOOKUP(EW$8,'PONDERADORES-GBD'!$A$3:$I$43,7,FALSE)+BS15*(1-VLOOKUP(EW$8,'PONDERADORES-GBD'!$A$3:$I$43,5,FALSE))*VLOOKUP(EW$8,'PONDERADORES-GBD'!$A$3:$I$43,9,FALSE)</f>
        <v>1.2409799999999999E-5</v>
      </c>
      <c r="EX15" s="81">
        <f>BT15*VLOOKUP(EX$8,'PONDERADORES-GBD'!$A$3:$I$43,5,FALSE)*VLOOKUP(EX$8,'PONDERADORES-GBD'!$A$3:$I$43,7,FALSE)+BT15*(1-VLOOKUP(EX$8,'PONDERADORES-GBD'!$A$3:$I$43,5,FALSE))*VLOOKUP(EX$8,'PONDERADORES-GBD'!$A$3:$I$43,9,FALSE)</f>
        <v>0</v>
      </c>
      <c r="EY15" s="81">
        <f>BU15*VLOOKUP(EY$8,'PONDERADORES-GBD'!$A$3:$I$43,5,FALSE)*VLOOKUP(EY$8,'PONDERADORES-GBD'!$A$3:$I$43,7,FALSE)+BU15*(1-VLOOKUP(EY$8,'PONDERADORES-GBD'!$A$3:$I$43,5,FALSE))*VLOOKUP(EY$8,'PONDERADORES-GBD'!$A$3:$I$43,9,FALSE)</f>
        <v>8.7559999999999993E-7</v>
      </c>
      <c r="EZ15" s="81">
        <f>BV15*VLOOKUP(EZ$8,'PONDERADORES-GBD'!$A$3:$I$43,5,FALSE)*VLOOKUP(EZ$8,'PONDERADORES-GBD'!$A$3:$I$43,7,FALSE)+BV15*(1-VLOOKUP(EZ$8,'PONDERADORES-GBD'!$A$3:$I$43,5,FALSE))*VLOOKUP(EZ$8,'PONDERADORES-GBD'!$A$3:$I$43,9,FALSE)</f>
        <v>4.3760000000000001E-6</v>
      </c>
      <c r="FA15" s="81">
        <f>BW15*VLOOKUP(FA$8,'PONDERADORES-GBD'!$A$3:$I$43,5,FALSE)*VLOOKUP(FA$8,'PONDERADORES-GBD'!$A$3:$I$43,7,FALSE)+BW15*(1-VLOOKUP(FA$8,'PONDERADORES-GBD'!$A$3:$I$43,5,FALSE))*VLOOKUP(FA$8,'PONDERADORES-GBD'!$A$3:$I$43,9,FALSE)</f>
        <v>5.2747499999999996E-5</v>
      </c>
      <c r="FB15" s="81">
        <f>BX15*VLOOKUP(FB$8,'PONDERADORES-GBD'!$A$3:$I$43,5,FALSE)*VLOOKUP(FB$8,'PONDERADORES-GBD'!$A$3:$I$43,7,FALSE)+BX15*(1-VLOOKUP(FB$8,'PONDERADORES-GBD'!$A$3:$I$43,5,FALSE))*VLOOKUP(FB$8,'PONDERADORES-GBD'!$A$3:$I$43,9,FALSE)</f>
        <v>7.0047999999999994E-6</v>
      </c>
      <c r="FC15" s="81">
        <f>BY15*VLOOKUP(FC$8,'PONDERADORES-GBD'!$A$3:$I$43,5,FALSE)*VLOOKUP(FC$8,'PONDERADORES-GBD'!$A$3:$I$43,7,FALSE)+BY15*(1-VLOOKUP(FC$8,'PONDERADORES-GBD'!$A$3:$I$43,5,FALSE))*VLOOKUP(FC$8,'PONDERADORES-GBD'!$A$3:$I$43,9,FALSE)</f>
        <v>0</v>
      </c>
      <c r="FD15" s="81">
        <f>BZ15*VLOOKUP(FD$8,'PONDERADORES-GBD'!$A$3:$I$43,5,FALSE)*VLOOKUP(FD$8,'PONDERADORES-GBD'!$A$3:$I$43,7,FALSE)+BZ15*(1-VLOOKUP(FD$8,'PONDERADORES-GBD'!$A$3:$I$43,5,FALSE))*VLOOKUP(FD$8,'PONDERADORES-GBD'!$A$3:$I$43,9,FALSE)</f>
        <v>0</v>
      </c>
      <c r="FE15" s="81">
        <f>CA15*VLOOKUP(FE$8,'PONDERADORES-GBD'!$A$3:$I$43,5,FALSE)*VLOOKUP(FE$8,'PONDERADORES-GBD'!$A$3:$I$43,7,FALSE)+CA15*(1-VLOOKUP(FE$8,'PONDERADORES-GBD'!$A$3:$I$43,5,FALSE))*VLOOKUP(FE$8,'PONDERADORES-GBD'!$A$3:$I$43,9,FALSE)</f>
        <v>0</v>
      </c>
      <c r="FF15" s="81">
        <f>CB15*VLOOKUP(FF$8,'PONDERADORES-GBD'!$A$3:$I$43,5,FALSE)*VLOOKUP(FF$8,'PONDERADORES-GBD'!$A$3:$I$43,7,FALSE)+CB15*(1-VLOOKUP(FF$8,'PONDERADORES-GBD'!$A$3:$I$43,5,FALSE))*VLOOKUP(FF$8,'PONDERADORES-GBD'!$A$3:$I$43,9,FALSE)</f>
        <v>0</v>
      </c>
      <c r="FG15" s="81">
        <f>CC15*VLOOKUP(FG$8,'PONDERADORES-GBD'!$A$3:$I$43,5,FALSE)*VLOOKUP(FG$8,'PONDERADORES-GBD'!$A$3:$I$43,7,FALSE)+CC15*(1-VLOOKUP(FG$8,'PONDERADORES-GBD'!$A$3:$I$43,5,FALSE))*VLOOKUP(FG$8,'PONDERADORES-GBD'!$A$3:$I$43,9,FALSE)</f>
        <v>0</v>
      </c>
      <c r="FH15" s="81">
        <f>CD15*VLOOKUP(FH$8,'PONDERADORES-GBD'!$A$3:$I$43,5,FALSE)*VLOOKUP(FH$8,'PONDERADORES-GBD'!$A$3:$I$43,7,FALSE)+CD15*(1-VLOOKUP(FH$8,'PONDERADORES-GBD'!$A$3:$I$43,5,FALSE))*VLOOKUP(FH$8,'PONDERADORES-GBD'!$A$3:$I$43,9,FALSE)</f>
        <v>0</v>
      </c>
      <c r="FI15" s="81">
        <f>CE15*VLOOKUP(FI$8,'PONDERADORES-GBD'!$A$3:$I$43,5,FALSE)*VLOOKUP(FI$8,'PONDERADORES-GBD'!$A$3:$I$43,7,FALSE)+CE15*(1-VLOOKUP(FI$8,'PONDERADORES-GBD'!$A$3:$I$43,5,FALSE))*VLOOKUP(FI$8,'PONDERADORES-GBD'!$A$3:$I$43,9,FALSE)</f>
        <v>0</v>
      </c>
      <c r="FJ15" s="81">
        <f>CF15*VLOOKUP(FJ$8,'PONDERADORES-GBD'!$A$3:$I$43,5,FALSE)*VLOOKUP(FJ$8,'PONDERADORES-GBD'!$A$3:$I$43,7,FALSE)+CF15*(1-VLOOKUP(FJ$8,'PONDERADORES-GBD'!$A$3:$I$43,5,FALSE))*VLOOKUP(FJ$8,'PONDERADORES-GBD'!$A$3:$I$43,9,FALSE)</f>
        <v>0</v>
      </c>
      <c r="FK15" s="81">
        <f>CG15*VLOOKUP(FK$8,'PONDERADORES-GBD'!$A$3:$I$43,5,FALSE)*VLOOKUP(FK$8,'PONDERADORES-GBD'!$A$3:$I$43,7,FALSE)+CG15*(1-VLOOKUP(FK$8,'PONDERADORES-GBD'!$A$3:$I$43,5,FALSE))*VLOOKUP(FK$8,'PONDERADORES-GBD'!$A$3:$I$43,9,FALSE)</f>
        <v>0</v>
      </c>
      <c r="FL15" s="81">
        <f>CH15*VLOOKUP(FL$8,'PONDERADORES-GBD'!$A$3:$I$43,5,FALSE)*VLOOKUP(FL$8,'PONDERADORES-GBD'!$A$3:$I$43,6,FALSE)*VLOOKUP(FL$8,'PONDERADORES-GBD'!$A$3:$I$43,3,FALSE)+CH15*(1-VLOOKUP(FL$8,'PONDERADORES-GBD'!$A$3:$I$43,5,FALSE))*VLOOKUP(FL$8,'PONDERADORES-GBD'!$A$3:$I$43,8,FALSE)*VLOOKUP(FL$8,'PONDERADORES-GBD'!$A$3:$I$43,3,FALSE)</f>
        <v>0</v>
      </c>
      <c r="FM15" s="81">
        <f>CI15*VLOOKUP(FM$8,'PONDERADORES-GBD'!$A$3:$I$43,5,FALSE)*VLOOKUP(FM$8,'PONDERADORES-GBD'!$A$3:$I$43,6,FALSE)*VLOOKUP(FM$8,'PONDERADORES-GBD'!$A$3:$I$43,3,FALSE)+CI15*(1-VLOOKUP(FM$8,'PONDERADORES-GBD'!$A$3:$I$43,5,FALSE))*VLOOKUP(FM$8,'PONDERADORES-GBD'!$A$3:$I$43,8,FALSE)*VLOOKUP(FM$8,'PONDERADORES-GBD'!$A$3:$I$43,3,FALSE)</f>
        <v>0</v>
      </c>
      <c r="FN15" s="81">
        <f>CJ15*VLOOKUP(FN$8,'PONDERADORES-GBD'!$A$3:$I$43,5,FALSE)*VLOOKUP(FN$8,'PONDERADORES-GBD'!$A$3:$I$43,6,FALSE)*VLOOKUP(FN$8,'PONDERADORES-GBD'!$A$3:$I$43,3,FALSE)+CJ15*(1-VLOOKUP(FN$8,'PONDERADORES-GBD'!$A$3:$I$43,5,FALSE))*VLOOKUP(FN$8,'PONDERADORES-GBD'!$A$3:$I$43,8,FALSE)*VLOOKUP(FN$8,'PONDERADORES-GBD'!$A$3:$I$43,3,FALSE)</f>
        <v>2.6057325298015051E-3</v>
      </c>
      <c r="FO15" s="81">
        <f>CK15*VLOOKUP(FO$8,'PONDERADORES-GBD'!$A$3:$I$43,5,FALSE)*VLOOKUP(FO$8,'PONDERADORES-GBD'!$A$3:$I$43,6,FALSE)*VLOOKUP(FO$8,'PONDERADORES-GBD'!$A$3:$I$43,3,FALSE)+CK15*(1-VLOOKUP(FO$8,'PONDERADORES-GBD'!$A$3:$I$43,5,FALSE))*VLOOKUP(FO$8,'PONDERADORES-GBD'!$A$3:$I$43,8,FALSE)*VLOOKUP(FO$8,'PONDERADORES-GBD'!$A$3:$I$43,3,FALSE)</f>
        <v>0</v>
      </c>
      <c r="FP15" s="81">
        <f>CL15*VLOOKUP(FP$8,'PONDERADORES-GBD'!$A$3:$I$43,5,FALSE)*VLOOKUP(FP$8,'PONDERADORES-GBD'!$A$3:$I$43,6,FALSE)*VLOOKUP(FP$8,'PONDERADORES-GBD'!$A$3:$I$43,3,FALSE)+CL15*(1-VLOOKUP(FP$8,'PONDERADORES-GBD'!$A$3:$I$43,5,FALSE))*VLOOKUP(FP$8,'PONDERADORES-GBD'!$A$3:$I$43,8,FALSE)*VLOOKUP(FP$8,'PONDERADORES-GBD'!$A$3:$I$43,3,FALSE)</f>
        <v>0</v>
      </c>
      <c r="FQ15" s="81">
        <f>CM15*VLOOKUP(FQ$8,'PONDERADORES-GBD'!$A$3:$I$43,5,FALSE)*VLOOKUP(FQ$8,'PONDERADORES-GBD'!$A$3:$I$43,6,FALSE)*VLOOKUP(FQ$8,'PONDERADORES-GBD'!$A$3:$I$43,3,FALSE)+CM15*(1-VLOOKUP(FQ$8,'PONDERADORES-GBD'!$A$3:$I$43,5,FALSE))*VLOOKUP(FQ$8,'PONDERADORES-GBD'!$A$3:$I$43,8,FALSE)*VLOOKUP(FQ$8,'PONDERADORES-GBD'!$A$3:$I$43,3,FALSE)</f>
        <v>0</v>
      </c>
      <c r="FR15" s="81">
        <f>CN15*VLOOKUP(FR$8,'PONDERADORES-GBD'!$A$3:$I$43,5,FALSE)*VLOOKUP(FR$8,'PONDERADORES-GBD'!$A$3:$I$43,6,FALSE)*VLOOKUP(FR$8,'PONDERADORES-GBD'!$A$3:$I$43,3,FALSE)+CN15*(1-VLOOKUP(FR$8,'PONDERADORES-GBD'!$A$3:$I$43,5,FALSE))*VLOOKUP(FR$8,'PONDERADORES-GBD'!$A$3:$I$43,8,FALSE)*VLOOKUP(FR$8,'PONDERADORES-GBD'!$A$3:$I$43,3,FALSE)</f>
        <v>7.6239487392197125E-4</v>
      </c>
      <c r="FS15" s="81">
        <f>CO15*VLOOKUP(FS$8,'PONDERADORES-GBD'!$A$3:$I$43,5,FALSE)*VLOOKUP(FS$8,'PONDERADORES-GBD'!$A$3:$I$43,6,FALSE)*VLOOKUP(FS$8,'PONDERADORES-GBD'!$A$3:$I$43,3,FALSE)+CO15*(1-VLOOKUP(FS$8,'PONDERADORES-GBD'!$A$3:$I$43,5,FALSE))*VLOOKUP(FS$8,'PONDERADORES-GBD'!$A$3:$I$43,8,FALSE)*VLOOKUP(FS$8,'PONDERADORES-GBD'!$A$3:$I$43,3,FALSE)</f>
        <v>7.2278764558521551E-4</v>
      </c>
      <c r="FT15" s="81">
        <f>CP15*VLOOKUP(FT$8,'PONDERADORES-GBD'!$A$3:$I$43,5,FALSE)*VLOOKUP(FT$8,'PONDERADORES-GBD'!$A$3:$I$43,6,FALSE)*VLOOKUP(FT$8,'PONDERADORES-GBD'!$A$3:$I$43,3,FALSE)+CP15*(1-VLOOKUP(FT$8,'PONDERADORES-GBD'!$A$3:$I$43,5,FALSE))*VLOOKUP(FT$8,'PONDERADORES-GBD'!$A$3:$I$43,8,FALSE)*VLOOKUP(FT$8,'PONDERADORES-GBD'!$A$3:$I$43,3,FALSE)</f>
        <v>9.1570251991786452E-4</v>
      </c>
      <c r="FU15" s="81">
        <f>CQ15*VLOOKUP(FU$8,'PONDERADORES-GBD'!$A$3:$I$43,5,FALSE)*VLOOKUP(FU$8,'PONDERADORES-GBD'!$A$3:$I$43,6,FALSE)*VLOOKUP(FU$8,'PONDERADORES-GBD'!$A$3:$I$43,3,FALSE)+CQ15*(1-VLOOKUP(FU$8,'PONDERADORES-GBD'!$A$3:$I$43,5,FALSE))*VLOOKUP(FU$8,'PONDERADORES-GBD'!$A$3:$I$43,8,FALSE)*VLOOKUP(FU$8,'PONDERADORES-GBD'!$A$3:$I$43,3,FALSE)</f>
        <v>5.4942119876796717E-4</v>
      </c>
      <c r="FV15" s="81">
        <f>CR15*VLOOKUP(FV$8,'PONDERADORES-GBD'!$A$3:$I$43,5,FALSE)*VLOOKUP(FV$8,'PONDERADORES-GBD'!$A$3:$I$43,6,FALSE)*VLOOKUP(FV$8,'PONDERADORES-GBD'!$A$3:$I$43,3,FALSE)+CR15*(1-VLOOKUP(FV$8,'PONDERADORES-GBD'!$A$3:$I$43,5,FALSE))*VLOOKUP(FV$8,'PONDERADORES-GBD'!$A$3:$I$43,8,FALSE)*VLOOKUP(FV$8,'PONDERADORES-GBD'!$A$3:$I$43,3,FALSE)</f>
        <v>7.743724632443532E-4</v>
      </c>
      <c r="FW15" s="81">
        <f>CS15*VLOOKUP(FW$8,'PONDERADORES-GBD'!$A$3:$I$43,5,FALSE)*VLOOKUP(FW$8,'PONDERADORES-GBD'!$A$3:$I$43,6,FALSE)*VLOOKUP(FW$8,'PONDERADORES-GBD'!$A$3:$I$43,3,FALSE)+CS15*(1-VLOOKUP(FW$8,'PONDERADORES-GBD'!$A$3:$I$43,5,FALSE))*VLOOKUP(FW$8,'PONDERADORES-GBD'!$A$3:$I$43,8,FALSE)*VLOOKUP(FW$8,'PONDERADORES-GBD'!$A$3:$I$43,3,FALSE)</f>
        <v>0</v>
      </c>
      <c r="FX15" s="81">
        <f>CT15*VLOOKUP(FX$8,'PONDERADORES-GBD'!$A$3:$I$43,5,FALSE)*VLOOKUP(FX$8,'PONDERADORES-GBD'!$A$3:$I$43,6,FALSE)*VLOOKUP(FX$8,'PONDERADORES-GBD'!$A$3:$I$43,3,FALSE)+CT15*(1-VLOOKUP(FX$8,'PONDERADORES-GBD'!$A$3:$I$43,5,FALSE))*VLOOKUP(FX$8,'PONDERADORES-GBD'!$A$3:$I$43,8,FALSE)*VLOOKUP(FX$8,'PONDERADORES-GBD'!$A$3:$I$43,3,FALSE)</f>
        <v>4.3126456194387403E-4</v>
      </c>
      <c r="FY15" s="81">
        <f>CU15*VLOOKUP(FY$8,'PONDERADORES-GBD'!$A$3:$I$43,5,FALSE)*VLOOKUP(FY$8,'PONDERADORES-GBD'!$A$3:$I$43,6,FALSE)*VLOOKUP(FY$8,'PONDERADORES-GBD'!$A$3:$I$43,3,FALSE)+CU15*(1-VLOOKUP(FY$8,'PONDERADORES-GBD'!$A$3:$I$43,5,FALSE))*VLOOKUP(FY$8,'PONDERADORES-GBD'!$A$3:$I$43,8,FALSE)*VLOOKUP(FY$8,'PONDERADORES-GBD'!$A$3:$I$43,3,FALSE)</f>
        <v>2.3712941273100615E-6</v>
      </c>
      <c r="FZ15" s="81">
        <f>CV15*VLOOKUP(FZ$8,'PONDERADORES-GBD'!$A$3:$I$43,5,FALSE)*VLOOKUP(FZ$8,'PONDERADORES-GBD'!$A$3:$I$43,6,FALSE)*VLOOKUP(FZ$8,'PONDERADORES-GBD'!$A$3:$I$43,3,FALSE)+CV15*(1-VLOOKUP(FZ$8,'PONDERADORES-GBD'!$A$3:$I$43,5,FALSE))*VLOOKUP(FZ$8,'PONDERADORES-GBD'!$A$3:$I$43,8,FALSE)*VLOOKUP(FZ$8,'PONDERADORES-GBD'!$A$3:$I$43,3,FALSE)</f>
        <v>0</v>
      </c>
      <c r="GA15" s="81">
        <f>CW15*VLOOKUP(GA$8,'PONDERADORES-GBD'!$A$3:$I$43,5,FALSE)*VLOOKUP(GA$8,'PONDERADORES-GBD'!$A$3:$I$43,6,FALSE)*VLOOKUP(GA$8,'PONDERADORES-GBD'!$A$3:$I$43,3,FALSE)+CW15*(1-VLOOKUP(GA$8,'PONDERADORES-GBD'!$A$3:$I$43,5,FALSE))*VLOOKUP(GA$8,'PONDERADORES-GBD'!$A$3:$I$43,8,FALSE)*VLOOKUP(GA$8,'PONDERADORES-GBD'!$A$3:$I$43,3,FALSE)</f>
        <v>1.7123681737166323E-4</v>
      </c>
      <c r="GB15" s="81">
        <f>CX15*VLOOKUP(GB$8,'PONDERADORES-GBD'!$A$3:$I$43,5,FALSE)*VLOOKUP(GB$8,'PONDERADORES-GBD'!$A$3:$I$43,6,FALSE)*VLOOKUP(GB$8,'PONDERADORES-GBD'!$A$3:$I$43,3,FALSE)+CX15*(1-VLOOKUP(GB$8,'PONDERADORES-GBD'!$A$3:$I$43,5,FALSE))*VLOOKUP(GB$8,'PONDERADORES-GBD'!$A$3:$I$43,8,FALSE)*VLOOKUP(GB$8,'PONDERADORES-GBD'!$A$3:$I$43,3,FALSE)</f>
        <v>2.1838965968514718E-4</v>
      </c>
      <c r="GC15" s="81">
        <f>CY15*VLOOKUP(GC$8,'PONDERADORES-GBD'!$A$3:$I$43,5,FALSE)*VLOOKUP(GC$8,'PONDERADORES-GBD'!$A$3:$I$43,6,FALSE)*VLOOKUP(GC$8,'PONDERADORES-GBD'!$A$3:$I$43,3,FALSE)+CY15*(1-VLOOKUP(GC$8,'PONDERADORES-GBD'!$A$3:$I$43,5,FALSE))*VLOOKUP(GC$8,'PONDERADORES-GBD'!$A$3:$I$43,8,FALSE)*VLOOKUP(GC$8,'PONDERADORES-GBD'!$A$3:$I$43,3,FALSE)</f>
        <v>6.2025496262833673E-4</v>
      </c>
      <c r="GD15" s="81">
        <f>CZ15*VLOOKUP(GD$8,'PONDERADORES-GBD'!$A$3:$I$43,5,FALSE)*VLOOKUP(GD$8,'PONDERADORES-GBD'!$A$3:$I$43,6,FALSE)*VLOOKUP(GD$8,'PONDERADORES-GBD'!$A$3:$I$43,3,FALSE)+CZ15*(1-VLOOKUP(GD$8,'PONDERADORES-GBD'!$A$3:$I$43,5,FALSE))*VLOOKUP(GD$8,'PONDERADORES-GBD'!$A$3:$I$43,8,FALSE)*VLOOKUP(GD$8,'PONDERADORES-GBD'!$A$3:$I$43,3,FALSE)</f>
        <v>1.4888546365503079E-4</v>
      </c>
      <c r="GE15" s="81">
        <f>DA15*VLOOKUP(GE$8,'PONDERADORES-GBD'!$A$3:$I$43,5,FALSE)*VLOOKUP(GE$8,'PONDERADORES-GBD'!$A$3:$I$43,6,FALSE)*VLOOKUP(GE$8,'PONDERADORES-GBD'!$A$3:$I$43,3,FALSE)+DA15*(1-VLOOKUP(GE$8,'PONDERADORES-GBD'!$A$3:$I$43,5,FALSE))*VLOOKUP(GE$8,'PONDERADORES-GBD'!$A$3:$I$43,8,FALSE)*VLOOKUP(GE$8,'PONDERADORES-GBD'!$A$3:$I$43,3,FALSE)</f>
        <v>2.3443480082135527E-4</v>
      </c>
      <c r="GF15" s="81">
        <f>DB15*VLOOKUP(GF$8,'PONDERADORES-GBD'!$A$3:$I$43,5,FALSE)*VLOOKUP(GF$8,'PONDERADORES-GBD'!$A$3:$I$43,6,FALSE)*VLOOKUP(GF$8,'PONDERADORES-GBD'!$A$3:$I$43,3,FALSE)+DB15*(1-VLOOKUP(GF$8,'PONDERADORES-GBD'!$A$3:$I$43,5,FALSE))*VLOOKUP(GF$8,'PONDERADORES-GBD'!$A$3:$I$43,8,FALSE)*VLOOKUP(GF$8,'PONDERADORES-GBD'!$A$3:$I$43,3,FALSE)</f>
        <v>1.9029864038329911E-4</v>
      </c>
      <c r="GG15" s="81">
        <f>DC15*VLOOKUP(GG$8,'PONDERADORES-GBD'!$A$3:$I$43,5,FALSE)*VLOOKUP(GG$8,'PONDERADORES-GBD'!$A$3:$I$43,6,FALSE)*VLOOKUP(GG$8,'PONDERADORES-GBD'!$A$3:$I$43,3,FALSE)+DC15*(1-VLOOKUP(GG$8,'PONDERADORES-GBD'!$A$3:$I$43,5,FALSE))*VLOOKUP(GG$8,'PONDERADORES-GBD'!$A$3:$I$43,8,FALSE)*VLOOKUP(GG$8,'PONDERADORES-GBD'!$A$3:$I$43,3,FALSE)</f>
        <v>1.6996928131416836E-5</v>
      </c>
      <c r="GH15" s="81">
        <f>DD15*VLOOKUP(GH$8,'PONDERADORES-GBD'!$A$3:$I$43,5,FALSE)*VLOOKUP(GH$8,'PONDERADORES-GBD'!$A$3:$I$43,6,FALSE)*VLOOKUP(GH$8,'PONDERADORES-GBD'!$A$3:$I$43,3,FALSE)+DD15*(1-VLOOKUP(GH$8,'PONDERADORES-GBD'!$A$3:$I$43,5,FALSE))*VLOOKUP(GH$8,'PONDERADORES-GBD'!$A$3:$I$43,8,FALSE)*VLOOKUP(GH$8,'PONDERADORES-GBD'!$A$3:$I$43,3,FALSE)</f>
        <v>7.3356041067761818E-4</v>
      </c>
      <c r="GI15" s="81">
        <f>DE15*VLOOKUP(GI$8,'PONDERADORES-GBD'!$A$3:$I$43,5,FALSE)*VLOOKUP(GI$8,'PONDERADORES-GBD'!$A$3:$I$43,6,FALSE)*VLOOKUP(GI$8,'PONDERADORES-GBD'!$A$3:$I$43,3,FALSE)+DE15*(1-VLOOKUP(GI$8,'PONDERADORES-GBD'!$A$3:$I$43,5,FALSE))*VLOOKUP(GI$8,'PONDERADORES-GBD'!$A$3:$I$43,8,FALSE)*VLOOKUP(GI$8,'PONDERADORES-GBD'!$A$3:$I$43,3,FALSE)</f>
        <v>3.2417615058179326E-5</v>
      </c>
      <c r="GJ15" s="81">
        <f>DF15*VLOOKUP(GJ$8,'PONDERADORES-GBD'!$A$3:$I$43,5,FALSE)*VLOOKUP(GJ$8,'PONDERADORES-GBD'!$A$3:$I$43,6,FALSE)*VLOOKUP(GJ$8,'PONDERADORES-GBD'!$A$3:$I$43,3,FALSE)+DF15*(1-VLOOKUP(GJ$8,'PONDERADORES-GBD'!$A$3:$I$43,5,FALSE))*VLOOKUP(GJ$8,'PONDERADORES-GBD'!$A$3:$I$43,8,FALSE)*VLOOKUP(GJ$8,'PONDERADORES-GBD'!$A$3:$I$43,3,FALSE)</f>
        <v>2.4113388090349077E-6</v>
      </c>
      <c r="GK15" s="81">
        <f>DG15*VLOOKUP(GK$8,'PONDERADORES-GBD'!$A$3:$I$43,5,FALSE)*VLOOKUP(GK$8,'PONDERADORES-GBD'!$A$3:$I$43,6,FALSE)*VLOOKUP(GK$8,'PONDERADORES-GBD'!$A$3:$I$43,3,FALSE)+DG15*(1-VLOOKUP(GK$8,'PONDERADORES-GBD'!$A$3:$I$43,5,FALSE))*VLOOKUP(GK$8,'PONDERADORES-GBD'!$A$3:$I$43,8,FALSE)*VLOOKUP(GK$8,'PONDERADORES-GBD'!$A$3:$I$43,3,FALSE)</f>
        <v>0</v>
      </c>
      <c r="GL15" s="81">
        <f>DH15*VLOOKUP(GL$8,'PONDERADORES-GBD'!$A$3:$I$43,5,FALSE)*VLOOKUP(GL$8,'PONDERADORES-GBD'!$A$3:$I$43,6,FALSE)*VLOOKUP(GL$8,'PONDERADORES-GBD'!$A$3:$I$43,3,FALSE)+DH15*(1-VLOOKUP(GL$8,'PONDERADORES-GBD'!$A$3:$I$43,5,FALSE))*VLOOKUP(GL$8,'PONDERADORES-GBD'!$A$3:$I$43,8,FALSE)*VLOOKUP(GL$8,'PONDERADORES-GBD'!$A$3:$I$43,3,FALSE)</f>
        <v>0</v>
      </c>
      <c r="GM15" s="81">
        <f>DI15*VLOOKUP(GM$8,'PONDERADORES-GBD'!$A$3:$I$43,5,FALSE)*VLOOKUP(GM$8,'PONDERADORES-GBD'!$A$3:$I$43,6,FALSE)*VLOOKUP(GM$8,'PONDERADORES-GBD'!$A$3:$I$43,3,FALSE)+DI15*(1-VLOOKUP(GM$8,'PONDERADORES-GBD'!$A$3:$I$43,5,FALSE))*VLOOKUP(GM$8,'PONDERADORES-GBD'!$A$3:$I$43,8,FALSE)*VLOOKUP(GM$8,'PONDERADORES-GBD'!$A$3:$I$43,3,FALSE)</f>
        <v>0</v>
      </c>
      <c r="GN15" s="81">
        <f>DJ15*VLOOKUP(GN$8,'PONDERADORES-GBD'!$A$3:$I$43,5,FALSE)*VLOOKUP(GN$8,'PONDERADORES-GBD'!$A$3:$I$43,6,FALSE)*VLOOKUP(GN$8,'PONDERADORES-GBD'!$A$3:$I$43,3,FALSE)+DJ15*(1-VLOOKUP(GN$8,'PONDERADORES-GBD'!$A$3:$I$43,5,FALSE))*VLOOKUP(GN$8,'PONDERADORES-GBD'!$A$3:$I$43,8,FALSE)*VLOOKUP(GN$8,'PONDERADORES-GBD'!$A$3:$I$43,3,FALSE)</f>
        <v>0</v>
      </c>
      <c r="GO15" s="81">
        <f>DK15*VLOOKUP(GO$8,'PONDERADORES-GBD'!$A$3:$I$43,5,FALSE)*VLOOKUP(GO$8,'PONDERADORES-GBD'!$A$3:$I$43,6,FALSE)*VLOOKUP(GO$8,'PONDERADORES-GBD'!$A$3:$I$43,3,FALSE)+DK15*(1-VLOOKUP(GO$8,'PONDERADORES-GBD'!$A$3:$I$43,5,FALSE))*VLOOKUP(GO$8,'PONDERADORES-GBD'!$A$3:$I$43,8,FALSE)*VLOOKUP(GO$8,'PONDERADORES-GBD'!$A$3:$I$43,3,FALSE)</f>
        <v>0</v>
      </c>
      <c r="GP15" s="81">
        <f>DL15*VLOOKUP(GP$8,'PONDERADORES-GBD'!$A$3:$I$43,5,FALSE)*VLOOKUP(GP$8,'PONDERADORES-GBD'!$A$3:$I$43,6,FALSE)*VLOOKUP(GP$8,'PONDERADORES-GBD'!$A$3:$I$43,3,FALSE)+DL15*(1-VLOOKUP(GP$8,'PONDERADORES-GBD'!$A$3:$I$43,5,FALSE))*VLOOKUP(GP$8,'PONDERADORES-GBD'!$A$3:$I$43,8,FALSE)*VLOOKUP(GP$8,'PONDERADORES-GBD'!$A$3:$I$43,3,FALSE)</f>
        <v>0</v>
      </c>
      <c r="GQ15" s="81">
        <f>DM15*VLOOKUP(GQ$8,'PONDERADORES-GBD'!$A$3:$I$43,5,FALSE)*VLOOKUP(GQ$8,'PONDERADORES-GBD'!$A$3:$I$43,6,FALSE)*VLOOKUP(GQ$8,'PONDERADORES-GBD'!$A$3:$I$43,3,FALSE)+DM15*(1-VLOOKUP(GQ$8,'PONDERADORES-GBD'!$A$3:$I$43,5,FALSE))*VLOOKUP(GQ$8,'PONDERADORES-GBD'!$A$3:$I$43,8,FALSE)*VLOOKUP(GQ$8,'PONDERADORES-GBD'!$A$3:$I$43,3,FALSE)</f>
        <v>2.0200292402464064E-6</v>
      </c>
      <c r="GR15" s="81">
        <f>DN15*VLOOKUP(GR$8,'PONDERADORES-GBD'!$A$3:$I$43,5,FALSE)*VLOOKUP(GR$8,'PONDERADORES-GBD'!$A$3:$I$43,6,FALSE)*VLOOKUP(GR$8,'PONDERADORES-GBD'!$A$3:$I$43,3,FALSE)+DN15*(1-VLOOKUP(GR$8,'PONDERADORES-GBD'!$A$3:$I$43,5,FALSE))*VLOOKUP(GR$8,'PONDERADORES-GBD'!$A$3:$I$43,8,FALSE)*VLOOKUP(GR$8,'PONDERADORES-GBD'!$A$3:$I$43,3,FALSE)</f>
        <v>0</v>
      </c>
      <c r="GS15" s="81">
        <f>DO15*VLOOKUP(GS$8,'PONDERADORES-GBD'!$A$3:$I$43,5,FALSE)*VLOOKUP(GS$8,'PONDERADORES-GBD'!$A$3:$I$43,6,FALSE)*VLOOKUP(GS$8,'PONDERADORES-GBD'!$A$3:$I$43,3,FALSE)+DO15*(1-VLOOKUP(GS$8,'PONDERADORES-GBD'!$A$3:$I$43,5,FALSE))*VLOOKUP(GS$8,'PONDERADORES-GBD'!$A$3:$I$43,8,FALSE)*VLOOKUP(GS$8,'PONDERADORES-GBD'!$A$3:$I$43,3,FALSE)</f>
        <v>0</v>
      </c>
      <c r="GT15" s="81">
        <f>DP15*VLOOKUP(GT$8,'PONDERADORES-GBD'!$A$3:$I$43,5,FALSE)*VLOOKUP(GT$8,'PONDERADORES-GBD'!$A$3:$I$43,6,FALSE)*VLOOKUP(GT$8,'PONDERADORES-GBD'!$A$3:$I$43,3,FALSE)+DP15*(1-VLOOKUP(GT$8,'PONDERADORES-GBD'!$A$3:$I$43,5,FALSE))*VLOOKUP(GT$8,'PONDERADORES-GBD'!$A$3:$I$43,8,FALSE)*VLOOKUP(GT$8,'PONDERADORES-GBD'!$A$3:$I$43,3,FALSE)</f>
        <v>3.9278346338124567E-6</v>
      </c>
      <c r="GU15" s="81">
        <f>DQ15*VLOOKUP(GU$8,'PONDERADORES-GBD'!$A$3:$I$43,5,FALSE)*VLOOKUP(GU$8,'PONDERADORES-GBD'!$A$3:$I$43,6,FALSE)*VLOOKUP(GU$8,'PONDERADORES-GBD'!$A$3:$I$43,3,FALSE)+DQ15*(1-VLOOKUP(GU$8,'PONDERADORES-GBD'!$A$3:$I$43,5,FALSE))*VLOOKUP(GU$8,'PONDERADORES-GBD'!$A$3:$I$43,8,FALSE)*VLOOKUP(GU$8,'PONDERADORES-GBD'!$A$3:$I$43,3,FALSE)</f>
        <v>1.2149447227926078E-5</v>
      </c>
      <c r="GV15" s="81">
        <f>DR15*VLOOKUP(GV$8,'PONDERADORES-GBD'!$A$3:$I$43,5,FALSE)*VLOOKUP(GV$8,'PONDERADORES-GBD'!$A$3:$I$43,6,FALSE)*VLOOKUP(GV$8,'PONDERADORES-GBD'!$A$3:$I$43,3,FALSE)+DR15*(1-VLOOKUP(GV$8,'PONDERADORES-GBD'!$A$3:$I$43,5,FALSE))*VLOOKUP(GV$8,'PONDERADORES-GBD'!$A$3:$I$43,8,FALSE)*VLOOKUP(GV$8,'PONDERADORES-GBD'!$A$3:$I$43,3,FALSE)</f>
        <v>1.9483077125256674E-5</v>
      </c>
      <c r="GW15" s="81">
        <f>DS15*VLOOKUP(GW$8,'PONDERADORES-GBD'!$A$3:$I$43,5,FALSE)*VLOOKUP(GW$8,'PONDERADORES-GBD'!$A$3:$I$43,6,FALSE)*VLOOKUP(GW$8,'PONDERADORES-GBD'!$A$3:$I$43,3,FALSE)+DS15*(1-VLOOKUP(GW$8,'PONDERADORES-GBD'!$A$3:$I$43,5,FALSE))*VLOOKUP(GW$8,'PONDERADORES-GBD'!$A$3:$I$43,8,FALSE)*VLOOKUP(GW$8,'PONDERADORES-GBD'!$A$3:$I$43,3,FALSE)</f>
        <v>1.9485874606433948E-5</v>
      </c>
      <c r="GX15" s="81">
        <f>DT15*VLOOKUP(GX$8,'PONDERADORES-GBD'!$A$3:$I$43,5,FALSE)*VLOOKUP(GX$8,'PONDERADORES-GBD'!$A$3:$I$43,6,FALSE)*VLOOKUP(GX$8,'PONDERADORES-GBD'!$A$3:$I$43,3,FALSE)+DT15*(1-VLOOKUP(GX$8,'PONDERADORES-GBD'!$A$3:$I$43,5,FALSE))*VLOOKUP(GX$8,'PONDERADORES-GBD'!$A$3:$I$43,8,FALSE)*VLOOKUP(GX$8,'PONDERADORES-GBD'!$A$3:$I$43,3,FALSE)</f>
        <v>3.2277371663244351E-7</v>
      </c>
      <c r="GY15" s="81">
        <f>DU15*VLOOKUP(GY$8,'PONDERADORES-GBD'!$A$3:$I$43,5,FALSE)*VLOOKUP(GY$8,'PONDERADORES-GBD'!$A$3:$I$43,6,FALSE)*VLOOKUP(GY$8,'PONDERADORES-GBD'!$A$3:$I$43,3,FALSE)+DU15*(1-VLOOKUP(GY$8,'PONDERADORES-GBD'!$A$3:$I$43,5,FALSE))*VLOOKUP(GY$8,'PONDERADORES-GBD'!$A$3:$I$43,8,FALSE)*VLOOKUP(GY$8,'PONDERADORES-GBD'!$A$3:$I$43,3,FALSE)</f>
        <v>0</v>
      </c>
      <c r="GZ15" s="82">
        <f t="shared" si="1"/>
        <v>8.9789593650000041E-3</v>
      </c>
      <c r="HA15" s="82">
        <f t="shared" si="2"/>
        <v>9.1903227610814521E-3</v>
      </c>
      <c r="HC15" s="52">
        <f>GZ15*PRODMORTALIDAD!BR15*C15</f>
        <v>0</v>
      </c>
      <c r="HD15" s="52">
        <f>PRODMORTALIDAD!E15*PRODLG!HA15*PRODLG!C15</f>
        <v>0</v>
      </c>
      <c r="HE15" s="52">
        <f t="shared" si="3"/>
        <v>0</v>
      </c>
    </row>
    <row r="16" spans="1:213" ht="15.75" x14ac:dyDescent="0.25">
      <c r="A16" s="68" t="s">
        <v>104</v>
      </c>
      <c r="B16" s="46" t="s">
        <v>48</v>
      </c>
      <c r="C16" s="50">
        <f>DATOS!B55</f>
        <v>0</v>
      </c>
      <c r="D16" s="51">
        <v>7.8583999999999998E-3</v>
      </c>
      <c r="E16" s="51">
        <v>8.2371000000000007E-3</v>
      </c>
      <c r="F16" s="51">
        <v>0.18376890000000001</v>
      </c>
      <c r="G16" s="51">
        <v>0</v>
      </c>
      <c r="H16" s="51">
        <v>9.4699999999999998E-5</v>
      </c>
      <c r="I16" s="51">
        <v>0</v>
      </c>
      <c r="J16" s="51">
        <v>2.5279300000000001E-2</v>
      </c>
      <c r="K16" s="51">
        <v>4.1185399999999997E-2</v>
      </c>
      <c r="L16" s="51">
        <v>7.0725200000000002E-2</v>
      </c>
      <c r="M16" s="51">
        <v>3.0581299999999999E-2</v>
      </c>
      <c r="N16" s="51">
        <v>2.5184600000000001E-2</v>
      </c>
      <c r="O16" s="51">
        <v>1.3255000000000001E-3</v>
      </c>
      <c r="P16" s="51">
        <v>5.6242399999999998E-2</v>
      </c>
      <c r="Q16" s="51">
        <v>2.9350999999999999E-3</v>
      </c>
      <c r="R16" s="51">
        <v>2.7456999999999998E-3</v>
      </c>
      <c r="S16" s="51">
        <v>2.7456899999999999E-2</v>
      </c>
      <c r="T16" s="51">
        <v>2.8119700000000001E-2</v>
      </c>
      <c r="U16" s="51">
        <v>3.99546E-2</v>
      </c>
      <c r="V16" s="51">
        <v>1.5337999999999999E-2</v>
      </c>
      <c r="W16" s="51">
        <v>5.8701000000000003E-2</v>
      </c>
      <c r="X16" s="51">
        <v>6.0499900000000002E-2</v>
      </c>
      <c r="Y16" s="51">
        <v>2.4711199999999999E-2</v>
      </c>
      <c r="Z16" s="51">
        <v>0.1643628</v>
      </c>
      <c r="AA16" s="51">
        <v>1.6190099999999999E-2</v>
      </c>
      <c r="AB16" s="51">
        <v>3.5030999999999999E-3</v>
      </c>
      <c r="AC16" s="51">
        <v>5.6809999999999999E-4</v>
      </c>
      <c r="AD16" s="51">
        <v>0</v>
      </c>
      <c r="AE16" s="51">
        <v>2.8400000000000002E-4</v>
      </c>
      <c r="AF16" s="51">
        <v>1.0415000000000001E-3</v>
      </c>
      <c r="AG16" s="51">
        <v>1.5149E-3</v>
      </c>
      <c r="AH16" s="51">
        <v>2.8400000000000002E-4</v>
      </c>
      <c r="AI16" s="51">
        <v>4.0711999999999996E-3</v>
      </c>
      <c r="AJ16" s="51">
        <v>2.0829400000000001E-2</v>
      </c>
      <c r="AK16" s="51">
        <v>6.3435000000000002E-3</v>
      </c>
      <c r="AL16" s="51">
        <v>1.3349700000000001E-2</v>
      </c>
      <c r="AM16" s="51">
        <v>5.1032000000000001E-2</v>
      </c>
      <c r="AN16" s="51">
        <v>5.2072999999999998E-3</v>
      </c>
      <c r="AO16" s="51">
        <v>4.7340000000000001E-4</v>
      </c>
      <c r="AP16" s="51">
        <v>0</v>
      </c>
      <c r="AQ16" s="51">
        <v>0</v>
      </c>
      <c r="AR16" s="51">
        <v>0.99999989999999983</v>
      </c>
      <c r="AT16" s="78">
        <f>D16*VLOOKUP(AT$8,'PONDERADORES-GBD'!$A$3:$I$43,4,FALSE)</f>
        <v>7.8583999999999998E-3</v>
      </c>
      <c r="AU16" s="78">
        <f>E16*VLOOKUP(AU$8,'PONDERADORES-GBD'!$A$3:$I$43,4,FALSE)</f>
        <v>8.2371000000000007E-3</v>
      </c>
      <c r="AV16" s="78">
        <f>F16*VLOOKUP(AV$8,'PONDERADORES-GBD'!$A$3:$I$43,4,FALSE)</f>
        <v>9.1884450000000017E-3</v>
      </c>
      <c r="AW16" s="78">
        <f>G16*VLOOKUP(AW$8,'PONDERADORES-GBD'!$A$3:$I$43,4,FALSE)</f>
        <v>0</v>
      </c>
      <c r="AX16" s="78">
        <f>H16*VLOOKUP(AX$8,'PONDERADORES-GBD'!$A$3:$I$43,4,FALSE)</f>
        <v>9.4699999999999998E-5</v>
      </c>
      <c r="AY16" s="78">
        <f>I16*VLOOKUP(AY$8,'PONDERADORES-GBD'!$A$3:$I$43,4,FALSE)</f>
        <v>0</v>
      </c>
      <c r="AZ16" s="78">
        <f>J16*VLOOKUP(AZ$8,'PONDERADORES-GBD'!$A$3:$I$43,4,FALSE)</f>
        <v>1.2639650000000001E-3</v>
      </c>
      <c r="BA16" s="78">
        <f>K16*VLOOKUP(BA$8,'PONDERADORES-GBD'!$A$3:$I$43,4,FALSE)</f>
        <v>2.0592699999999998E-3</v>
      </c>
      <c r="BB16" s="78">
        <f>L16*VLOOKUP(BB$8,'PONDERADORES-GBD'!$A$3:$I$43,4,FALSE)</f>
        <v>0</v>
      </c>
      <c r="BC16" s="78">
        <f>M16*VLOOKUP(BC$8,'PONDERADORES-GBD'!$A$3:$I$43,4,FALSE)</f>
        <v>0</v>
      </c>
      <c r="BD16" s="78">
        <f>N16*VLOOKUP(BD$8,'PONDERADORES-GBD'!$A$3:$I$43,4,FALSE)</f>
        <v>0</v>
      </c>
      <c r="BE16" s="78">
        <f>O16*VLOOKUP(BE$8,'PONDERADORES-GBD'!$A$3:$I$43,4,FALSE)</f>
        <v>1.3255000000000001E-3</v>
      </c>
      <c r="BF16" s="78">
        <f>P16*VLOOKUP(BF$8,'PONDERADORES-GBD'!$A$3:$I$43,4,FALSE)</f>
        <v>2.81212E-3</v>
      </c>
      <c r="BG16" s="78">
        <f>Q16*VLOOKUP(BG$8,'PONDERADORES-GBD'!$A$3:$I$43,4,FALSE)</f>
        <v>2.9351000000000003E-4</v>
      </c>
      <c r="BH16" s="78">
        <f>R16*VLOOKUP(BH$8,'PONDERADORES-GBD'!$A$3:$I$43,4,FALSE)</f>
        <v>5.4913999999999994E-4</v>
      </c>
      <c r="BI16" s="78">
        <f>S16*VLOOKUP(BI$8,'PONDERADORES-GBD'!$A$3:$I$43,4,FALSE)</f>
        <v>4.1185349999999996E-3</v>
      </c>
      <c r="BJ16" s="78">
        <f>T16*VLOOKUP(BJ$8,'PONDERADORES-GBD'!$A$3:$I$43,4,FALSE)</f>
        <v>0</v>
      </c>
      <c r="BK16" s="78">
        <f>U16*VLOOKUP(BK$8,'PONDERADORES-GBD'!$A$3:$I$43,4,FALSE)</f>
        <v>0</v>
      </c>
      <c r="BL16" s="78">
        <f>V16*VLOOKUP(BL$8,'PONDERADORES-GBD'!$A$3:$I$43,4,FALSE)</f>
        <v>0</v>
      </c>
      <c r="BM16" s="78">
        <f>W16*VLOOKUP(BM$8,'PONDERADORES-GBD'!$A$3:$I$43,4,FALSE)</f>
        <v>0</v>
      </c>
      <c r="BN16" s="78">
        <f>X16*VLOOKUP(BN$8,'PONDERADORES-GBD'!$A$3:$I$43,4,FALSE)</f>
        <v>0</v>
      </c>
      <c r="BO16" s="78">
        <f>Y16*VLOOKUP(BO$8,'PONDERADORES-GBD'!$A$3:$I$43,4,FALSE)</f>
        <v>0</v>
      </c>
      <c r="BP16" s="78">
        <f>Z16*VLOOKUP(BP$8,'PONDERADORES-GBD'!$A$3:$I$43,4,FALSE)</f>
        <v>0</v>
      </c>
      <c r="BQ16" s="78">
        <f>AA16*VLOOKUP(BQ$8,'PONDERADORES-GBD'!$A$3:$I$43,4,FALSE)</f>
        <v>0</v>
      </c>
      <c r="BR16" s="78">
        <f>AB16*VLOOKUP(BR$8,'PONDERADORES-GBD'!$A$3:$I$43,4,FALSE)</f>
        <v>0</v>
      </c>
      <c r="BS16" s="78">
        <f>AC16*VLOOKUP(BS$8,'PONDERADORES-GBD'!$A$3:$I$43,4,FALSE)</f>
        <v>5.6809999999999999E-4</v>
      </c>
      <c r="BT16" s="78">
        <f>AD16*VLOOKUP(BT$8,'PONDERADORES-GBD'!$A$3:$I$43,4,FALSE)</f>
        <v>0</v>
      </c>
      <c r="BU16" s="78">
        <f>AE16*VLOOKUP(BU$8,'PONDERADORES-GBD'!$A$3:$I$43,4,FALSE)</f>
        <v>2.8400000000000002E-4</v>
      </c>
      <c r="BV16" s="78">
        <f>AF16*VLOOKUP(BV$8,'PONDERADORES-GBD'!$A$3:$I$43,4,FALSE)</f>
        <v>1.0415000000000001E-3</v>
      </c>
      <c r="BW16" s="78">
        <f>AG16*VLOOKUP(BW$8,'PONDERADORES-GBD'!$A$3:$I$43,4,FALSE)</f>
        <v>1.5149E-3</v>
      </c>
      <c r="BX16" s="78">
        <f>AH16*VLOOKUP(BX$8,'PONDERADORES-GBD'!$A$3:$I$43,4,FALSE)</f>
        <v>2.8400000000000002E-4</v>
      </c>
      <c r="BY16" s="78">
        <f>AI16*VLOOKUP(BY$8,'PONDERADORES-GBD'!$A$3:$I$43,4,FALSE)</f>
        <v>0</v>
      </c>
      <c r="BZ16" s="78">
        <f>AJ16*VLOOKUP(BZ$8,'PONDERADORES-GBD'!$A$3:$I$43,4,FALSE)</f>
        <v>0</v>
      </c>
      <c r="CA16" s="78">
        <f>AK16*VLOOKUP(CA$8,'PONDERADORES-GBD'!$A$3:$I$43,4,FALSE)</f>
        <v>0</v>
      </c>
      <c r="CB16" s="78">
        <f>AL16*VLOOKUP(CB$8,'PONDERADORES-GBD'!$A$3:$I$43,4,FALSE)</f>
        <v>0</v>
      </c>
      <c r="CC16" s="78">
        <f>AM16*VLOOKUP(CC$8,'PONDERADORES-GBD'!$A$3:$I$43,4,FALSE)</f>
        <v>0</v>
      </c>
      <c r="CD16" s="78">
        <f>AN16*VLOOKUP(CD$8,'PONDERADORES-GBD'!$A$3:$I$43,4,FALSE)</f>
        <v>0</v>
      </c>
      <c r="CE16" s="78">
        <f>AO16*VLOOKUP(CE$8,'PONDERADORES-GBD'!$A$3:$I$43,4,FALSE)</f>
        <v>0</v>
      </c>
      <c r="CF16" s="78">
        <f>AP16*VLOOKUP(CF$8,'PONDERADORES-GBD'!$A$3:$I$43,4,FALSE)</f>
        <v>0</v>
      </c>
      <c r="CG16" s="78">
        <f>AQ16*VLOOKUP(CG$8,'PONDERADORES-GBD'!$A$3:$I$43,4,FALSE)</f>
        <v>0</v>
      </c>
      <c r="CH16" s="78">
        <f>D16*(1-VLOOKUP(CH$8,'PONDERADORES-GBD'!$A$3:$I$43,4,FALSE))</f>
        <v>0</v>
      </c>
      <c r="CI16" s="78">
        <f>E16*(1-VLOOKUP(CI$8,'PONDERADORES-GBD'!$A$3:$I$43,4,FALSE))</f>
        <v>0</v>
      </c>
      <c r="CJ16" s="78">
        <f>F16*(1-VLOOKUP(CJ$8,'PONDERADORES-GBD'!$A$3:$I$43,4,FALSE))</f>
        <v>0.174580455</v>
      </c>
      <c r="CK16" s="78">
        <f>G16*(1-VLOOKUP(CK$8,'PONDERADORES-GBD'!$A$3:$I$43,4,FALSE))</f>
        <v>0</v>
      </c>
      <c r="CL16" s="78">
        <f>H16*(1-VLOOKUP(CL$8,'PONDERADORES-GBD'!$A$3:$I$43,4,FALSE))</f>
        <v>0</v>
      </c>
      <c r="CM16" s="78">
        <f>I16*(1-VLOOKUP(CM$8,'PONDERADORES-GBD'!$A$3:$I$43,4,FALSE))</f>
        <v>0</v>
      </c>
      <c r="CN16" s="78">
        <f>J16*(1-VLOOKUP(CN$8,'PONDERADORES-GBD'!$A$3:$I$43,4,FALSE))</f>
        <v>2.4015334999999999E-2</v>
      </c>
      <c r="CO16" s="78">
        <f>K16*(1-VLOOKUP(CO$8,'PONDERADORES-GBD'!$A$3:$I$43,4,FALSE))</f>
        <v>3.9126129999999995E-2</v>
      </c>
      <c r="CP16" s="78">
        <f>L16*(1-VLOOKUP(CP$8,'PONDERADORES-GBD'!$A$3:$I$43,4,FALSE))</f>
        <v>7.0725200000000002E-2</v>
      </c>
      <c r="CQ16" s="78">
        <f>M16*(1-VLOOKUP(CQ$8,'PONDERADORES-GBD'!$A$3:$I$43,4,FALSE))</f>
        <v>3.0581299999999999E-2</v>
      </c>
      <c r="CR16" s="78">
        <f>N16*(1-VLOOKUP(CR$8,'PONDERADORES-GBD'!$A$3:$I$43,4,FALSE))</f>
        <v>2.5184600000000001E-2</v>
      </c>
      <c r="CS16" s="78">
        <f>O16*(1-VLOOKUP(CS$8,'PONDERADORES-GBD'!$A$3:$I$43,4,FALSE))</f>
        <v>0</v>
      </c>
      <c r="CT16" s="78">
        <f>P16*(1-VLOOKUP(CT$8,'PONDERADORES-GBD'!$A$3:$I$43,4,FALSE))</f>
        <v>5.3430279999999997E-2</v>
      </c>
      <c r="CU16" s="78">
        <f>Q16*(1-VLOOKUP(CU$8,'PONDERADORES-GBD'!$A$3:$I$43,4,FALSE))</f>
        <v>2.6415900000000001E-3</v>
      </c>
      <c r="CV16" s="78">
        <f>R16*(1-VLOOKUP(CV$8,'PONDERADORES-GBD'!$A$3:$I$43,4,FALSE))</f>
        <v>2.1965599999999997E-3</v>
      </c>
      <c r="CW16" s="78">
        <f>S16*(1-VLOOKUP(CW$8,'PONDERADORES-GBD'!$A$3:$I$43,4,FALSE))</f>
        <v>2.3338365E-2</v>
      </c>
      <c r="CX16" s="78">
        <f>T16*(1-VLOOKUP(CX$8,'PONDERADORES-GBD'!$A$3:$I$43,4,FALSE))</f>
        <v>2.8119700000000001E-2</v>
      </c>
      <c r="CY16" s="78">
        <f>U16*(1-VLOOKUP(CY$8,'PONDERADORES-GBD'!$A$3:$I$43,4,FALSE))</f>
        <v>3.99546E-2</v>
      </c>
      <c r="CZ16" s="78">
        <f>V16*(1-VLOOKUP(CZ$8,'PONDERADORES-GBD'!$A$3:$I$43,4,FALSE))</f>
        <v>1.5337999999999999E-2</v>
      </c>
      <c r="DA16" s="78">
        <f>W16*(1-VLOOKUP(DA$8,'PONDERADORES-GBD'!$A$3:$I$43,4,FALSE))</f>
        <v>5.8701000000000003E-2</v>
      </c>
      <c r="DB16" s="78">
        <f>X16*(1-VLOOKUP(DB$8,'PONDERADORES-GBD'!$A$3:$I$43,4,FALSE))</f>
        <v>6.0499900000000002E-2</v>
      </c>
      <c r="DC16" s="78">
        <f>Y16*(1-VLOOKUP(DC$8,'PONDERADORES-GBD'!$A$3:$I$43,4,FALSE))</f>
        <v>2.4711199999999999E-2</v>
      </c>
      <c r="DD16" s="78">
        <f>Z16*(1-VLOOKUP(DD$8,'PONDERADORES-GBD'!$A$3:$I$43,4,FALSE))</f>
        <v>0.1643628</v>
      </c>
      <c r="DE16" s="78">
        <f>AA16*(1-VLOOKUP(DE$8,'PONDERADORES-GBD'!$A$3:$I$43,4,FALSE))</f>
        <v>1.6190099999999999E-2</v>
      </c>
      <c r="DF16" s="78">
        <f>AB16*(1-VLOOKUP(DF$8,'PONDERADORES-GBD'!$A$3:$I$43,4,FALSE))</f>
        <v>3.5030999999999999E-3</v>
      </c>
      <c r="DG16" s="78">
        <f>AC16*(1-VLOOKUP(DG$8,'PONDERADORES-GBD'!$A$3:$I$43,4,FALSE))</f>
        <v>0</v>
      </c>
      <c r="DH16" s="78">
        <f>AD16*(1-VLOOKUP(DH$8,'PONDERADORES-GBD'!$A$3:$I$43,4,FALSE))</f>
        <v>0</v>
      </c>
      <c r="DI16" s="78">
        <f>AE16*(1-VLOOKUP(DI$8,'PONDERADORES-GBD'!$A$3:$I$43,4,FALSE))</f>
        <v>0</v>
      </c>
      <c r="DJ16" s="78">
        <f>AF16*(1-VLOOKUP(DJ$8,'PONDERADORES-GBD'!$A$3:$I$43,4,FALSE))</f>
        <v>0</v>
      </c>
      <c r="DK16" s="78">
        <f>AG16*(1-VLOOKUP(DK$8,'PONDERADORES-GBD'!$A$3:$I$43,4,FALSE))</f>
        <v>0</v>
      </c>
      <c r="DL16" s="78">
        <f>AH16*(1-VLOOKUP(DL$8,'PONDERADORES-GBD'!$A$3:$I$43,4,FALSE))</f>
        <v>0</v>
      </c>
      <c r="DM16" s="78">
        <f>AI16*(1-VLOOKUP(DM$8,'PONDERADORES-GBD'!$A$3:$I$43,4,FALSE))</f>
        <v>4.0711999999999996E-3</v>
      </c>
      <c r="DN16" s="78">
        <f>AJ16*(1-VLOOKUP(DN$8,'PONDERADORES-GBD'!$A$3:$I$43,4,FALSE))</f>
        <v>2.0829400000000001E-2</v>
      </c>
      <c r="DO16" s="78">
        <f>AK16*(1-VLOOKUP(DO$8,'PONDERADORES-GBD'!$A$3:$I$43,4,FALSE))</f>
        <v>6.3435000000000002E-3</v>
      </c>
      <c r="DP16" s="78">
        <f>AL16*(1-VLOOKUP(DP$8,'PONDERADORES-GBD'!$A$3:$I$43,4,FALSE))</f>
        <v>1.3349700000000001E-2</v>
      </c>
      <c r="DQ16" s="78">
        <f>AM16*(1-VLOOKUP(DQ$8,'PONDERADORES-GBD'!$A$3:$I$43,4,FALSE))</f>
        <v>5.1032000000000001E-2</v>
      </c>
      <c r="DR16" s="78">
        <f>AN16*(1-VLOOKUP(DR$8,'PONDERADORES-GBD'!$A$3:$I$43,4,FALSE))</f>
        <v>5.2072999999999998E-3</v>
      </c>
      <c r="DS16" s="78">
        <f>AO16*(1-VLOOKUP(DS$8,'PONDERADORES-GBD'!$A$3:$I$43,4,FALSE))</f>
        <v>4.7340000000000001E-4</v>
      </c>
      <c r="DT16" s="78">
        <f>AP16*(1-VLOOKUP(DT$8,'PONDERADORES-GBD'!$A$3:$I$43,4,FALSE))</f>
        <v>0</v>
      </c>
      <c r="DU16" s="78">
        <f>AQ16*(1-VLOOKUP(DU$8,'PONDERADORES-GBD'!$A$3:$I$43,4,FALSE))</f>
        <v>0</v>
      </c>
      <c r="DV16" s="50">
        <f t="shared" si="0"/>
        <v>0.99999989999999994</v>
      </c>
      <c r="DW16" s="45"/>
      <c r="DX16" s="81">
        <f>AT16*VLOOKUP(DX$8,'PONDERADORES-GBD'!$A$3:$I$43,5,FALSE)*VLOOKUP(DX$8,'PONDERADORES-GBD'!$A$3:$I$43,7,FALSE)+AT16*(1-VLOOKUP(DX$8,'PONDERADORES-GBD'!$A$3:$I$43,5,FALSE))*VLOOKUP(DX$8,'PONDERADORES-GBD'!$A$3:$I$43,9,FALSE)</f>
        <v>4.6285975999999993E-3</v>
      </c>
      <c r="DY16" s="81">
        <f>AU16*VLOOKUP(DY$8,'PONDERADORES-GBD'!$A$3:$I$43,5,FALSE)*VLOOKUP(DY$8,'PONDERADORES-GBD'!$A$3:$I$43,7,FALSE)+AU16*(1-VLOOKUP(DY$8,'PONDERADORES-GBD'!$A$3:$I$43,5,FALSE))*VLOOKUP(DY$8,'PONDERADORES-GBD'!$A$3:$I$43,9,FALSE)</f>
        <v>2.4381816E-3</v>
      </c>
      <c r="DZ16" s="81">
        <f>AV16*VLOOKUP(DZ$8,'PONDERADORES-GBD'!$A$3:$I$43,5,FALSE)*VLOOKUP(DZ$8,'PONDERADORES-GBD'!$A$3:$I$43,7,FALSE)+AV16*(1-VLOOKUP(DZ$8,'PONDERADORES-GBD'!$A$3:$I$43,5,FALSE))*VLOOKUP(DZ$8,'PONDERADORES-GBD'!$A$3:$I$43,9,FALSE)</f>
        <v>2.1225307950000004E-3</v>
      </c>
      <c r="EA16" s="81">
        <f>AW16*VLOOKUP(EA$8,'PONDERADORES-GBD'!$A$3:$I$43,5,FALSE)*VLOOKUP(EA$8,'PONDERADORES-GBD'!$A$3:$I$43,7,FALSE)+AW16*(1-VLOOKUP(EA$8,'PONDERADORES-GBD'!$A$3:$I$43,5,FALSE))*VLOOKUP(EA$8,'PONDERADORES-GBD'!$A$3:$I$43,9,FALSE)</f>
        <v>0</v>
      </c>
      <c r="EB16" s="81">
        <f>AX16*VLOOKUP(EB$8,'PONDERADORES-GBD'!$A$3:$I$43,5,FALSE)*VLOOKUP(EB$8,'PONDERADORES-GBD'!$A$3:$I$43,7,FALSE)+AX16*(1-VLOOKUP(EB$8,'PONDERADORES-GBD'!$A$3:$I$43,5,FALSE))*VLOOKUP(EB$8,'PONDERADORES-GBD'!$A$3:$I$43,9,FALSE)</f>
        <v>1.2784500000000001E-5</v>
      </c>
      <c r="EC16" s="81">
        <f>AY16*VLOOKUP(EC$8,'PONDERADORES-GBD'!$A$3:$I$43,5,FALSE)*VLOOKUP(EC$8,'PONDERADORES-GBD'!$A$3:$I$43,7,FALSE)+AY16*(1-VLOOKUP(EC$8,'PONDERADORES-GBD'!$A$3:$I$43,5,FALSE))*VLOOKUP(EC$8,'PONDERADORES-GBD'!$A$3:$I$43,9,FALSE)</f>
        <v>0</v>
      </c>
      <c r="ED16" s="81">
        <f>AZ16*VLOOKUP(ED$8,'PONDERADORES-GBD'!$A$3:$I$43,5,FALSE)*VLOOKUP(ED$8,'PONDERADORES-GBD'!$A$3:$I$43,7,FALSE)+AZ16*(1-VLOOKUP(ED$8,'PONDERADORES-GBD'!$A$3:$I$43,5,FALSE))*VLOOKUP(ED$8,'PONDERADORES-GBD'!$A$3:$I$43,9,FALSE)</f>
        <v>7.3309970000000013E-5</v>
      </c>
      <c r="EE16" s="81">
        <f>BA16*VLOOKUP(EE$8,'PONDERADORES-GBD'!$A$3:$I$43,5,FALSE)*VLOOKUP(EE$8,'PONDERADORES-GBD'!$A$3:$I$43,7,FALSE)+BA16*(1-VLOOKUP(EE$8,'PONDERADORES-GBD'!$A$3:$I$43,5,FALSE))*VLOOKUP(EE$8,'PONDERADORES-GBD'!$A$3:$I$43,9,FALSE)</f>
        <v>1.0296349999999998E-5</v>
      </c>
      <c r="EF16" s="81">
        <f>BB16*VLOOKUP(EF$8,'PONDERADORES-GBD'!$A$3:$I$43,5,FALSE)*VLOOKUP(EF$8,'PONDERADORES-GBD'!$A$3:$I$43,7,FALSE)+BB16*(1-VLOOKUP(EF$8,'PONDERADORES-GBD'!$A$3:$I$43,5,FALSE))*VLOOKUP(EF$8,'PONDERADORES-GBD'!$A$3:$I$43,9,FALSE)</f>
        <v>0</v>
      </c>
      <c r="EG16" s="81">
        <f>BC16*VLOOKUP(EG$8,'PONDERADORES-GBD'!$A$3:$I$43,5,FALSE)*VLOOKUP(EG$8,'PONDERADORES-GBD'!$A$3:$I$43,7,FALSE)+BC16*(1-VLOOKUP(EG$8,'PONDERADORES-GBD'!$A$3:$I$43,5,FALSE))*VLOOKUP(EG$8,'PONDERADORES-GBD'!$A$3:$I$43,9,FALSE)</f>
        <v>0</v>
      </c>
      <c r="EH16" s="81">
        <f>BD16*VLOOKUP(EH$8,'PONDERADORES-GBD'!$A$3:$I$43,5,FALSE)*VLOOKUP(EH$8,'PONDERADORES-GBD'!$A$3:$I$43,7,FALSE)+BD16*(1-VLOOKUP(EH$8,'PONDERADORES-GBD'!$A$3:$I$43,5,FALSE))*VLOOKUP(EH$8,'PONDERADORES-GBD'!$A$3:$I$43,9,FALSE)</f>
        <v>0</v>
      </c>
      <c r="EI16" s="81">
        <f>BE16*VLOOKUP(EI$8,'PONDERADORES-GBD'!$A$3:$I$43,5,FALSE)*VLOOKUP(EI$8,'PONDERADORES-GBD'!$A$3:$I$43,7,FALSE)+BE16*(1-VLOOKUP(EI$8,'PONDERADORES-GBD'!$A$3:$I$43,5,FALSE))*VLOOKUP(EI$8,'PONDERADORES-GBD'!$A$3:$I$43,9,FALSE)</f>
        <v>2.1208000000000001E-5</v>
      </c>
      <c r="EJ16" s="81">
        <f>BF16*VLOOKUP(EJ$8,'PONDERADORES-GBD'!$A$3:$I$43,5,FALSE)*VLOOKUP(EJ$8,'PONDERADORES-GBD'!$A$3:$I$43,7,FALSE)+BF16*(1-VLOOKUP(EJ$8,'PONDERADORES-GBD'!$A$3:$I$43,5,FALSE))*VLOOKUP(EJ$8,'PONDERADORES-GBD'!$A$3:$I$43,9,FALSE)</f>
        <v>2.6433928000000001E-4</v>
      </c>
      <c r="EK16" s="81">
        <f>BG16*VLOOKUP(EK$8,'PONDERADORES-GBD'!$A$3:$I$43,5,FALSE)*VLOOKUP(EK$8,'PONDERADORES-GBD'!$A$3:$I$43,7,FALSE)+BG16*(1-VLOOKUP(EK$8,'PONDERADORES-GBD'!$A$3:$I$43,5,FALSE))*VLOOKUP(EK$8,'PONDERADORES-GBD'!$A$3:$I$43,9,FALSE)</f>
        <v>8.8053000000000006E-5</v>
      </c>
      <c r="EL16" s="81">
        <f>BH16*VLOOKUP(EL$8,'PONDERADORES-GBD'!$A$3:$I$43,5,FALSE)*VLOOKUP(EL$8,'PONDERADORES-GBD'!$A$3:$I$43,7,FALSE)+BH16*(1-VLOOKUP(EL$8,'PONDERADORES-GBD'!$A$3:$I$43,5,FALSE))*VLOOKUP(EL$8,'PONDERADORES-GBD'!$A$3:$I$43,9,FALSE)</f>
        <v>6.2052819999999998E-5</v>
      </c>
      <c r="EM16" s="81">
        <f>BI16*VLOOKUP(EM$8,'PONDERADORES-GBD'!$A$3:$I$43,5,FALSE)*VLOOKUP(EM$8,'PONDERADORES-GBD'!$A$3:$I$43,7,FALSE)+BI16*(1-VLOOKUP(EM$8,'PONDERADORES-GBD'!$A$3:$I$43,5,FALSE))*VLOOKUP(EM$8,'PONDERADORES-GBD'!$A$3:$I$43,9,FALSE)</f>
        <v>2.9241598499999994E-4</v>
      </c>
      <c r="EN16" s="81">
        <f>BJ16*VLOOKUP(EN$8,'PONDERADORES-GBD'!$A$3:$I$43,5,FALSE)*VLOOKUP(EN$8,'PONDERADORES-GBD'!$A$3:$I$43,7,FALSE)+BJ16*(1-VLOOKUP(EN$8,'PONDERADORES-GBD'!$A$3:$I$43,5,FALSE))*VLOOKUP(EN$8,'PONDERADORES-GBD'!$A$3:$I$43,9,FALSE)</f>
        <v>0</v>
      </c>
      <c r="EO16" s="81">
        <f>BK16*VLOOKUP(EO$8,'PONDERADORES-GBD'!$A$3:$I$43,5,FALSE)*VLOOKUP(EO$8,'PONDERADORES-GBD'!$A$3:$I$43,7,FALSE)+BK16*(1-VLOOKUP(EO$8,'PONDERADORES-GBD'!$A$3:$I$43,5,FALSE))*VLOOKUP(EO$8,'PONDERADORES-GBD'!$A$3:$I$43,9,FALSE)</f>
        <v>0</v>
      </c>
      <c r="EP16" s="81">
        <f>BL16*VLOOKUP(EP$8,'PONDERADORES-GBD'!$A$3:$I$43,5,FALSE)*VLOOKUP(EP$8,'PONDERADORES-GBD'!$A$3:$I$43,7,FALSE)+BL16*(1-VLOOKUP(EP$8,'PONDERADORES-GBD'!$A$3:$I$43,5,FALSE))*VLOOKUP(EP$8,'PONDERADORES-GBD'!$A$3:$I$43,9,FALSE)</f>
        <v>0</v>
      </c>
      <c r="EQ16" s="81">
        <f>BM16*VLOOKUP(EQ$8,'PONDERADORES-GBD'!$A$3:$I$43,5,FALSE)*VLOOKUP(EQ$8,'PONDERADORES-GBD'!$A$3:$I$43,7,FALSE)+BM16*(1-VLOOKUP(EQ$8,'PONDERADORES-GBD'!$A$3:$I$43,5,FALSE))*VLOOKUP(EQ$8,'PONDERADORES-GBD'!$A$3:$I$43,9,FALSE)</f>
        <v>0</v>
      </c>
      <c r="ER16" s="81">
        <f>BN16*VLOOKUP(ER$8,'PONDERADORES-GBD'!$A$3:$I$43,5,FALSE)*VLOOKUP(ER$8,'PONDERADORES-GBD'!$A$3:$I$43,7,FALSE)+BN16*(1-VLOOKUP(ER$8,'PONDERADORES-GBD'!$A$3:$I$43,5,FALSE))*VLOOKUP(ER$8,'PONDERADORES-GBD'!$A$3:$I$43,9,FALSE)</f>
        <v>0</v>
      </c>
      <c r="ES16" s="81">
        <f>BO16*VLOOKUP(ES$8,'PONDERADORES-GBD'!$A$3:$I$43,5,FALSE)*VLOOKUP(ES$8,'PONDERADORES-GBD'!$A$3:$I$43,7,FALSE)+BO16*(1-VLOOKUP(ES$8,'PONDERADORES-GBD'!$A$3:$I$43,5,FALSE))*VLOOKUP(ES$8,'PONDERADORES-GBD'!$A$3:$I$43,9,FALSE)</f>
        <v>0</v>
      </c>
      <c r="ET16" s="81">
        <f>BP16*VLOOKUP(ET$8,'PONDERADORES-GBD'!$A$3:$I$43,5,FALSE)*VLOOKUP(ET$8,'PONDERADORES-GBD'!$A$3:$I$43,7,FALSE)+BP16*(1-VLOOKUP(ET$8,'PONDERADORES-GBD'!$A$3:$I$43,5,FALSE))*VLOOKUP(ET$8,'PONDERADORES-GBD'!$A$3:$I$43,9,FALSE)</f>
        <v>0</v>
      </c>
      <c r="EU16" s="81">
        <f>BQ16*VLOOKUP(EU$8,'PONDERADORES-GBD'!$A$3:$I$43,5,FALSE)*VLOOKUP(EU$8,'PONDERADORES-GBD'!$A$3:$I$43,7,FALSE)+BQ16*(1-VLOOKUP(EU$8,'PONDERADORES-GBD'!$A$3:$I$43,5,FALSE))*VLOOKUP(EU$8,'PONDERADORES-GBD'!$A$3:$I$43,9,FALSE)</f>
        <v>0</v>
      </c>
      <c r="EV16" s="81">
        <f>BR16*VLOOKUP(EV$8,'PONDERADORES-GBD'!$A$3:$I$43,5,FALSE)*VLOOKUP(EV$8,'PONDERADORES-GBD'!$A$3:$I$43,7,FALSE)+BR16*(1-VLOOKUP(EV$8,'PONDERADORES-GBD'!$A$3:$I$43,5,FALSE))*VLOOKUP(EV$8,'PONDERADORES-GBD'!$A$3:$I$43,9,FALSE)</f>
        <v>0</v>
      </c>
      <c r="EW16" s="81">
        <f>BS16*VLOOKUP(EW$8,'PONDERADORES-GBD'!$A$3:$I$43,5,FALSE)*VLOOKUP(EW$8,'PONDERADORES-GBD'!$A$3:$I$43,7,FALSE)+BS16*(1-VLOOKUP(EW$8,'PONDERADORES-GBD'!$A$3:$I$43,5,FALSE))*VLOOKUP(EW$8,'PONDERADORES-GBD'!$A$3:$I$43,9,FALSE)</f>
        <v>2.2155899999999999E-5</v>
      </c>
      <c r="EX16" s="81">
        <f>BT16*VLOOKUP(EX$8,'PONDERADORES-GBD'!$A$3:$I$43,5,FALSE)*VLOOKUP(EX$8,'PONDERADORES-GBD'!$A$3:$I$43,7,FALSE)+BT16*(1-VLOOKUP(EX$8,'PONDERADORES-GBD'!$A$3:$I$43,5,FALSE))*VLOOKUP(EX$8,'PONDERADORES-GBD'!$A$3:$I$43,9,FALSE)</f>
        <v>0</v>
      </c>
      <c r="EY16" s="81">
        <f>BU16*VLOOKUP(EY$8,'PONDERADORES-GBD'!$A$3:$I$43,5,FALSE)*VLOOKUP(EY$8,'PONDERADORES-GBD'!$A$3:$I$43,7,FALSE)+BU16*(1-VLOOKUP(EY$8,'PONDERADORES-GBD'!$A$3:$I$43,5,FALSE))*VLOOKUP(EY$8,'PONDERADORES-GBD'!$A$3:$I$43,9,FALSE)</f>
        <v>3.1240000000000001E-6</v>
      </c>
      <c r="EZ16" s="81">
        <f>BV16*VLOOKUP(EZ$8,'PONDERADORES-GBD'!$A$3:$I$43,5,FALSE)*VLOOKUP(EZ$8,'PONDERADORES-GBD'!$A$3:$I$43,7,FALSE)+BV16*(1-VLOOKUP(EZ$8,'PONDERADORES-GBD'!$A$3:$I$43,5,FALSE))*VLOOKUP(EZ$8,'PONDERADORES-GBD'!$A$3:$I$43,9,FALSE)</f>
        <v>5.2075000000000005E-6</v>
      </c>
      <c r="FA16" s="81">
        <f>BW16*VLOOKUP(FA$8,'PONDERADORES-GBD'!$A$3:$I$43,5,FALSE)*VLOOKUP(FA$8,'PONDERADORES-GBD'!$A$3:$I$43,7,FALSE)+BW16*(1-VLOOKUP(FA$8,'PONDERADORES-GBD'!$A$3:$I$43,5,FALSE))*VLOOKUP(FA$8,'PONDERADORES-GBD'!$A$3:$I$43,9,FALSE)</f>
        <v>5.9081099999999999E-5</v>
      </c>
      <c r="FB16" s="81">
        <f>BX16*VLOOKUP(FB$8,'PONDERADORES-GBD'!$A$3:$I$43,5,FALSE)*VLOOKUP(FB$8,'PONDERADORES-GBD'!$A$3:$I$43,7,FALSE)+BX16*(1-VLOOKUP(FB$8,'PONDERADORES-GBD'!$A$3:$I$43,5,FALSE))*VLOOKUP(FB$8,'PONDERADORES-GBD'!$A$3:$I$43,9,FALSE)</f>
        <v>2.4992000000000001E-5</v>
      </c>
      <c r="FC16" s="81">
        <f>BY16*VLOOKUP(FC$8,'PONDERADORES-GBD'!$A$3:$I$43,5,FALSE)*VLOOKUP(FC$8,'PONDERADORES-GBD'!$A$3:$I$43,7,FALSE)+BY16*(1-VLOOKUP(FC$8,'PONDERADORES-GBD'!$A$3:$I$43,5,FALSE))*VLOOKUP(FC$8,'PONDERADORES-GBD'!$A$3:$I$43,9,FALSE)</f>
        <v>0</v>
      </c>
      <c r="FD16" s="81">
        <f>BZ16*VLOOKUP(FD$8,'PONDERADORES-GBD'!$A$3:$I$43,5,FALSE)*VLOOKUP(FD$8,'PONDERADORES-GBD'!$A$3:$I$43,7,FALSE)+BZ16*(1-VLOOKUP(FD$8,'PONDERADORES-GBD'!$A$3:$I$43,5,FALSE))*VLOOKUP(FD$8,'PONDERADORES-GBD'!$A$3:$I$43,9,FALSE)</f>
        <v>0</v>
      </c>
      <c r="FE16" s="81">
        <f>CA16*VLOOKUP(FE$8,'PONDERADORES-GBD'!$A$3:$I$43,5,FALSE)*VLOOKUP(FE$8,'PONDERADORES-GBD'!$A$3:$I$43,7,FALSE)+CA16*(1-VLOOKUP(FE$8,'PONDERADORES-GBD'!$A$3:$I$43,5,FALSE))*VLOOKUP(FE$8,'PONDERADORES-GBD'!$A$3:$I$43,9,FALSE)</f>
        <v>0</v>
      </c>
      <c r="FF16" s="81">
        <f>CB16*VLOOKUP(FF$8,'PONDERADORES-GBD'!$A$3:$I$43,5,FALSE)*VLOOKUP(FF$8,'PONDERADORES-GBD'!$A$3:$I$43,7,FALSE)+CB16*(1-VLOOKUP(FF$8,'PONDERADORES-GBD'!$A$3:$I$43,5,FALSE))*VLOOKUP(FF$8,'PONDERADORES-GBD'!$A$3:$I$43,9,FALSE)</f>
        <v>0</v>
      </c>
      <c r="FG16" s="81">
        <f>CC16*VLOOKUP(FG$8,'PONDERADORES-GBD'!$A$3:$I$43,5,FALSE)*VLOOKUP(FG$8,'PONDERADORES-GBD'!$A$3:$I$43,7,FALSE)+CC16*(1-VLOOKUP(FG$8,'PONDERADORES-GBD'!$A$3:$I$43,5,FALSE))*VLOOKUP(FG$8,'PONDERADORES-GBD'!$A$3:$I$43,9,FALSE)</f>
        <v>0</v>
      </c>
      <c r="FH16" s="81">
        <f>CD16*VLOOKUP(FH$8,'PONDERADORES-GBD'!$A$3:$I$43,5,FALSE)*VLOOKUP(FH$8,'PONDERADORES-GBD'!$A$3:$I$43,7,FALSE)+CD16*(1-VLOOKUP(FH$8,'PONDERADORES-GBD'!$A$3:$I$43,5,FALSE))*VLOOKUP(FH$8,'PONDERADORES-GBD'!$A$3:$I$43,9,FALSE)</f>
        <v>0</v>
      </c>
      <c r="FI16" s="81">
        <f>CE16*VLOOKUP(FI$8,'PONDERADORES-GBD'!$A$3:$I$43,5,FALSE)*VLOOKUP(FI$8,'PONDERADORES-GBD'!$A$3:$I$43,7,FALSE)+CE16*(1-VLOOKUP(FI$8,'PONDERADORES-GBD'!$A$3:$I$43,5,FALSE))*VLOOKUP(FI$8,'PONDERADORES-GBD'!$A$3:$I$43,9,FALSE)</f>
        <v>0</v>
      </c>
      <c r="FJ16" s="81">
        <f>CF16*VLOOKUP(FJ$8,'PONDERADORES-GBD'!$A$3:$I$43,5,FALSE)*VLOOKUP(FJ$8,'PONDERADORES-GBD'!$A$3:$I$43,7,FALSE)+CF16*(1-VLOOKUP(FJ$8,'PONDERADORES-GBD'!$A$3:$I$43,5,FALSE))*VLOOKUP(FJ$8,'PONDERADORES-GBD'!$A$3:$I$43,9,FALSE)</f>
        <v>0</v>
      </c>
      <c r="FK16" s="81">
        <f>CG16*VLOOKUP(FK$8,'PONDERADORES-GBD'!$A$3:$I$43,5,FALSE)*VLOOKUP(FK$8,'PONDERADORES-GBD'!$A$3:$I$43,7,FALSE)+CG16*(1-VLOOKUP(FK$8,'PONDERADORES-GBD'!$A$3:$I$43,5,FALSE))*VLOOKUP(FK$8,'PONDERADORES-GBD'!$A$3:$I$43,9,FALSE)</f>
        <v>0</v>
      </c>
      <c r="FL16" s="81">
        <f>CH16*VLOOKUP(FL$8,'PONDERADORES-GBD'!$A$3:$I$43,5,FALSE)*VLOOKUP(FL$8,'PONDERADORES-GBD'!$A$3:$I$43,6,FALSE)*VLOOKUP(FL$8,'PONDERADORES-GBD'!$A$3:$I$43,3,FALSE)+CH16*(1-VLOOKUP(FL$8,'PONDERADORES-GBD'!$A$3:$I$43,5,FALSE))*VLOOKUP(FL$8,'PONDERADORES-GBD'!$A$3:$I$43,8,FALSE)*VLOOKUP(FL$8,'PONDERADORES-GBD'!$A$3:$I$43,3,FALSE)</f>
        <v>0</v>
      </c>
      <c r="FM16" s="81">
        <f>CI16*VLOOKUP(FM$8,'PONDERADORES-GBD'!$A$3:$I$43,5,FALSE)*VLOOKUP(FM$8,'PONDERADORES-GBD'!$A$3:$I$43,6,FALSE)*VLOOKUP(FM$8,'PONDERADORES-GBD'!$A$3:$I$43,3,FALSE)+CI16*(1-VLOOKUP(FM$8,'PONDERADORES-GBD'!$A$3:$I$43,5,FALSE))*VLOOKUP(FM$8,'PONDERADORES-GBD'!$A$3:$I$43,8,FALSE)*VLOOKUP(FM$8,'PONDERADORES-GBD'!$A$3:$I$43,3,FALSE)</f>
        <v>0</v>
      </c>
      <c r="FN16" s="81">
        <f>CJ16*VLOOKUP(FN$8,'PONDERADORES-GBD'!$A$3:$I$43,5,FALSE)*VLOOKUP(FN$8,'PONDERADORES-GBD'!$A$3:$I$43,6,FALSE)*VLOOKUP(FN$8,'PONDERADORES-GBD'!$A$3:$I$43,3,FALSE)+CJ16*(1-VLOOKUP(FN$8,'PONDERADORES-GBD'!$A$3:$I$43,5,FALSE))*VLOOKUP(FN$8,'PONDERADORES-GBD'!$A$3:$I$43,8,FALSE)*VLOOKUP(FN$8,'PONDERADORES-GBD'!$A$3:$I$43,3,FALSE)</f>
        <v>2.5060241630800819E-3</v>
      </c>
      <c r="FO16" s="81">
        <f>CK16*VLOOKUP(FO$8,'PONDERADORES-GBD'!$A$3:$I$43,5,FALSE)*VLOOKUP(FO$8,'PONDERADORES-GBD'!$A$3:$I$43,6,FALSE)*VLOOKUP(FO$8,'PONDERADORES-GBD'!$A$3:$I$43,3,FALSE)+CK16*(1-VLOOKUP(FO$8,'PONDERADORES-GBD'!$A$3:$I$43,5,FALSE))*VLOOKUP(FO$8,'PONDERADORES-GBD'!$A$3:$I$43,8,FALSE)*VLOOKUP(FO$8,'PONDERADORES-GBD'!$A$3:$I$43,3,FALSE)</f>
        <v>0</v>
      </c>
      <c r="FP16" s="81">
        <f>CL16*VLOOKUP(FP$8,'PONDERADORES-GBD'!$A$3:$I$43,5,FALSE)*VLOOKUP(FP$8,'PONDERADORES-GBD'!$A$3:$I$43,6,FALSE)*VLOOKUP(FP$8,'PONDERADORES-GBD'!$A$3:$I$43,3,FALSE)+CL16*(1-VLOOKUP(FP$8,'PONDERADORES-GBD'!$A$3:$I$43,5,FALSE))*VLOOKUP(FP$8,'PONDERADORES-GBD'!$A$3:$I$43,8,FALSE)*VLOOKUP(FP$8,'PONDERADORES-GBD'!$A$3:$I$43,3,FALSE)</f>
        <v>0</v>
      </c>
      <c r="FQ16" s="81">
        <f>CM16*VLOOKUP(FQ$8,'PONDERADORES-GBD'!$A$3:$I$43,5,FALSE)*VLOOKUP(FQ$8,'PONDERADORES-GBD'!$A$3:$I$43,6,FALSE)*VLOOKUP(FQ$8,'PONDERADORES-GBD'!$A$3:$I$43,3,FALSE)+CM16*(1-VLOOKUP(FQ$8,'PONDERADORES-GBD'!$A$3:$I$43,5,FALSE))*VLOOKUP(FQ$8,'PONDERADORES-GBD'!$A$3:$I$43,8,FALSE)*VLOOKUP(FQ$8,'PONDERADORES-GBD'!$A$3:$I$43,3,FALSE)</f>
        <v>0</v>
      </c>
      <c r="FR16" s="81">
        <f>CN16*VLOOKUP(FR$8,'PONDERADORES-GBD'!$A$3:$I$43,5,FALSE)*VLOOKUP(FR$8,'PONDERADORES-GBD'!$A$3:$I$43,6,FALSE)*VLOOKUP(FR$8,'PONDERADORES-GBD'!$A$3:$I$43,3,FALSE)+CN16*(1-VLOOKUP(FR$8,'PONDERADORES-GBD'!$A$3:$I$43,5,FALSE))*VLOOKUP(FR$8,'PONDERADORES-GBD'!$A$3:$I$43,8,FALSE)*VLOOKUP(FR$8,'PONDERADORES-GBD'!$A$3:$I$43,3,FALSE)</f>
        <v>8.6514381363449687E-4</v>
      </c>
      <c r="FS16" s="81">
        <f>CO16*VLOOKUP(FS$8,'PONDERADORES-GBD'!$A$3:$I$43,5,FALSE)*VLOOKUP(FS$8,'PONDERADORES-GBD'!$A$3:$I$43,6,FALSE)*VLOOKUP(FS$8,'PONDERADORES-GBD'!$A$3:$I$43,3,FALSE)+CO16*(1-VLOOKUP(FS$8,'PONDERADORES-GBD'!$A$3:$I$43,5,FALSE))*VLOOKUP(FS$8,'PONDERADORES-GBD'!$A$3:$I$43,8,FALSE)*VLOOKUP(FS$8,'PONDERADORES-GBD'!$A$3:$I$43,3,FALSE)</f>
        <v>6.0641484443531822E-4</v>
      </c>
      <c r="FT16" s="81">
        <f>CP16*VLOOKUP(FT$8,'PONDERADORES-GBD'!$A$3:$I$43,5,FALSE)*VLOOKUP(FT$8,'PONDERADORES-GBD'!$A$3:$I$43,6,FALSE)*VLOOKUP(FT$8,'PONDERADORES-GBD'!$A$3:$I$43,3,FALSE)+CP16*(1-VLOOKUP(FT$8,'PONDERADORES-GBD'!$A$3:$I$43,5,FALSE))*VLOOKUP(FT$8,'PONDERADORES-GBD'!$A$3:$I$43,8,FALSE)*VLOOKUP(FT$8,'PONDERADORES-GBD'!$A$3:$I$43,3,FALSE)</f>
        <v>1.1074956369609857E-3</v>
      </c>
      <c r="FU16" s="81">
        <f>CQ16*VLOOKUP(FU$8,'PONDERADORES-GBD'!$A$3:$I$43,5,FALSE)*VLOOKUP(FU$8,'PONDERADORES-GBD'!$A$3:$I$43,6,FALSE)*VLOOKUP(FU$8,'PONDERADORES-GBD'!$A$3:$I$43,3,FALSE)+CQ16*(1-VLOOKUP(FU$8,'PONDERADORES-GBD'!$A$3:$I$43,5,FALSE))*VLOOKUP(FU$8,'PONDERADORES-GBD'!$A$3:$I$43,8,FALSE)*VLOOKUP(FU$8,'PONDERADORES-GBD'!$A$3:$I$43,3,FALSE)</f>
        <v>4.7887678398357287E-4</v>
      </c>
      <c r="FV16" s="81">
        <f>CR16*VLOOKUP(FV$8,'PONDERADORES-GBD'!$A$3:$I$43,5,FALSE)*VLOOKUP(FV$8,'PONDERADORES-GBD'!$A$3:$I$43,6,FALSE)*VLOOKUP(FV$8,'PONDERADORES-GBD'!$A$3:$I$43,3,FALSE)+CR16*(1-VLOOKUP(FV$8,'PONDERADORES-GBD'!$A$3:$I$43,5,FALSE))*VLOOKUP(FV$8,'PONDERADORES-GBD'!$A$3:$I$43,8,FALSE)*VLOOKUP(FV$8,'PONDERADORES-GBD'!$A$3:$I$43,3,FALSE)</f>
        <v>8.8492582176591384E-4</v>
      </c>
      <c r="FW16" s="81">
        <f>CS16*VLOOKUP(FW$8,'PONDERADORES-GBD'!$A$3:$I$43,5,FALSE)*VLOOKUP(FW$8,'PONDERADORES-GBD'!$A$3:$I$43,6,FALSE)*VLOOKUP(FW$8,'PONDERADORES-GBD'!$A$3:$I$43,3,FALSE)+CS16*(1-VLOOKUP(FW$8,'PONDERADORES-GBD'!$A$3:$I$43,5,FALSE))*VLOOKUP(FW$8,'PONDERADORES-GBD'!$A$3:$I$43,8,FALSE)*VLOOKUP(FW$8,'PONDERADORES-GBD'!$A$3:$I$43,3,FALSE)</f>
        <v>0</v>
      </c>
      <c r="FX16" s="81">
        <f>CT16*VLOOKUP(FX$8,'PONDERADORES-GBD'!$A$3:$I$43,5,FALSE)*VLOOKUP(FX$8,'PONDERADORES-GBD'!$A$3:$I$43,6,FALSE)*VLOOKUP(FX$8,'PONDERADORES-GBD'!$A$3:$I$43,3,FALSE)+CT16*(1-VLOOKUP(FX$8,'PONDERADORES-GBD'!$A$3:$I$43,5,FALSE))*VLOOKUP(FX$8,'PONDERADORES-GBD'!$A$3:$I$43,8,FALSE)*VLOOKUP(FX$8,'PONDERADORES-GBD'!$A$3:$I$43,3,FALSE)</f>
        <v>3.9423574154688563E-4</v>
      </c>
      <c r="FY16" s="81">
        <f>CU16*VLOOKUP(FY$8,'PONDERADORES-GBD'!$A$3:$I$43,5,FALSE)*VLOOKUP(FY$8,'PONDERADORES-GBD'!$A$3:$I$43,6,FALSE)*VLOOKUP(FY$8,'PONDERADORES-GBD'!$A$3:$I$43,3,FALSE)+CU16*(1-VLOOKUP(FY$8,'PONDERADORES-GBD'!$A$3:$I$43,5,FALSE))*VLOOKUP(FY$8,'PONDERADORES-GBD'!$A$3:$I$43,8,FALSE)*VLOOKUP(FY$8,'PONDERADORES-GBD'!$A$3:$I$43,3,FALSE)</f>
        <v>2.7338015605749487E-6</v>
      </c>
      <c r="FZ16" s="81">
        <f>CV16*VLOOKUP(FZ$8,'PONDERADORES-GBD'!$A$3:$I$43,5,FALSE)*VLOOKUP(FZ$8,'PONDERADORES-GBD'!$A$3:$I$43,6,FALSE)*VLOOKUP(FZ$8,'PONDERADORES-GBD'!$A$3:$I$43,3,FALSE)+CV16*(1-VLOOKUP(FZ$8,'PONDERADORES-GBD'!$A$3:$I$43,5,FALSE))*VLOOKUP(FZ$8,'PONDERADORES-GBD'!$A$3:$I$43,8,FALSE)*VLOOKUP(FZ$8,'PONDERADORES-GBD'!$A$3:$I$43,3,FALSE)</f>
        <v>0</v>
      </c>
      <c r="GA16" s="81">
        <f>CW16*VLOOKUP(GA$8,'PONDERADORES-GBD'!$A$3:$I$43,5,FALSE)*VLOOKUP(GA$8,'PONDERADORES-GBD'!$A$3:$I$43,6,FALSE)*VLOOKUP(GA$8,'PONDERADORES-GBD'!$A$3:$I$43,3,FALSE)+CW16*(1-VLOOKUP(GA$8,'PONDERADORES-GBD'!$A$3:$I$43,5,FALSE))*VLOOKUP(GA$8,'PONDERADORES-GBD'!$A$3:$I$43,8,FALSE)*VLOOKUP(GA$8,'PONDERADORES-GBD'!$A$3:$I$43,3,FALSE)</f>
        <v>1.7693068496919917E-4</v>
      </c>
      <c r="GB16" s="81">
        <f>CX16*VLOOKUP(GB$8,'PONDERADORES-GBD'!$A$3:$I$43,5,FALSE)*VLOOKUP(GB$8,'PONDERADORES-GBD'!$A$3:$I$43,6,FALSE)*VLOOKUP(GB$8,'PONDERADORES-GBD'!$A$3:$I$43,3,FALSE)+CX16*(1-VLOOKUP(GB$8,'PONDERADORES-GBD'!$A$3:$I$43,5,FALSE))*VLOOKUP(GB$8,'PONDERADORES-GBD'!$A$3:$I$43,8,FALSE)*VLOOKUP(GB$8,'PONDERADORES-GBD'!$A$3:$I$43,3,FALSE)</f>
        <v>2.2180111074606435E-4</v>
      </c>
      <c r="GC16" s="81">
        <f>CY16*VLOOKUP(GC$8,'PONDERADORES-GBD'!$A$3:$I$43,5,FALSE)*VLOOKUP(GC$8,'PONDERADORES-GBD'!$A$3:$I$43,6,FALSE)*VLOOKUP(GC$8,'PONDERADORES-GBD'!$A$3:$I$43,3,FALSE)+CY16*(1-VLOOKUP(GC$8,'PONDERADORES-GBD'!$A$3:$I$43,5,FALSE))*VLOOKUP(GC$8,'PONDERADORES-GBD'!$A$3:$I$43,8,FALSE)*VLOOKUP(GC$8,'PONDERADORES-GBD'!$A$3:$I$43,3,FALSE)</f>
        <v>6.192552788501026E-4</v>
      </c>
      <c r="GD16" s="81">
        <f>CZ16*VLOOKUP(GD$8,'PONDERADORES-GBD'!$A$3:$I$43,5,FALSE)*VLOOKUP(GD$8,'PONDERADORES-GBD'!$A$3:$I$43,6,FALSE)*VLOOKUP(GD$8,'PONDERADORES-GBD'!$A$3:$I$43,3,FALSE)+CZ16*(1-VLOOKUP(GD$8,'PONDERADORES-GBD'!$A$3:$I$43,5,FALSE))*VLOOKUP(GD$8,'PONDERADORES-GBD'!$A$3:$I$43,8,FALSE)*VLOOKUP(GD$8,'PONDERADORES-GBD'!$A$3:$I$43,3,FALSE)</f>
        <v>1.8166239014373716E-4</v>
      </c>
      <c r="GE16" s="81">
        <f>DA16*VLOOKUP(GE$8,'PONDERADORES-GBD'!$A$3:$I$43,5,FALSE)*VLOOKUP(GE$8,'PONDERADORES-GBD'!$A$3:$I$43,6,FALSE)*VLOOKUP(GE$8,'PONDERADORES-GBD'!$A$3:$I$43,3,FALSE)+DA16*(1-VLOOKUP(GE$8,'PONDERADORES-GBD'!$A$3:$I$43,5,FALSE))*VLOOKUP(GE$8,'PONDERADORES-GBD'!$A$3:$I$43,8,FALSE)*VLOOKUP(GE$8,'PONDERADORES-GBD'!$A$3:$I$43,3,FALSE)</f>
        <v>2.3062542094455854E-4</v>
      </c>
      <c r="GF16" s="81">
        <f>DB16*VLOOKUP(GF$8,'PONDERADORES-GBD'!$A$3:$I$43,5,FALSE)*VLOOKUP(GF$8,'PONDERADORES-GBD'!$A$3:$I$43,6,FALSE)*VLOOKUP(GF$8,'PONDERADORES-GBD'!$A$3:$I$43,3,FALSE)+DB16*(1-VLOOKUP(GF$8,'PONDERADORES-GBD'!$A$3:$I$43,5,FALSE))*VLOOKUP(GF$8,'PONDERADORES-GBD'!$A$3:$I$43,8,FALSE)*VLOOKUP(GF$8,'PONDERADORES-GBD'!$A$3:$I$43,3,FALSE)</f>
        <v>1.9015437426420261E-4</v>
      </c>
      <c r="GG16" s="81">
        <f>DC16*VLOOKUP(GG$8,'PONDERADORES-GBD'!$A$3:$I$43,5,FALSE)*VLOOKUP(GG$8,'PONDERADORES-GBD'!$A$3:$I$43,6,FALSE)*VLOOKUP(GG$8,'PONDERADORES-GBD'!$A$3:$I$43,3,FALSE)+DC16*(1-VLOOKUP(GG$8,'PONDERADORES-GBD'!$A$3:$I$43,5,FALSE))*VLOOKUP(GG$8,'PONDERADORES-GBD'!$A$3:$I$43,8,FALSE)*VLOOKUP(GG$8,'PONDERADORES-GBD'!$A$3:$I$43,3,FALSE)</f>
        <v>1.7252172484599588E-5</v>
      </c>
      <c r="GH16" s="81">
        <f>DD16*VLOOKUP(GH$8,'PONDERADORES-GBD'!$A$3:$I$43,5,FALSE)*VLOOKUP(GH$8,'PONDERADORES-GBD'!$A$3:$I$43,6,FALSE)*VLOOKUP(GH$8,'PONDERADORES-GBD'!$A$3:$I$43,3,FALSE)+DD16*(1-VLOOKUP(GH$8,'PONDERADORES-GBD'!$A$3:$I$43,5,FALSE))*VLOOKUP(GH$8,'PONDERADORES-GBD'!$A$3:$I$43,8,FALSE)*VLOOKUP(GH$8,'PONDERADORES-GBD'!$A$3:$I$43,3,FALSE)</f>
        <v>7.4250135523613978E-4</v>
      </c>
      <c r="GI16" s="81">
        <f>DE16*VLOOKUP(GI$8,'PONDERADORES-GBD'!$A$3:$I$43,5,FALSE)*VLOOKUP(GI$8,'PONDERADORES-GBD'!$A$3:$I$43,6,FALSE)*VLOOKUP(GI$8,'PONDERADORES-GBD'!$A$3:$I$43,3,FALSE)+DE16*(1-VLOOKUP(GI$8,'PONDERADORES-GBD'!$A$3:$I$43,5,FALSE))*VLOOKUP(GI$8,'PONDERADORES-GBD'!$A$3:$I$43,8,FALSE)*VLOOKUP(GI$8,'PONDERADORES-GBD'!$A$3:$I$43,3,FALSE)</f>
        <v>3.0540667761806979E-5</v>
      </c>
      <c r="GJ16" s="81">
        <f>DF16*VLOOKUP(GJ$8,'PONDERADORES-GBD'!$A$3:$I$43,5,FALSE)*VLOOKUP(GJ$8,'PONDERADORES-GBD'!$A$3:$I$43,6,FALSE)*VLOOKUP(GJ$8,'PONDERADORES-GBD'!$A$3:$I$43,3,FALSE)+DF16*(1-VLOOKUP(GJ$8,'PONDERADORES-GBD'!$A$3:$I$43,5,FALSE))*VLOOKUP(GJ$8,'PONDERADORES-GBD'!$A$3:$I$43,8,FALSE)*VLOOKUP(GJ$8,'PONDERADORES-GBD'!$A$3:$I$43,3,FALSE)</f>
        <v>1.9661478439425051E-6</v>
      </c>
      <c r="GK16" s="81">
        <f>DG16*VLOOKUP(GK$8,'PONDERADORES-GBD'!$A$3:$I$43,5,FALSE)*VLOOKUP(GK$8,'PONDERADORES-GBD'!$A$3:$I$43,6,FALSE)*VLOOKUP(GK$8,'PONDERADORES-GBD'!$A$3:$I$43,3,FALSE)+DG16*(1-VLOOKUP(GK$8,'PONDERADORES-GBD'!$A$3:$I$43,5,FALSE))*VLOOKUP(GK$8,'PONDERADORES-GBD'!$A$3:$I$43,8,FALSE)*VLOOKUP(GK$8,'PONDERADORES-GBD'!$A$3:$I$43,3,FALSE)</f>
        <v>0</v>
      </c>
      <c r="GL16" s="81">
        <f>DH16*VLOOKUP(GL$8,'PONDERADORES-GBD'!$A$3:$I$43,5,FALSE)*VLOOKUP(GL$8,'PONDERADORES-GBD'!$A$3:$I$43,6,FALSE)*VLOOKUP(GL$8,'PONDERADORES-GBD'!$A$3:$I$43,3,FALSE)+DH16*(1-VLOOKUP(GL$8,'PONDERADORES-GBD'!$A$3:$I$43,5,FALSE))*VLOOKUP(GL$8,'PONDERADORES-GBD'!$A$3:$I$43,8,FALSE)*VLOOKUP(GL$8,'PONDERADORES-GBD'!$A$3:$I$43,3,FALSE)</f>
        <v>0</v>
      </c>
      <c r="GM16" s="81">
        <f>DI16*VLOOKUP(GM$8,'PONDERADORES-GBD'!$A$3:$I$43,5,FALSE)*VLOOKUP(GM$8,'PONDERADORES-GBD'!$A$3:$I$43,6,FALSE)*VLOOKUP(GM$8,'PONDERADORES-GBD'!$A$3:$I$43,3,FALSE)+DI16*(1-VLOOKUP(GM$8,'PONDERADORES-GBD'!$A$3:$I$43,5,FALSE))*VLOOKUP(GM$8,'PONDERADORES-GBD'!$A$3:$I$43,8,FALSE)*VLOOKUP(GM$8,'PONDERADORES-GBD'!$A$3:$I$43,3,FALSE)</f>
        <v>0</v>
      </c>
      <c r="GN16" s="81">
        <f>DJ16*VLOOKUP(GN$8,'PONDERADORES-GBD'!$A$3:$I$43,5,FALSE)*VLOOKUP(GN$8,'PONDERADORES-GBD'!$A$3:$I$43,6,FALSE)*VLOOKUP(GN$8,'PONDERADORES-GBD'!$A$3:$I$43,3,FALSE)+DJ16*(1-VLOOKUP(GN$8,'PONDERADORES-GBD'!$A$3:$I$43,5,FALSE))*VLOOKUP(GN$8,'PONDERADORES-GBD'!$A$3:$I$43,8,FALSE)*VLOOKUP(GN$8,'PONDERADORES-GBD'!$A$3:$I$43,3,FALSE)</f>
        <v>0</v>
      </c>
      <c r="GO16" s="81">
        <f>DK16*VLOOKUP(GO$8,'PONDERADORES-GBD'!$A$3:$I$43,5,FALSE)*VLOOKUP(GO$8,'PONDERADORES-GBD'!$A$3:$I$43,6,FALSE)*VLOOKUP(GO$8,'PONDERADORES-GBD'!$A$3:$I$43,3,FALSE)+DK16*(1-VLOOKUP(GO$8,'PONDERADORES-GBD'!$A$3:$I$43,5,FALSE))*VLOOKUP(GO$8,'PONDERADORES-GBD'!$A$3:$I$43,8,FALSE)*VLOOKUP(GO$8,'PONDERADORES-GBD'!$A$3:$I$43,3,FALSE)</f>
        <v>0</v>
      </c>
      <c r="GP16" s="81">
        <f>DL16*VLOOKUP(GP$8,'PONDERADORES-GBD'!$A$3:$I$43,5,FALSE)*VLOOKUP(GP$8,'PONDERADORES-GBD'!$A$3:$I$43,6,FALSE)*VLOOKUP(GP$8,'PONDERADORES-GBD'!$A$3:$I$43,3,FALSE)+DL16*(1-VLOOKUP(GP$8,'PONDERADORES-GBD'!$A$3:$I$43,5,FALSE))*VLOOKUP(GP$8,'PONDERADORES-GBD'!$A$3:$I$43,8,FALSE)*VLOOKUP(GP$8,'PONDERADORES-GBD'!$A$3:$I$43,3,FALSE)</f>
        <v>0</v>
      </c>
      <c r="GQ16" s="81">
        <f>DM16*VLOOKUP(GQ$8,'PONDERADORES-GBD'!$A$3:$I$43,5,FALSE)*VLOOKUP(GQ$8,'PONDERADORES-GBD'!$A$3:$I$43,6,FALSE)*VLOOKUP(GQ$8,'PONDERADORES-GBD'!$A$3:$I$43,3,FALSE)+DM16*(1-VLOOKUP(GQ$8,'PONDERADORES-GBD'!$A$3:$I$43,5,FALSE))*VLOOKUP(GQ$8,'PONDERADORES-GBD'!$A$3:$I$43,8,FALSE)*VLOOKUP(GQ$8,'PONDERADORES-GBD'!$A$3:$I$43,3,FALSE)</f>
        <v>2.2471017659137575E-6</v>
      </c>
      <c r="GR16" s="81">
        <f>DN16*VLOOKUP(GR$8,'PONDERADORES-GBD'!$A$3:$I$43,5,FALSE)*VLOOKUP(GR$8,'PONDERADORES-GBD'!$A$3:$I$43,6,FALSE)*VLOOKUP(GR$8,'PONDERADORES-GBD'!$A$3:$I$43,3,FALSE)+DN16*(1-VLOOKUP(GR$8,'PONDERADORES-GBD'!$A$3:$I$43,5,FALSE))*VLOOKUP(GR$8,'PONDERADORES-GBD'!$A$3:$I$43,8,FALSE)*VLOOKUP(GR$8,'PONDERADORES-GBD'!$A$3:$I$43,3,FALSE)</f>
        <v>0</v>
      </c>
      <c r="GS16" s="81">
        <f>DO16*VLOOKUP(GS$8,'PONDERADORES-GBD'!$A$3:$I$43,5,FALSE)*VLOOKUP(GS$8,'PONDERADORES-GBD'!$A$3:$I$43,6,FALSE)*VLOOKUP(GS$8,'PONDERADORES-GBD'!$A$3:$I$43,3,FALSE)+DO16*(1-VLOOKUP(GS$8,'PONDERADORES-GBD'!$A$3:$I$43,5,FALSE))*VLOOKUP(GS$8,'PONDERADORES-GBD'!$A$3:$I$43,8,FALSE)*VLOOKUP(GS$8,'PONDERADORES-GBD'!$A$3:$I$43,3,FALSE)</f>
        <v>0</v>
      </c>
      <c r="GT16" s="81">
        <f>DP16*VLOOKUP(GT$8,'PONDERADORES-GBD'!$A$3:$I$43,5,FALSE)*VLOOKUP(GT$8,'PONDERADORES-GBD'!$A$3:$I$43,6,FALSE)*VLOOKUP(GT$8,'PONDERADORES-GBD'!$A$3:$I$43,3,FALSE)+DP16*(1-VLOOKUP(GT$8,'PONDERADORES-GBD'!$A$3:$I$43,5,FALSE))*VLOOKUP(GT$8,'PONDERADORES-GBD'!$A$3:$I$43,8,FALSE)*VLOOKUP(GT$8,'PONDERADORES-GBD'!$A$3:$I$43,3,FALSE)</f>
        <v>4.0935425051334697E-6</v>
      </c>
      <c r="GU16" s="81">
        <f>DQ16*VLOOKUP(GU$8,'PONDERADORES-GBD'!$A$3:$I$43,5,FALSE)*VLOOKUP(GU$8,'PONDERADORES-GBD'!$A$3:$I$43,6,FALSE)*VLOOKUP(GU$8,'PONDERADORES-GBD'!$A$3:$I$43,3,FALSE)+DQ16*(1-VLOOKUP(GU$8,'PONDERADORES-GBD'!$A$3:$I$43,5,FALSE))*VLOOKUP(GU$8,'PONDERADORES-GBD'!$A$3:$I$43,8,FALSE)*VLOOKUP(GU$8,'PONDERADORES-GBD'!$A$3:$I$43,3,FALSE)</f>
        <v>1.1736312114989731E-5</v>
      </c>
      <c r="GV16" s="81">
        <f>DR16*VLOOKUP(GV$8,'PONDERADORES-GBD'!$A$3:$I$43,5,FALSE)*VLOOKUP(GV$8,'PONDERADORES-GBD'!$A$3:$I$43,6,FALSE)*VLOOKUP(GV$8,'PONDERADORES-GBD'!$A$3:$I$43,3,FALSE)+DR16*(1-VLOOKUP(GV$8,'PONDERADORES-GBD'!$A$3:$I$43,5,FALSE))*VLOOKUP(GV$8,'PONDERADORES-GBD'!$A$3:$I$43,8,FALSE)*VLOOKUP(GV$8,'PONDERADORES-GBD'!$A$3:$I$43,3,FALSE)</f>
        <v>1.6560710965092402E-5</v>
      </c>
      <c r="GW16" s="81">
        <f>DS16*VLOOKUP(GW$8,'PONDERADORES-GBD'!$A$3:$I$43,5,FALSE)*VLOOKUP(GW$8,'PONDERADORES-GBD'!$A$3:$I$43,6,FALSE)*VLOOKUP(GW$8,'PONDERADORES-GBD'!$A$3:$I$43,3,FALSE)+DS16*(1-VLOOKUP(GW$8,'PONDERADORES-GBD'!$A$3:$I$43,5,FALSE))*VLOOKUP(GW$8,'PONDERADORES-GBD'!$A$3:$I$43,8,FALSE)*VLOOKUP(GW$8,'PONDERADORES-GBD'!$A$3:$I$43,3,FALSE)</f>
        <v>7.2463574537987677E-6</v>
      </c>
      <c r="GX16" s="81">
        <f>DT16*VLOOKUP(GX$8,'PONDERADORES-GBD'!$A$3:$I$43,5,FALSE)*VLOOKUP(GX$8,'PONDERADORES-GBD'!$A$3:$I$43,6,FALSE)*VLOOKUP(GX$8,'PONDERADORES-GBD'!$A$3:$I$43,3,FALSE)+DT16*(1-VLOOKUP(GX$8,'PONDERADORES-GBD'!$A$3:$I$43,5,FALSE))*VLOOKUP(GX$8,'PONDERADORES-GBD'!$A$3:$I$43,8,FALSE)*VLOOKUP(GX$8,'PONDERADORES-GBD'!$A$3:$I$43,3,FALSE)</f>
        <v>0</v>
      </c>
      <c r="GY16" s="81">
        <f>DU16*VLOOKUP(GY$8,'PONDERADORES-GBD'!$A$3:$I$43,5,FALSE)*VLOOKUP(GY$8,'PONDERADORES-GBD'!$A$3:$I$43,6,FALSE)*VLOOKUP(GY$8,'PONDERADORES-GBD'!$A$3:$I$43,3,FALSE)+DU16*(1-VLOOKUP(GY$8,'PONDERADORES-GBD'!$A$3:$I$43,5,FALSE))*VLOOKUP(GY$8,'PONDERADORES-GBD'!$A$3:$I$43,8,FALSE)*VLOOKUP(GY$8,'PONDERADORES-GBD'!$A$3:$I$43,3,FALSE)</f>
        <v>0</v>
      </c>
      <c r="GZ16" s="82">
        <f t="shared" si="1"/>
        <v>1.0128330399999998E-2</v>
      </c>
      <c r="HA16" s="82">
        <f t="shared" si="2"/>
        <v>9.3004242350171115E-3</v>
      </c>
      <c r="HC16" s="52">
        <f>GZ16*PRODMORTALIDAD!BR16*C16</f>
        <v>0</v>
      </c>
      <c r="HD16" s="52">
        <f>PRODMORTALIDAD!E16*PRODLG!HA16*PRODLG!C16</f>
        <v>0</v>
      </c>
      <c r="HE16" s="52">
        <f t="shared" si="3"/>
        <v>0</v>
      </c>
    </row>
    <row r="17" spans="1:213" ht="15.75" x14ac:dyDescent="0.25">
      <c r="A17" s="68" t="s">
        <v>104</v>
      </c>
      <c r="B17" s="46" t="s">
        <v>49</v>
      </c>
      <c r="C17" s="50">
        <f>DATOS!B56</f>
        <v>0</v>
      </c>
      <c r="D17" s="51">
        <v>7.522E-3</v>
      </c>
      <c r="E17" s="51">
        <v>7.2042E-3</v>
      </c>
      <c r="F17" s="51">
        <v>0.1888263</v>
      </c>
      <c r="G17" s="51">
        <v>0</v>
      </c>
      <c r="H17" s="51">
        <v>2.119E-4</v>
      </c>
      <c r="I17" s="51">
        <v>0</v>
      </c>
      <c r="J17" s="51">
        <v>2.8498800000000001E-2</v>
      </c>
      <c r="K17" s="51">
        <v>3.89872E-2</v>
      </c>
      <c r="L17" s="51">
        <v>8.4331000000000003E-2</v>
      </c>
      <c r="M17" s="51">
        <v>2.8816600000000001E-2</v>
      </c>
      <c r="N17" s="51">
        <v>2.5744300000000001E-2</v>
      </c>
      <c r="O17" s="51">
        <v>1.2712999999999999E-3</v>
      </c>
      <c r="P17" s="51">
        <v>5.1135600000000003E-2</v>
      </c>
      <c r="Q17" s="51">
        <v>1.9070000000000001E-3</v>
      </c>
      <c r="R17" s="51">
        <v>1.0594000000000001E-3</v>
      </c>
      <c r="S17" s="51">
        <v>3.0935500000000001E-2</v>
      </c>
      <c r="T17" s="51">
        <v>3.1253299999999998E-2</v>
      </c>
      <c r="U17" s="51">
        <v>4.2907099999999997E-2</v>
      </c>
      <c r="V17" s="51">
        <v>1.8328199999999999E-2</v>
      </c>
      <c r="W17" s="51">
        <v>5.7633200000000002E-2</v>
      </c>
      <c r="X17" s="51">
        <v>5.4454900000000001E-2</v>
      </c>
      <c r="Y17" s="51">
        <v>1.9917399999999998E-2</v>
      </c>
      <c r="Z17" s="51">
        <v>0.16897980000000001</v>
      </c>
      <c r="AA17" s="51">
        <v>1.46202E-2</v>
      </c>
      <c r="AB17" s="51">
        <v>2.6486000000000001E-3</v>
      </c>
      <c r="AC17" s="51">
        <v>4.238E-4</v>
      </c>
      <c r="AD17" s="51">
        <v>0</v>
      </c>
      <c r="AE17" s="51">
        <v>2.119E-4</v>
      </c>
      <c r="AF17" s="51">
        <v>8.4749999999999995E-4</v>
      </c>
      <c r="AG17" s="51">
        <v>6.357E-4</v>
      </c>
      <c r="AH17" s="51">
        <v>0</v>
      </c>
      <c r="AI17" s="51">
        <v>3.7079999999999999E-3</v>
      </c>
      <c r="AJ17" s="51">
        <v>1.7798499999999998E-2</v>
      </c>
      <c r="AK17" s="51">
        <v>4.6614999999999998E-3</v>
      </c>
      <c r="AL17" s="51">
        <v>1.14419E-2</v>
      </c>
      <c r="AM17" s="51">
        <v>4.6403199999999999E-2</v>
      </c>
      <c r="AN17" s="51">
        <v>6.0388000000000004E-3</v>
      </c>
      <c r="AO17" s="51">
        <v>6.357E-4</v>
      </c>
      <c r="AP17" s="51">
        <v>0</v>
      </c>
      <c r="AQ17" s="51">
        <v>0</v>
      </c>
      <c r="AR17" s="51">
        <v>1.0000003</v>
      </c>
      <c r="AT17" s="78">
        <f>D17*VLOOKUP(AT$8,'PONDERADORES-GBD'!$A$3:$I$43,4,FALSE)</f>
        <v>7.522E-3</v>
      </c>
      <c r="AU17" s="78">
        <f>E17*VLOOKUP(AU$8,'PONDERADORES-GBD'!$A$3:$I$43,4,FALSE)</f>
        <v>7.2042E-3</v>
      </c>
      <c r="AV17" s="78">
        <f>F17*VLOOKUP(AV$8,'PONDERADORES-GBD'!$A$3:$I$43,4,FALSE)</f>
        <v>9.4413150000000005E-3</v>
      </c>
      <c r="AW17" s="78">
        <f>G17*VLOOKUP(AW$8,'PONDERADORES-GBD'!$A$3:$I$43,4,FALSE)</f>
        <v>0</v>
      </c>
      <c r="AX17" s="78">
        <f>H17*VLOOKUP(AX$8,'PONDERADORES-GBD'!$A$3:$I$43,4,FALSE)</f>
        <v>2.119E-4</v>
      </c>
      <c r="AY17" s="78">
        <f>I17*VLOOKUP(AY$8,'PONDERADORES-GBD'!$A$3:$I$43,4,FALSE)</f>
        <v>0</v>
      </c>
      <c r="AZ17" s="78">
        <f>J17*VLOOKUP(AZ$8,'PONDERADORES-GBD'!$A$3:$I$43,4,FALSE)</f>
        <v>1.4249400000000002E-3</v>
      </c>
      <c r="BA17" s="78">
        <f>K17*VLOOKUP(BA$8,'PONDERADORES-GBD'!$A$3:$I$43,4,FALSE)</f>
        <v>1.94936E-3</v>
      </c>
      <c r="BB17" s="78">
        <f>L17*VLOOKUP(BB$8,'PONDERADORES-GBD'!$A$3:$I$43,4,FALSE)</f>
        <v>0</v>
      </c>
      <c r="BC17" s="78">
        <f>M17*VLOOKUP(BC$8,'PONDERADORES-GBD'!$A$3:$I$43,4,FALSE)</f>
        <v>0</v>
      </c>
      <c r="BD17" s="78">
        <f>N17*VLOOKUP(BD$8,'PONDERADORES-GBD'!$A$3:$I$43,4,FALSE)</f>
        <v>0</v>
      </c>
      <c r="BE17" s="78">
        <f>O17*VLOOKUP(BE$8,'PONDERADORES-GBD'!$A$3:$I$43,4,FALSE)</f>
        <v>1.2712999999999999E-3</v>
      </c>
      <c r="BF17" s="78">
        <f>P17*VLOOKUP(BF$8,'PONDERADORES-GBD'!$A$3:$I$43,4,FALSE)</f>
        <v>2.5567800000000003E-3</v>
      </c>
      <c r="BG17" s="78">
        <f>Q17*VLOOKUP(BG$8,'PONDERADORES-GBD'!$A$3:$I$43,4,FALSE)</f>
        <v>1.9070000000000003E-4</v>
      </c>
      <c r="BH17" s="78">
        <f>R17*VLOOKUP(BH$8,'PONDERADORES-GBD'!$A$3:$I$43,4,FALSE)</f>
        <v>2.1188000000000001E-4</v>
      </c>
      <c r="BI17" s="78">
        <f>S17*VLOOKUP(BI$8,'PONDERADORES-GBD'!$A$3:$I$43,4,FALSE)</f>
        <v>4.6403249999999998E-3</v>
      </c>
      <c r="BJ17" s="78">
        <f>T17*VLOOKUP(BJ$8,'PONDERADORES-GBD'!$A$3:$I$43,4,FALSE)</f>
        <v>0</v>
      </c>
      <c r="BK17" s="78">
        <f>U17*VLOOKUP(BK$8,'PONDERADORES-GBD'!$A$3:$I$43,4,FALSE)</f>
        <v>0</v>
      </c>
      <c r="BL17" s="78">
        <f>V17*VLOOKUP(BL$8,'PONDERADORES-GBD'!$A$3:$I$43,4,FALSE)</f>
        <v>0</v>
      </c>
      <c r="BM17" s="78">
        <f>W17*VLOOKUP(BM$8,'PONDERADORES-GBD'!$A$3:$I$43,4,FALSE)</f>
        <v>0</v>
      </c>
      <c r="BN17" s="78">
        <f>X17*VLOOKUP(BN$8,'PONDERADORES-GBD'!$A$3:$I$43,4,FALSE)</f>
        <v>0</v>
      </c>
      <c r="BO17" s="78">
        <f>Y17*VLOOKUP(BO$8,'PONDERADORES-GBD'!$A$3:$I$43,4,FALSE)</f>
        <v>0</v>
      </c>
      <c r="BP17" s="78">
        <f>Z17*VLOOKUP(BP$8,'PONDERADORES-GBD'!$A$3:$I$43,4,FALSE)</f>
        <v>0</v>
      </c>
      <c r="BQ17" s="78">
        <f>AA17*VLOOKUP(BQ$8,'PONDERADORES-GBD'!$A$3:$I$43,4,FALSE)</f>
        <v>0</v>
      </c>
      <c r="BR17" s="78">
        <f>AB17*VLOOKUP(BR$8,'PONDERADORES-GBD'!$A$3:$I$43,4,FALSE)</f>
        <v>0</v>
      </c>
      <c r="BS17" s="78">
        <f>AC17*VLOOKUP(BS$8,'PONDERADORES-GBD'!$A$3:$I$43,4,FALSE)</f>
        <v>4.238E-4</v>
      </c>
      <c r="BT17" s="78">
        <f>AD17*VLOOKUP(BT$8,'PONDERADORES-GBD'!$A$3:$I$43,4,FALSE)</f>
        <v>0</v>
      </c>
      <c r="BU17" s="78">
        <f>AE17*VLOOKUP(BU$8,'PONDERADORES-GBD'!$A$3:$I$43,4,FALSE)</f>
        <v>2.119E-4</v>
      </c>
      <c r="BV17" s="78">
        <f>AF17*VLOOKUP(BV$8,'PONDERADORES-GBD'!$A$3:$I$43,4,FALSE)</f>
        <v>8.4749999999999995E-4</v>
      </c>
      <c r="BW17" s="78">
        <f>AG17*VLOOKUP(BW$8,'PONDERADORES-GBD'!$A$3:$I$43,4,FALSE)</f>
        <v>6.357E-4</v>
      </c>
      <c r="BX17" s="78">
        <f>AH17*VLOOKUP(BX$8,'PONDERADORES-GBD'!$A$3:$I$43,4,FALSE)</f>
        <v>0</v>
      </c>
      <c r="BY17" s="78">
        <f>AI17*VLOOKUP(BY$8,'PONDERADORES-GBD'!$A$3:$I$43,4,FALSE)</f>
        <v>0</v>
      </c>
      <c r="BZ17" s="78">
        <f>AJ17*VLOOKUP(BZ$8,'PONDERADORES-GBD'!$A$3:$I$43,4,FALSE)</f>
        <v>0</v>
      </c>
      <c r="CA17" s="78">
        <f>AK17*VLOOKUP(CA$8,'PONDERADORES-GBD'!$A$3:$I$43,4,FALSE)</f>
        <v>0</v>
      </c>
      <c r="CB17" s="78">
        <f>AL17*VLOOKUP(CB$8,'PONDERADORES-GBD'!$A$3:$I$43,4,FALSE)</f>
        <v>0</v>
      </c>
      <c r="CC17" s="78">
        <f>AM17*VLOOKUP(CC$8,'PONDERADORES-GBD'!$A$3:$I$43,4,FALSE)</f>
        <v>0</v>
      </c>
      <c r="CD17" s="78">
        <f>AN17*VLOOKUP(CD$8,'PONDERADORES-GBD'!$A$3:$I$43,4,FALSE)</f>
        <v>0</v>
      </c>
      <c r="CE17" s="78">
        <f>AO17*VLOOKUP(CE$8,'PONDERADORES-GBD'!$A$3:$I$43,4,FALSE)</f>
        <v>0</v>
      </c>
      <c r="CF17" s="78">
        <f>AP17*VLOOKUP(CF$8,'PONDERADORES-GBD'!$A$3:$I$43,4,FALSE)</f>
        <v>0</v>
      </c>
      <c r="CG17" s="78">
        <f>AQ17*VLOOKUP(CG$8,'PONDERADORES-GBD'!$A$3:$I$43,4,FALSE)</f>
        <v>0</v>
      </c>
      <c r="CH17" s="78">
        <f>D17*(1-VLOOKUP(CH$8,'PONDERADORES-GBD'!$A$3:$I$43,4,FALSE))</f>
        <v>0</v>
      </c>
      <c r="CI17" s="78">
        <f>E17*(1-VLOOKUP(CI$8,'PONDERADORES-GBD'!$A$3:$I$43,4,FALSE))</f>
        <v>0</v>
      </c>
      <c r="CJ17" s="78">
        <f>F17*(1-VLOOKUP(CJ$8,'PONDERADORES-GBD'!$A$3:$I$43,4,FALSE))</f>
        <v>0.179384985</v>
      </c>
      <c r="CK17" s="78">
        <f>G17*(1-VLOOKUP(CK$8,'PONDERADORES-GBD'!$A$3:$I$43,4,FALSE))</f>
        <v>0</v>
      </c>
      <c r="CL17" s="78">
        <f>H17*(1-VLOOKUP(CL$8,'PONDERADORES-GBD'!$A$3:$I$43,4,FALSE))</f>
        <v>0</v>
      </c>
      <c r="CM17" s="78">
        <f>I17*(1-VLOOKUP(CM$8,'PONDERADORES-GBD'!$A$3:$I$43,4,FALSE))</f>
        <v>0</v>
      </c>
      <c r="CN17" s="78">
        <f>J17*(1-VLOOKUP(CN$8,'PONDERADORES-GBD'!$A$3:$I$43,4,FALSE))</f>
        <v>2.7073859999999998E-2</v>
      </c>
      <c r="CO17" s="78">
        <f>K17*(1-VLOOKUP(CO$8,'PONDERADORES-GBD'!$A$3:$I$43,4,FALSE))</f>
        <v>3.7037839999999995E-2</v>
      </c>
      <c r="CP17" s="78">
        <f>L17*(1-VLOOKUP(CP$8,'PONDERADORES-GBD'!$A$3:$I$43,4,FALSE))</f>
        <v>8.4331000000000003E-2</v>
      </c>
      <c r="CQ17" s="78">
        <f>M17*(1-VLOOKUP(CQ$8,'PONDERADORES-GBD'!$A$3:$I$43,4,FALSE))</f>
        <v>2.8816600000000001E-2</v>
      </c>
      <c r="CR17" s="78">
        <f>N17*(1-VLOOKUP(CR$8,'PONDERADORES-GBD'!$A$3:$I$43,4,FALSE))</f>
        <v>2.5744300000000001E-2</v>
      </c>
      <c r="CS17" s="78">
        <f>O17*(1-VLOOKUP(CS$8,'PONDERADORES-GBD'!$A$3:$I$43,4,FALSE))</f>
        <v>0</v>
      </c>
      <c r="CT17" s="78">
        <f>P17*(1-VLOOKUP(CT$8,'PONDERADORES-GBD'!$A$3:$I$43,4,FALSE))</f>
        <v>4.8578820000000002E-2</v>
      </c>
      <c r="CU17" s="78">
        <f>Q17*(1-VLOOKUP(CU$8,'PONDERADORES-GBD'!$A$3:$I$43,4,FALSE))</f>
        <v>1.7163E-3</v>
      </c>
      <c r="CV17" s="78">
        <f>R17*(1-VLOOKUP(CV$8,'PONDERADORES-GBD'!$A$3:$I$43,4,FALSE))</f>
        <v>8.4752000000000004E-4</v>
      </c>
      <c r="CW17" s="78">
        <f>S17*(1-VLOOKUP(CW$8,'PONDERADORES-GBD'!$A$3:$I$43,4,FALSE))</f>
        <v>2.6295175E-2</v>
      </c>
      <c r="CX17" s="78">
        <f>T17*(1-VLOOKUP(CX$8,'PONDERADORES-GBD'!$A$3:$I$43,4,FALSE))</f>
        <v>3.1253299999999998E-2</v>
      </c>
      <c r="CY17" s="78">
        <f>U17*(1-VLOOKUP(CY$8,'PONDERADORES-GBD'!$A$3:$I$43,4,FALSE))</f>
        <v>4.2907099999999997E-2</v>
      </c>
      <c r="CZ17" s="78">
        <f>V17*(1-VLOOKUP(CZ$8,'PONDERADORES-GBD'!$A$3:$I$43,4,FALSE))</f>
        <v>1.8328199999999999E-2</v>
      </c>
      <c r="DA17" s="78">
        <f>W17*(1-VLOOKUP(DA$8,'PONDERADORES-GBD'!$A$3:$I$43,4,FALSE))</f>
        <v>5.7633200000000002E-2</v>
      </c>
      <c r="DB17" s="78">
        <f>X17*(1-VLOOKUP(DB$8,'PONDERADORES-GBD'!$A$3:$I$43,4,FALSE))</f>
        <v>5.4454900000000001E-2</v>
      </c>
      <c r="DC17" s="78">
        <f>Y17*(1-VLOOKUP(DC$8,'PONDERADORES-GBD'!$A$3:$I$43,4,FALSE))</f>
        <v>1.9917399999999998E-2</v>
      </c>
      <c r="DD17" s="78">
        <f>Z17*(1-VLOOKUP(DD$8,'PONDERADORES-GBD'!$A$3:$I$43,4,FALSE))</f>
        <v>0.16897980000000001</v>
      </c>
      <c r="DE17" s="78">
        <f>AA17*(1-VLOOKUP(DE$8,'PONDERADORES-GBD'!$A$3:$I$43,4,FALSE))</f>
        <v>1.46202E-2</v>
      </c>
      <c r="DF17" s="78">
        <f>AB17*(1-VLOOKUP(DF$8,'PONDERADORES-GBD'!$A$3:$I$43,4,FALSE))</f>
        <v>2.6486000000000001E-3</v>
      </c>
      <c r="DG17" s="78">
        <f>AC17*(1-VLOOKUP(DG$8,'PONDERADORES-GBD'!$A$3:$I$43,4,FALSE))</f>
        <v>0</v>
      </c>
      <c r="DH17" s="78">
        <f>AD17*(1-VLOOKUP(DH$8,'PONDERADORES-GBD'!$A$3:$I$43,4,FALSE))</f>
        <v>0</v>
      </c>
      <c r="DI17" s="78">
        <f>AE17*(1-VLOOKUP(DI$8,'PONDERADORES-GBD'!$A$3:$I$43,4,FALSE))</f>
        <v>0</v>
      </c>
      <c r="DJ17" s="78">
        <f>AF17*(1-VLOOKUP(DJ$8,'PONDERADORES-GBD'!$A$3:$I$43,4,FALSE))</f>
        <v>0</v>
      </c>
      <c r="DK17" s="78">
        <f>AG17*(1-VLOOKUP(DK$8,'PONDERADORES-GBD'!$A$3:$I$43,4,FALSE))</f>
        <v>0</v>
      </c>
      <c r="DL17" s="78">
        <f>AH17*(1-VLOOKUP(DL$8,'PONDERADORES-GBD'!$A$3:$I$43,4,FALSE))</f>
        <v>0</v>
      </c>
      <c r="DM17" s="78">
        <f>AI17*(1-VLOOKUP(DM$8,'PONDERADORES-GBD'!$A$3:$I$43,4,FALSE))</f>
        <v>3.7079999999999999E-3</v>
      </c>
      <c r="DN17" s="78">
        <f>AJ17*(1-VLOOKUP(DN$8,'PONDERADORES-GBD'!$A$3:$I$43,4,FALSE))</f>
        <v>1.7798499999999998E-2</v>
      </c>
      <c r="DO17" s="78">
        <f>AK17*(1-VLOOKUP(DO$8,'PONDERADORES-GBD'!$A$3:$I$43,4,FALSE))</f>
        <v>4.6614999999999998E-3</v>
      </c>
      <c r="DP17" s="78">
        <f>AL17*(1-VLOOKUP(DP$8,'PONDERADORES-GBD'!$A$3:$I$43,4,FALSE))</f>
        <v>1.14419E-2</v>
      </c>
      <c r="DQ17" s="78">
        <f>AM17*(1-VLOOKUP(DQ$8,'PONDERADORES-GBD'!$A$3:$I$43,4,FALSE))</f>
        <v>4.6403199999999999E-2</v>
      </c>
      <c r="DR17" s="78">
        <f>AN17*(1-VLOOKUP(DR$8,'PONDERADORES-GBD'!$A$3:$I$43,4,FALSE))</f>
        <v>6.0388000000000004E-3</v>
      </c>
      <c r="DS17" s="78">
        <f>AO17*(1-VLOOKUP(DS$8,'PONDERADORES-GBD'!$A$3:$I$43,4,FALSE))</f>
        <v>6.357E-4</v>
      </c>
      <c r="DT17" s="78">
        <f>AP17*(1-VLOOKUP(DT$8,'PONDERADORES-GBD'!$A$3:$I$43,4,FALSE))</f>
        <v>0</v>
      </c>
      <c r="DU17" s="78">
        <f>AQ17*(1-VLOOKUP(DU$8,'PONDERADORES-GBD'!$A$3:$I$43,4,FALSE))</f>
        <v>0</v>
      </c>
      <c r="DV17" s="50">
        <f t="shared" si="0"/>
        <v>1.0000003000000002</v>
      </c>
      <c r="DW17" s="45"/>
      <c r="DX17" s="81">
        <f>AT17*VLOOKUP(DX$8,'PONDERADORES-GBD'!$A$3:$I$43,5,FALSE)*VLOOKUP(DX$8,'PONDERADORES-GBD'!$A$3:$I$43,7,FALSE)+AT17*(1-VLOOKUP(DX$8,'PONDERADORES-GBD'!$A$3:$I$43,5,FALSE))*VLOOKUP(DX$8,'PONDERADORES-GBD'!$A$3:$I$43,9,FALSE)</f>
        <v>4.430458E-3</v>
      </c>
      <c r="DY17" s="81">
        <f>AU17*VLOOKUP(DY$8,'PONDERADORES-GBD'!$A$3:$I$43,5,FALSE)*VLOOKUP(DY$8,'PONDERADORES-GBD'!$A$3:$I$43,7,FALSE)+AU17*(1-VLOOKUP(DY$8,'PONDERADORES-GBD'!$A$3:$I$43,5,FALSE))*VLOOKUP(DY$8,'PONDERADORES-GBD'!$A$3:$I$43,9,FALSE)</f>
        <v>2.1324432E-3</v>
      </c>
      <c r="DZ17" s="81">
        <f>AV17*VLOOKUP(DZ$8,'PONDERADORES-GBD'!$A$3:$I$43,5,FALSE)*VLOOKUP(DZ$8,'PONDERADORES-GBD'!$A$3:$I$43,7,FALSE)+AV17*(1-VLOOKUP(DZ$8,'PONDERADORES-GBD'!$A$3:$I$43,5,FALSE))*VLOOKUP(DZ$8,'PONDERADORES-GBD'!$A$3:$I$43,9,FALSE)</f>
        <v>2.1809437650000003E-3</v>
      </c>
      <c r="EA17" s="81">
        <f>AW17*VLOOKUP(EA$8,'PONDERADORES-GBD'!$A$3:$I$43,5,FALSE)*VLOOKUP(EA$8,'PONDERADORES-GBD'!$A$3:$I$43,7,FALSE)+AW17*(1-VLOOKUP(EA$8,'PONDERADORES-GBD'!$A$3:$I$43,5,FALSE))*VLOOKUP(EA$8,'PONDERADORES-GBD'!$A$3:$I$43,9,FALSE)</f>
        <v>0</v>
      </c>
      <c r="EB17" s="81">
        <f>AX17*VLOOKUP(EB$8,'PONDERADORES-GBD'!$A$3:$I$43,5,FALSE)*VLOOKUP(EB$8,'PONDERADORES-GBD'!$A$3:$I$43,7,FALSE)+AX17*(1-VLOOKUP(EB$8,'PONDERADORES-GBD'!$A$3:$I$43,5,FALSE))*VLOOKUP(EB$8,'PONDERADORES-GBD'!$A$3:$I$43,9,FALSE)</f>
        <v>2.8606500000000001E-5</v>
      </c>
      <c r="EC17" s="81">
        <f>AY17*VLOOKUP(EC$8,'PONDERADORES-GBD'!$A$3:$I$43,5,FALSE)*VLOOKUP(EC$8,'PONDERADORES-GBD'!$A$3:$I$43,7,FALSE)+AY17*(1-VLOOKUP(EC$8,'PONDERADORES-GBD'!$A$3:$I$43,5,FALSE))*VLOOKUP(EC$8,'PONDERADORES-GBD'!$A$3:$I$43,9,FALSE)</f>
        <v>0</v>
      </c>
      <c r="ED17" s="81">
        <f>AZ17*VLOOKUP(ED$8,'PONDERADORES-GBD'!$A$3:$I$43,5,FALSE)*VLOOKUP(ED$8,'PONDERADORES-GBD'!$A$3:$I$43,7,FALSE)+AZ17*(1-VLOOKUP(ED$8,'PONDERADORES-GBD'!$A$3:$I$43,5,FALSE))*VLOOKUP(ED$8,'PONDERADORES-GBD'!$A$3:$I$43,9,FALSE)</f>
        <v>8.2646520000000017E-5</v>
      </c>
      <c r="EE17" s="81">
        <f>BA17*VLOOKUP(EE$8,'PONDERADORES-GBD'!$A$3:$I$43,5,FALSE)*VLOOKUP(EE$8,'PONDERADORES-GBD'!$A$3:$I$43,7,FALSE)+BA17*(1-VLOOKUP(EE$8,'PONDERADORES-GBD'!$A$3:$I$43,5,FALSE))*VLOOKUP(EE$8,'PONDERADORES-GBD'!$A$3:$I$43,9,FALSE)</f>
        <v>9.7467999999999996E-6</v>
      </c>
      <c r="EF17" s="81">
        <f>BB17*VLOOKUP(EF$8,'PONDERADORES-GBD'!$A$3:$I$43,5,FALSE)*VLOOKUP(EF$8,'PONDERADORES-GBD'!$A$3:$I$43,7,FALSE)+BB17*(1-VLOOKUP(EF$8,'PONDERADORES-GBD'!$A$3:$I$43,5,FALSE))*VLOOKUP(EF$8,'PONDERADORES-GBD'!$A$3:$I$43,9,FALSE)</f>
        <v>0</v>
      </c>
      <c r="EG17" s="81">
        <f>BC17*VLOOKUP(EG$8,'PONDERADORES-GBD'!$A$3:$I$43,5,FALSE)*VLOOKUP(EG$8,'PONDERADORES-GBD'!$A$3:$I$43,7,FALSE)+BC17*(1-VLOOKUP(EG$8,'PONDERADORES-GBD'!$A$3:$I$43,5,FALSE))*VLOOKUP(EG$8,'PONDERADORES-GBD'!$A$3:$I$43,9,FALSE)</f>
        <v>0</v>
      </c>
      <c r="EH17" s="81">
        <f>BD17*VLOOKUP(EH$8,'PONDERADORES-GBD'!$A$3:$I$43,5,FALSE)*VLOOKUP(EH$8,'PONDERADORES-GBD'!$A$3:$I$43,7,FALSE)+BD17*(1-VLOOKUP(EH$8,'PONDERADORES-GBD'!$A$3:$I$43,5,FALSE))*VLOOKUP(EH$8,'PONDERADORES-GBD'!$A$3:$I$43,9,FALSE)</f>
        <v>0</v>
      </c>
      <c r="EI17" s="81">
        <f>BE17*VLOOKUP(EI$8,'PONDERADORES-GBD'!$A$3:$I$43,5,FALSE)*VLOOKUP(EI$8,'PONDERADORES-GBD'!$A$3:$I$43,7,FALSE)+BE17*(1-VLOOKUP(EI$8,'PONDERADORES-GBD'!$A$3:$I$43,5,FALSE))*VLOOKUP(EI$8,'PONDERADORES-GBD'!$A$3:$I$43,9,FALSE)</f>
        <v>2.03408E-5</v>
      </c>
      <c r="EJ17" s="81">
        <f>BF17*VLOOKUP(EJ$8,'PONDERADORES-GBD'!$A$3:$I$43,5,FALSE)*VLOOKUP(EJ$8,'PONDERADORES-GBD'!$A$3:$I$43,7,FALSE)+BF17*(1-VLOOKUP(EJ$8,'PONDERADORES-GBD'!$A$3:$I$43,5,FALSE))*VLOOKUP(EJ$8,'PONDERADORES-GBD'!$A$3:$I$43,9,FALSE)</f>
        <v>2.4033732000000002E-4</v>
      </c>
      <c r="EK17" s="81">
        <f>BG17*VLOOKUP(EK$8,'PONDERADORES-GBD'!$A$3:$I$43,5,FALSE)*VLOOKUP(EK$8,'PONDERADORES-GBD'!$A$3:$I$43,7,FALSE)+BG17*(1-VLOOKUP(EK$8,'PONDERADORES-GBD'!$A$3:$I$43,5,FALSE))*VLOOKUP(EK$8,'PONDERADORES-GBD'!$A$3:$I$43,9,FALSE)</f>
        <v>5.7210000000000003E-5</v>
      </c>
      <c r="EL17" s="81">
        <f>BH17*VLOOKUP(EL$8,'PONDERADORES-GBD'!$A$3:$I$43,5,FALSE)*VLOOKUP(EL$8,'PONDERADORES-GBD'!$A$3:$I$43,7,FALSE)+BH17*(1-VLOOKUP(EL$8,'PONDERADORES-GBD'!$A$3:$I$43,5,FALSE))*VLOOKUP(EL$8,'PONDERADORES-GBD'!$A$3:$I$43,9,FALSE)</f>
        <v>2.3942440000000002E-5</v>
      </c>
      <c r="EM17" s="81">
        <f>BI17*VLOOKUP(EM$8,'PONDERADORES-GBD'!$A$3:$I$43,5,FALSE)*VLOOKUP(EM$8,'PONDERADORES-GBD'!$A$3:$I$43,7,FALSE)+BI17*(1-VLOOKUP(EM$8,'PONDERADORES-GBD'!$A$3:$I$43,5,FALSE))*VLOOKUP(EM$8,'PONDERADORES-GBD'!$A$3:$I$43,9,FALSE)</f>
        <v>3.2946307499999997E-4</v>
      </c>
      <c r="EN17" s="81">
        <f>BJ17*VLOOKUP(EN$8,'PONDERADORES-GBD'!$A$3:$I$43,5,FALSE)*VLOOKUP(EN$8,'PONDERADORES-GBD'!$A$3:$I$43,7,FALSE)+BJ17*(1-VLOOKUP(EN$8,'PONDERADORES-GBD'!$A$3:$I$43,5,FALSE))*VLOOKUP(EN$8,'PONDERADORES-GBD'!$A$3:$I$43,9,FALSE)</f>
        <v>0</v>
      </c>
      <c r="EO17" s="81">
        <f>BK17*VLOOKUP(EO$8,'PONDERADORES-GBD'!$A$3:$I$43,5,FALSE)*VLOOKUP(EO$8,'PONDERADORES-GBD'!$A$3:$I$43,7,FALSE)+BK17*(1-VLOOKUP(EO$8,'PONDERADORES-GBD'!$A$3:$I$43,5,FALSE))*VLOOKUP(EO$8,'PONDERADORES-GBD'!$A$3:$I$43,9,FALSE)</f>
        <v>0</v>
      </c>
      <c r="EP17" s="81">
        <f>BL17*VLOOKUP(EP$8,'PONDERADORES-GBD'!$A$3:$I$43,5,FALSE)*VLOOKUP(EP$8,'PONDERADORES-GBD'!$A$3:$I$43,7,FALSE)+BL17*(1-VLOOKUP(EP$8,'PONDERADORES-GBD'!$A$3:$I$43,5,FALSE))*VLOOKUP(EP$8,'PONDERADORES-GBD'!$A$3:$I$43,9,FALSE)</f>
        <v>0</v>
      </c>
      <c r="EQ17" s="81">
        <f>BM17*VLOOKUP(EQ$8,'PONDERADORES-GBD'!$A$3:$I$43,5,FALSE)*VLOOKUP(EQ$8,'PONDERADORES-GBD'!$A$3:$I$43,7,FALSE)+BM17*(1-VLOOKUP(EQ$8,'PONDERADORES-GBD'!$A$3:$I$43,5,FALSE))*VLOOKUP(EQ$8,'PONDERADORES-GBD'!$A$3:$I$43,9,FALSE)</f>
        <v>0</v>
      </c>
      <c r="ER17" s="81">
        <f>BN17*VLOOKUP(ER$8,'PONDERADORES-GBD'!$A$3:$I$43,5,FALSE)*VLOOKUP(ER$8,'PONDERADORES-GBD'!$A$3:$I$43,7,FALSE)+BN17*(1-VLOOKUP(ER$8,'PONDERADORES-GBD'!$A$3:$I$43,5,FALSE))*VLOOKUP(ER$8,'PONDERADORES-GBD'!$A$3:$I$43,9,FALSE)</f>
        <v>0</v>
      </c>
      <c r="ES17" s="81">
        <f>BO17*VLOOKUP(ES$8,'PONDERADORES-GBD'!$A$3:$I$43,5,FALSE)*VLOOKUP(ES$8,'PONDERADORES-GBD'!$A$3:$I$43,7,FALSE)+BO17*(1-VLOOKUP(ES$8,'PONDERADORES-GBD'!$A$3:$I$43,5,FALSE))*VLOOKUP(ES$8,'PONDERADORES-GBD'!$A$3:$I$43,9,FALSE)</f>
        <v>0</v>
      </c>
      <c r="ET17" s="81">
        <f>BP17*VLOOKUP(ET$8,'PONDERADORES-GBD'!$A$3:$I$43,5,FALSE)*VLOOKUP(ET$8,'PONDERADORES-GBD'!$A$3:$I$43,7,FALSE)+BP17*(1-VLOOKUP(ET$8,'PONDERADORES-GBD'!$A$3:$I$43,5,FALSE))*VLOOKUP(ET$8,'PONDERADORES-GBD'!$A$3:$I$43,9,FALSE)</f>
        <v>0</v>
      </c>
      <c r="EU17" s="81">
        <f>BQ17*VLOOKUP(EU$8,'PONDERADORES-GBD'!$A$3:$I$43,5,FALSE)*VLOOKUP(EU$8,'PONDERADORES-GBD'!$A$3:$I$43,7,FALSE)+BQ17*(1-VLOOKUP(EU$8,'PONDERADORES-GBD'!$A$3:$I$43,5,FALSE))*VLOOKUP(EU$8,'PONDERADORES-GBD'!$A$3:$I$43,9,FALSE)</f>
        <v>0</v>
      </c>
      <c r="EV17" s="81">
        <f>BR17*VLOOKUP(EV$8,'PONDERADORES-GBD'!$A$3:$I$43,5,FALSE)*VLOOKUP(EV$8,'PONDERADORES-GBD'!$A$3:$I$43,7,FALSE)+BR17*(1-VLOOKUP(EV$8,'PONDERADORES-GBD'!$A$3:$I$43,5,FALSE))*VLOOKUP(EV$8,'PONDERADORES-GBD'!$A$3:$I$43,9,FALSE)</f>
        <v>0</v>
      </c>
      <c r="EW17" s="81">
        <f>BS17*VLOOKUP(EW$8,'PONDERADORES-GBD'!$A$3:$I$43,5,FALSE)*VLOOKUP(EW$8,'PONDERADORES-GBD'!$A$3:$I$43,7,FALSE)+BS17*(1-VLOOKUP(EW$8,'PONDERADORES-GBD'!$A$3:$I$43,5,FALSE))*VLOOKUP(EW$8,'PONDERADORES-GBD'!$A$3:$I$43,9,FALSE)</f>
        <v>1.6528199999999999E-5</v>
      </c>
      <c r="EX17" s="81">
        <f>BT17*VLOOKUP(EX$8,'PONDERADORES-GBD'!$A$3:$I$43,5,FALSE)*VLOOKUP(EX$8,'PONDERADORES-GBD'!$A$3:$I$43,7,FALSE)+BT17*(1-VLOOKUP(EX$8,'PONDERADORES-GBD'!$A$3:$I$43,5,FALSE))*VLOOKUP(EX$8,'PONDERADORES-GBD'!$A$3:$I$43,9,FALSE)</f>
        <v>0</v>
      </c>
      <c r="EY17" s="81">
        <f>BU17*VLOOKUP(EY$8,'PONDERADORES-GBD'!$A$3:$I$43,5,FALSE)*VLOOKUP(EY$8,'PONDERADORES-GBD'!$A$3:$I$43,7,FALSE)+BU17*(1-VLOOKUP(EY$8,'PONDERADORES-GBD'!$A$3:$I$43,5,FALSE))*VLOOKUP(EY$8,'PONDERADORES-GBD'!$A$3:$I$43,9,FALSE)</f>
        <v>2.3309E-6</v>
      </c>
      <c r="EZ17" s="81">
        <f>BV17*VLOOKUP(EZ$8,'PONDERADORES-GBD'!$A$3:$I$43,5,FALSE)*VLOOKUP(EZ$8,'PONDERADORES-GBD'!$A$3:$I$43,7,FALSE)+BV17*(1-VLOOKUP(EZ$8,'PONDERADORES-GBD'!$A$3:$I$43,5,FALSE))*VLOOKUP(EZ$8,'PONDERADORES-GBD'!$A$3:$I$43,9,FALSE)</f>
        <v>4.2374999999999997E-6</v>
      </c>
      <c r="FA17" s="81">
        <f>BW17*VLOOKUP(FA$8,'PONDERADORES-GBD'!$A$3:$I$43,5,FALSE)*VLOOKUP(FA$8,'PONDERADORES-GBD'!$A$3:$I$43,7,FALSE)+BW17*(1-VLOOKUP(FA$8,'PONDERADORES-GBD'!$A$3:$I$43,5,FALSE))*VLOOKUP(FA$8,'PONDERADORES-GBD'!$A$3:$I$43,9,FALSE)</f>
        <v>2.47923E-5</v>
      </c>
      <c r="FB17" s="81">
        <f>BX17*VLOOKUP(FB$8,'PONDERADORES-GBD'!$A$3:$I$43,5,FALSE)*VLOOKUP(FB$8,'PONDERADORES-GBD'!$A$3:$I$43,7,FALSE)+BX17*(1-VLOOKUP(FB$8,'PONDERADORES-GBD'!$A$3:$I$43,5,FALSE))*VLOOKUP(FB$8,'PONDERADORES-GBD'!$A$3:$I$43,9,FALSE)</f>
        <v>0</v>
      </c>
      <c r="FC17" s="81">
        <f>BY17*VLOOKUP(FC$8,'PONDERADORES-GBD'!$A$3:$I$43,5,FALSE)*VLOOKUP(FC$8,'PONDERADORES-GBD'!$A$3:$I$43,7,FALSE)+BY17*(1-VLOOKUP(FC$8,'PONDERADORES-GBD'!$A$3:$I$43,5,FALSE))*VLOOKUP(FC$8,'PONDERADORES-GBD'!$A$3:$I$43,9,FALSE)</f>
        <v>0</v>
      </c>
      <c r="FD17" s="81">
        <f>BZ17*VLOOKUP(FD$8,'PONDERADORES-GBD'!$A$3:$I$43,5,FALSE)*VLOOKUP(FD$8,'PONDERADORES-GBD'!$A$3:$I$43,7,FALSE)+BZ17*(1-VLOOKUP(FD$8,'PONDERADORES-GBD'!$A$3:$I$43,5,FALSE))*VLOOKUP(FD$8,'PONDERADORES-GBD'!$A$3:$I$43,9,FALSE)</f>
        <v>0</v>
      </c>
      <c r="FE17" s="81">
        <f>CA17*VLOOKUP(FE$8,'PONDERADORES-GBD'!$A$3:$I$43,5,FALSE)*VLOOKUP(FE$8,'PONDERADORES-GBD'!$A$3:$I$43,7,FALSE)+CA17*(1-VLOOKUP(FE$8,'PONDERADORES-GBD'!$A$3:$I$43,5,FALSE))*VLOOKUP(FE$8,'PONDERADORES-GBD'!$A$3:$I$43,9,FALSE)</f>
        <v>0</v>
      </c>
      <c r="FF17" s="81">
        <f>CB17*VLOOKUP(FF$8,'PONDERADORES-GBD'!$A$3:$I$43,5,FALSE)*VLOOKUP(FF$8,'PONDERADORES-GBD'!$A$3:$I$43,7,FALSE)+CB17*(1-VLOOKUP(FF$8,'PONDERADORES-GBD'!$A$3:$I$43,5,FALSE))*VLOOKUP(FF$8,'PONDERADORES-GBD'!$A$3:$I$43,9,FALSE)</f>
        <v>0</v>
      </c>
      <c r="FG17" s="81">
        <f>CC17*VLOOKUP(FG$8,'PONDERADORES-GBD'!$A$3:$I$43,5,FALSE)*VLOOKUP(FG$8,'PONDERADORES-GBD'!$A$3:$I$43,7,FALSE)+CC17*(1-VLOOKUP(FG$8,'PONDERADORES-GBD'!$A$3:$I$43,5,FALSE))*VLOOKUP(FG$8,'PONDERADORES-GBD'!$A$3:$I$43,9,FALSE)</f>
        <v>0</v>
      </c>
      <c r="FH17" s="81">
        <f>CD17*VLOOKUP(FH$8,'PONDERADORES-GBD'!$A$3:$I$43,5,FALSE)*VLOOKUP(FH$8,'PONDERADORES-GBD'!$A$3:$I$43,7,FALSE)+CD17*(1-VLOOKUP(FH$8,'PONDERADORES-GBD'!$A$3:$I$43,5,FALSE))*VLOOKUP(FH$8,'PONDERADORES-GBD'!$A$3:$I$43,9,FALSE)</f>
        <v>0</v>
      </c>
      <c r="FI17" s="81">
        <f>CE17*VLOOKUP(FI$8,'PONDERADORES-GBD'!$A$3:$I$43,5,FALSE)*VLOOKUP(FI$8,'PONDERADORES-GBD'!$A$3:$I$43,7,FALSE)+CE17*(1-VLOOKUP(FI$8,'PONDERADORES-GBD'!$A$3:$I$43,5,FALSE))*VLOOKUP(FI$8,'PONDERADORES-GBD'!$A$3:$I$43,9,FALSE)</f>
        <v>0</v>
      </c>
      <c r="FJ17" s="81">
        <f>CF17*VLOOKUP(FJ$8,'PONDERADORES-GBD'!$A$3:$I$43,5,FALSE)*VLOOKUP(FJ$8,'PONDERADORES-GBD'!$A$3:$I$43,7,FALSE)+CF17*(1-VLOOKUP(FJ$8,'PONDERADORES-GBD'!$A$3:$I$43,5,FALSE))*VLOOKUP(FJ$8,'PONDERADORES-GBD'!$A$3:$I$43,9,FALSE)</f>
        <v>0</v>
      </c>
      <c r="FK17" s="81">
        <f>CG17*VLOOKUP(FK$8,'PONDERADORES-GBD'!$A$3:$I$43,5,FALSE)*VLOOKUP(FK$8,'PONDERADORES-GBD'!$A$3:$I$43,7,FALSE)+CG17*(1-VLOOKUP(FK$8,'PONDERADORES-GBD'!$A$3:$I$43,5,FALSE))*VLOOKUP(FK$8,'PONDERADORES-GBD'!$A$3:$I$43,9,FALSE)</f>
        <v>0</v>
      </c>
      <c r="FL17" s="81">
        <f>CH17*VLOOKUP(FL$8,'PONDERADORES-GBD'!$A$3:$I$43,5,FALSE)*VLOOKUP(FL$8,'PONDERADORES-GBD'!$A$3:$I$43,6,FALSE)*VLOOKUP(FL$8,'PONDERADORES-GBD'!$A$3:$I$43,3,FALSE)+CH17*(1-VLOOKUP(FL$8,'PONDERADORES-GBD'!$A$3:$I$43,5,FALSE))*VLOOKUP(FL$8,'PONDERADORES-GBD'!$A$3:$I$43,8,FALSE)*VLOOKUP(FL$8,'PONDERADORES-GBD'!$A$3:$I$43,3,FALSE)</f>
        <v>0</v>
      </c>
      <c r="FM17" s="81">
        <f>CI17*VLOOKUP(FM$8,'PONDERADORES-GBD'!$A$3:$I$43,5,FALSE)*VLOOKUP(FM$8,'PONDERADORES-GBD'!$A$3:$I$43,6,FALSE)*VLOOKUP(FM$8,'PONDERADORES-GBD'!$A$3:$I$43,3,FALSE)+CI17*(1-VLOOKUP(FM$8,'PONDERADORES-GBD'!$A$3:$I$43,5,FALSE))*VLOOKUP(FM$8,'PONDERADORES-GBD'!$A$3:$I$43,8,FALSE)*VLOOKUP(FM$8,'PONDERADORES-GBD'!$A$3:$I$43,3,FALSE)</f>
        <v>0</v>
      </c>
      <c r="FN17" s="81">
        <f>CJ17*VLOOKUP(FN$8,'PONDERADORES-GBD'!$A$3:$I$43,5,FALSE)*VLOOKUP(FN$8,'PONDERADORES-GBD'!$A$3:$I$43,6,FALSE)*VLOOKUP(FN$8,'PONDERADORES-GBD'!$A$3:$I$43,3,FALSE)+CJ17*(1-VLOOKUP(FN$8,'PONDERADORES-GBD'!$A$3:$I$43,5,FALSE))*VLOOKUP(FN$8,'PONDERADORES-GBD'!$A$3:$I$43,8,FALSE)*VLOOKUP(FN$8,'PONDERADORES-GBD'!$A$3:$I$43,3,FALSE)</f>
        <v>2.57499103724846E-3</v>
      </c>
      <c r="FO17" s="81">
        <f>CK17*VLOOKUP(FO$8,'PONDERADORES-GBD'!$A$3:$I$43,5,FALSE)*VLOOKUP(FO$8,'PONDERADORES-GBD'!$A$3:$I$43,6,FALSE)*VLOOKUP(FO$8,'PONDERADORES-GBD'!$A$3:$I$43,3,FALSE)+CK17*(1-VLOOKUP(FO$8,'PONDERADORES-GBD'!$A$3:$I$43,5,FALSE))*VLOOKUP(FO$8,'PONDERADORES-GBD'!$A$3:$I$43,8,FALSE)*VLOOKUP(FO$8,'PONDERADORES-GBD'!$A$3:$I$43,3,FALSE)</f>
        <v>0</v>
      </c>
      <c r="FP17" s="81">
        <f>CL17*VLOOKUP(FP$8,'PONDERADORES-GBD'!$A$3:$I$43,5,FALSE)*VLOOKUP(FP$8,'PONDERADORES-GBD'!$A$3:$I$43,6,FALSE)*VLOOKUP(FP$8,'PONDERADORES-GBD'!$A$3:$I$43,3,FALSE)+CL17*(1-VLOOKUP(FP$8,'PONDERADORES-GBD'!$A$3:$I$43,5,FALSE))*VLOOKUP(FP$8,'PONDERADORES-GBD'!$A$3:$I$43,8,FALSE)*VLOOKUP(FP$8,'PONDERADORES-GBD'!$A$3:$I$43,3,FALSE)</f>
        <v>0</v>
      </c>
      <c r="FQ17" s="81">
        <f>CM17*VLOOKUP(FQ$8,'PONDERADORES-GBD'!$A$3:$I$43,5,FALSE)*VLOOKUP(FQ$8,'PONDERADORES-GBD'!$A$3:$I$43,6,FALSE)*VLOOKUP(FQ$8,'PONDERADORES-GBD'!$A$3:$I$43,3,FALSE)+CM17*(1-VLOOKUP(FQ$8,'PONDERADORES-GBD'!$A$3:$I$43,5,FALSE))*VLOOKUP(FQ$8,'PONDERADORES-GBD'!$A$3:$I$43,8,FALSE)*VLOOKUP(FQ$8,'PONDERADORES-GBD'!$A$3:$I$43,3,FALSE)</f>
        <v>0</v>
      </c>
      <c r="FR17" s="81">
        <f>CN17*VLOOKUP(FR$8,'PONDERADORES-GBD'!$A$3:$I$43,5,FALSE)*VLOOKUP(FR$8,'PONDERADORES-GBD'!$A$3:$I$43,6,FALSE)*VLOOKUP(FR$8,'PONDERADORES-GBD'!$A$3:$I$43,3,FALSE)+CN17*(1-VLOOKUP(FR$8,'PONDERADORES-GBD'!$A$3:$I$43,5,FALSE))*VLOOKUP(FR$8,'PONDERADORES-GBD'!$A$3:$I$43,8,FALSE)*VLOOKUP(FR$8,'PONDERADORES-GBD'!$A$3:$I$43,3,FALSE)</f>
        <v>9.753260777002052E-4</v>
      </c>
      <c r="FS17" s="81">
        <f>CO17*VLOOKUP(FS$8,'PONDERADORES-GBD'!$A$3:$I$43,5,FALSE)*VLOOKUP(FS$8,'PONDERADORES-GBD'!$A$3:$I$43,6,FALSE)*VLOOKUP(FS$8,'PONDERADORES-GBD'!$A$3:$I$43,3,FALSE)+CO17*(1-VLOOKUP(FS$8,'PONDERADORES-GBD'!$A$3:$I$43,5,FALSE))*VLOOKUP(FS$8,'PONDERADORES-GBD'!$A$3:$I$43,8,FALSE)*VLOOKUP(FS$8,'PONDERADORES-GBD'!$A$3:$I$43,3,FALSE)</f>
        <v>5.740484934702258E-4</v>
      </c>
      <c r="FT17" s="81">
        <f>CP17*VLOOKUP(FT$8,'PONDERADORES-GBD'!$A$3:$I$43,5,FALSE)*VLOOKUP(FT$8,'PONDERADORES-GBD'!$A$3:$I$43,6,FALSE)*VLOOKUP(FT$8,'PONDERADORES-GBD'!$A$3:$I$43,3,FALSE)+CP17*(1-VLOOKUP(FT$8,'PONDERADORES-GBD'!$A$3:$I$43,5,FALSE))*VLOOKUP(FT$8,'PONDERADORES-GBD'!$A$3:$I$43,8,FALSE)*VLOOKUP(FT$8,'PONDERADORES-GBD'!$A$3:$I$43,3,FALSE)</f>
        <v>1.3205507310061603E-3</v>
      </c>
      <c r="FU17" s="81">
        <f>CQ17*VLOOKUP(FU$8,'PONDERADORES-GBD'!$A$3:$I$43,5,FALSE)*VLOOKUP(FU$8,'PONDERADORES-GBD'!$A$3:$I$43,6,FALSE)*VLOOKUP(FU$8,'PONDERADORES-GBD'!$A$3:$I$43,3,FALSE)+CQ17*(1-VLOOKUP(FU$8,'PONDERADORES-GBD'!$A$3:$I$43,5,FALSE))*VLOOKUP(FU$8,'PONDERADORES-GBD'!$A$3:$I$43,8,FALSE)*VLOOKUP(FU$8,'PONDERADORES-GBD'!$A$3:$I$43,3,FALSE)</f>
        <v>4.5124310390143741E-4</v>
      </c>
      <c r="FV17" s="81">
        <f>CR17*VLOOKUP(FV$8,'PONDERADORES-GBD'!$A$3:$I$43,5,FALSE)*VLOOKUP(FV$8,'PONDERADORES-GBD'!$A$3:$I$43,6,FALSE)*VLOOKUP(FV$8,'PONDERADORES-GBD'!$A$3:$I$43,3,FALSE)+CR17*(1-VLOOKUP(FV$8,'PONDERADORES-GBD'!$A$3:$I$43,5,FALSE))*VLOOKUP(FV$8,'PONDERADORES-GBD'!$A$3:$I$43,8,FALSE)*VLOOKUP(FV$8,'PONDERADORES-GBD'!$A$3:$I$43,3,FALSE)</f>
        <v>9.0459232361396306E-4</v>
      </c>
      <c r="FW17" s="81">
        <f>CS17*VLOOKUP(FW$8,'PONDERADORES-GBD'!$A$3:$I$43,5,FALSE)*VLOOKUP(FW$8,'PONDERADORES-GBD'!$A$3:$I$43,6,FALSE)*VLOOKUP(FW$8,'PONDERADORES-GBD'!$A$3:$I$43,3,FALSE)+CS17*(1-VLOOKUP(FW$8,'PONDERADORES-GBD'!$A$3:$I$43,5,FALSE))*VLOOKUP(FW$8,'PONDERADORES-GBD'!$A$3:$I$43,8,FALSE)*VLOOKUP(FW$8,'PONDERADORES-GBD'!$A$3:$I$43,3,FALSE)</f>
        <v>0</v>
      </c>
      <c r="FX17" s="81">
        <f>CT17*VLOOKUP(FX$8,'PONDERADORES-GBD'!$A$3:$I$43,5,FALSE)*VLOOKUP(FX$8,'PONDERADORES-GBD'!$A$3:$I$43,6,FALSE)*VLOOKUP(FX$8,'PONDERADORES-GBD'!$A$3:$I$43,3,FALSE)+CT17*(1-VLOOKUP(FX$8,'PONDERADORES-GBD'!$A$3:$I$43,5,FALSE))*VLOOKUP(FX$8,'PONDERADORES-GBD'!$A$3:$I$43,8,FALSE)*VLOOKUP(FX$8,'PONDERADORES-GBD'!$A$3:$I$43,3,FALSE)</f>
        <v>3.5843920574948668E-4</v>
      </c>
      <c r="FY17" s="81">
        <f>CU17*VLOOKUP(FY$8,'PONDERADORES-GBD'!$A$3:$I$43,5,FALSE)*VLOOKUP(FY$8,'PONDERADORES-GBD'!$A$3:$I$43,6,FALSE)*VLOOKUP(FY$8,'PONDERADORES-GBD'!$A$3:$I$43,3,FALSE)+CU17*(1-VLOOKUP(FY$8,'PONDERADORES-GBD'!$A$3:$I$43,5,FALSE))*VLOOKUP(FY$8,'PONDERADORES-GBD'!$A$3:$I$43,8,FALSE)*VLOOKUP(FY$8,'PONDERADORES-GBD'!$A$3:$I$43,3,FALSE)</f>
        <v>1.7762119096509238E-6</v>
      </c>
      <c r="FZ17" s="81">
        <f>CV17*VLOOKUP(FZ$8,'PONDERADORES-GBD'!$A$3:$I$43,5,FALSE)*VLOOKUP(FZ$8,'PONDERADORES-GBD'!$A$3:$I$43,6,FALSE)*VLOOKUP(FZ$8,'PONDERADORES-GBD'!$A$3:$I$43,3,FALSE)+CV17*(1-VLOOKUP(FZ$8,'PONDERADORES-GBD'!$A$3:$I$43,5,FALSE))*VLOOKUP(FZ$8,'PONDERADORES-GBD'!$A$3:$I$43,8,FALSE)*VLOOKUP(FZ$8,'PONDERADORES-GBD'!$A$3:$I$43,3,FALSE)</f>
        <v>0</v>
      </c>
      <c r="GA17" s="81">
        <f>CW17*VLOOKUP(GA$8,'PONDERADORES-GBD'!$A$3:$I$43,5,FALSE)*VLOOKUP(GA$8,'PONDERADORES-GBD'!$A$3:$I$43,6,FALSE)*VLOOKUP(GA$8,'PONDERADORES-GBD'!$A$3:$I$43,3,FALSE)+CW17*(1-VLOOKUP(GA$8,'PONDERADORES-GBD'!$A$3:$I$43,5,FALSE))*VLOOKUP(GA$8,'PONDERADORES-GBD'!$A$3:$I$43,8,FALSE)*VLOOKUP(GA$8,'PONDERADORES-GBD'!$A$3:$I$43,3,FALSE)</f>
        <v>1.9934658336755645E-4</v>
      </c>
      <c r="GB17" s="81">
        <f>CX17*VLOOKUP(GB$8,'PONDERADORES-GBD'!$A$3:$I$43,5,FALSE)*VLOOKUP(GB$8,'PONDERADORES-GBD'!$A$3:$I$43,6,FALSE)*VLOOKUP(GB$8,'PONDERADORES-GBD'!$A$3:$I$43,3,FALSE)+CX17*(1-VLOOKUP(GB$8,'PONDERADORES-GBD'!$A$3:$I$43,5,FALSE))*VLOOKUP(GB$8,'PONDERADORES-GBD'!$A$3:$I$43,8,FALSE)*VLOOKUP(GB$8,'PONDERADORES-GBD'!$A$3:$I$43,3,FALSE)</f>
        <v>2.4651815824777549E-4</v>
      </c>
      <c r="GC17" s="81">
        <f>CY17*VLOOKUP(GC$8,'PONDERADORES-GBD'!$A$3:$I$43,5,FALSE)*VLOOKUP(GC$8,'PONDERADORES-GBD'!$A$3:$I$43,6,FALSE)*VLOOKUP(GC$8,'PONDERADORES-GBD'!$A$3:$I$43,3,FALSE)+CY17*(1-VLOOKUP(GC$8,'PONDERADORES-GBD'!$A$3:$I$43,5,FALSE))*VLOOKUP(GC$8,'PONDERADORES-GBD'!$A$3:$I$43,8,FALSE)*VLOOKUP(GC$8,'PONDERADORES-GBD'!$A$3:$I$43,3,FALSE)</f>
        <v>6.650159975359342E-4</v>
      </c>
      <c r="GD17" s="81">
        <f>CZ17*VLOOKUP(GD$8,'PONDERADORES-GBD'!$A$3:$I$43,5,FALSE)*VLOOKUP(GD$8,'PONDERADORES-GBD'!$A$3:$I$43,6,FALSE)*VLOOKUP(GD$8,'PONDERADORES-GBD'!$A$3:$I$43,3,FALSE)+CZ17*(1-VLOOKUP(GD$8,'PONDERADORES-GBD'!$A$3:$I$43,5,FALSE))*VLOOKUP(GD$8,'PONDERADORES-GBD'!$A$3:$I$43,8,FALSE)*VLOOKUP(GD$8,'PONDERADORES-GBD'!$A$3:$I$43,3,FALSE)</f>
        <v>2.1707814702258724E-4</v>
      </c>
      <c r="GE17" s="81">
        <f>DA17*VLOOKUP(GE$8,'PONDERADORES-GBD'!$A$3:$I$43,5,FALSE)*VLOOKUP(GE$8,'PONDERADORES-GBD'!$A$3:$I$43,6,FALSE)*VLOOKUP(GE$8,'PONDERADORES-GBD'!$A$3:$I$43,3,FALSE)+DA17*(1-VLOOKUP(GE$8,'PONDERADORES-GBD'!$A$3:$I$43,5,FALSE))*VLOOKUP(GE$8,'PONDERADORES-GBD'!$A$3:$I$43,8,FALSE)*VLOOKUP(GE$8,'PONDERADORES-GBD'!$A$3:$I$43,3,FALSE)</f>
        <v>2.2643023134839155E-4</v>
      </c>
      <c r="GF17" s="81">
        <f>DB17*VLOOKUP(GF$8,'PONDERADORES-GBD'!$A$3:$I$43,5,FALSE)*VLOOKUP(GF$8,'PONDERADORES-GBD'!$A$3:$I$43,6,FALSE)*VLOOKUP(GF$8,'PONDERADORES-GBD'!$A$3:$I$43,3,FALSE)+DB17*(1-VLOOKUP(GF$8,'PONDERADORES-GBD'!$A$3:$I$43,5,FALSE))*VLOOKUP(GF$8,'PONDERADORES-GBD'!$A$3:$I$43,8,FALSE)*VLOOKUP(GF$8,'PONDERADORES-GBD'!$A$3:$I$43,3,FALSE)</f>
        <v>1.7115462067077345E-4</v>
      </c>
      <c r="GG17" s="81">
        <f>DC17*VLOOKUP(GG$8,'PONDERADORES-GBD'!$A$3:$I$43,5,FALSE)*VLOOKUP(GG$8,'PONDERADORES-GBD'!$A$3:$I$43,6,FALSE)*VLOOKUP(GG$8,'PONDERADORES-GBD'!$A$3:$I$43,3,FALSE)+DC17*(1-VLOOKUP(GG$8,'PONDERADORES-GBD'!$A$3:$I$43,5,FALSE))*VLOOKUP(GG$8,'PONDERADORES-GBD'!$A$3:$I$43,8,FALSE)*VLOOKUP(GG$8,'PONDERADORES-GBD'!$A$3:$I$43,3,FALSE)</f>
        <v>1.3905371663244351E-5</v>
      </c>
      <c r="GH17" s="81">
        <f>DD17*VLOOKUP(GH$8,'PONDERADORES-GBD'!$A$3:$I$43,5,FALSE)*VLOOKUP(GH$8,'PONDERADORES-GBD'!$A$3:$I$43,6,FALSE)*VLOOKUP(GH$8,'PONDERADORES-GBD'!$A$3:$I$43,3,FALSE)+DD17*(1-VLOOKUP(GH$8,'PONDERADORES-GBD'!$A$3:$I$43,5,FALSE))*VLOOKUP(GH$8,'PONDERADORES-GBD'!$A$3:$I$43,8,FALSE)*VLOOKUP(GH$8,'PONDERADORES-GBD'!$A$3:$I$43,3,FALSE)</f>
        <v>7.6335843942505158E-4</v>
      </c>
      <c r="GI17" s="81">
        <f>DE17*VLOOKUP(GI$8,'PONDERADORES-GBD'!$A$3:$I$43,5,FALSE)*VLOOKUP(GI$8,'PONDERADORES-GBD'!$A$3:$I$43,6,FALSE)*VLOOKUP(GI$8,'PONDERADORES-GBD'!$A$3:$I$43,3,FALSE)+DE17*(1-VLOOKUP(GI$8,'PONDERADORES-GBD'!$A$3:$I$43,5,FALSE))*VLOOKUP(GI$8,'PONDERADORES-GBD'!$A$3:$I$43,8,FALSE)*VLOOKUP(GI$8,'PONDERADORES-GBD'!$A$3:$I$43,3,FALSE)</f>
        <v>2.7579241067761806E-5</v>
      </c>
      <c r="GJ17" s="81">
        <f>DF17*VLOOKUP(GJ$8,'PONDERADORES-GBD'!$A$3:$I$43,5,FALSE)*VLOOKUP(GJ$8,'PONDERADORES-GBD'!$A$3:$I$43,6,FALSE)*VLOOKUP(GJ$8,'PONDERADORES-GBD'!$A$3:$I$43,3,FALSE)+DF17*(1-VLOOKUP(GJ$8,'PONDERADORES-GBD'!$A$3:$I$43,5,FALSE))*VLOOKUP(GJ$8,'PONDERADORES-GBD'!$A$3:$I$43,8,FALSE)*VLOOKUP(GJ$8,'PONDERADORES-GBD'!$A$3:$I$43,3,FALSE)</f>
        <v>1.4865516769336073E-6</v>
      </c>
      <c r="GK17" s="81">
        <f>DG17*VLOOKUP(GK$8,'PONDERADORES-GBD'!$A$3:$I$43,5,FALSE)*VLOOKUP(GK$8,'PONDERADORES-GBD'!$A$3:$I$43,6,FALSE)*VLOOKUP(GK$8,'PONDERADORES-GBD'!$A$3:$I$43,3,FALSE)+DG17*(1-VLOOKUP(GK$8,'PONDERADORES-GBD'!$A$3:$I$43,5,FALSE))*VLOOKUP(GK$8,'PONDERADORES-GBD'!$A$3:$I$43,8,FALSE)*VLOOKUP(GK$8,'PONDERADORES-GBD'!$A$3:$I$43,3,FALSE)</f>
        <v>0</v>
      </c>
      <c r="GL17" s="81">
        <f>DH17*VLOOKUP(GL$8,'PONDERADORES-GBD'!$A$3:$I$43,5,FALSE)*VLOOKUP(GL$8,'PONDERADORES-GBD'!$A$3:$I$43,6,FALSE)*VLOOKUP(GL$8,'PONDERADORES-GBD'!$A$3:$I$43,3,FALSE)+DH17*(1-VLOOKUP(GL$8,'PONDERADORES-GBD'!$A$3:$I$43,5,FALSE))*VLOOKUP(GL$8,'PONDERADORES-GBD'!$A$3:$I$43,8,FALSE)*VLOOKUP(GL$8,'PONDERADORES-GBD'!$A$3:$I$43,3,FALSE)</f>
        <v>0</v>
      </c>
      <c r="GM17" s="81">
        <f>DI17*VLOOKUP(GM$8,'PONDERADORES-GBD'!$A$3:$I$43,5,FALSE)*VLOOKUP(GM$8,'PONDERADORES-GBD'!$A$3:$I$43,6,FALSE)*VLOOKUP(GM$8,'PONDERADORES-GBD'!$A$3:$I$43,3,FALSE)+DI17*(1-VLOOKUP(GM$8,'PONDERADORES-GBD'!$A$3:$I$43,5,FALSE))*VLOOKUP(GM$8,'PONDERADORES-GBD'!$A$3:$I$43,8,FALSE)*VLOOKUP(GM$8,'PONDERADORES-GBD'!$A$3:$I$43,3,FALSE)</f>
        <v>0</v>
      </c>
      <c r="GN17" s="81">
        <f>DJ17*VLOOKUP(GN$8,'PONDERADORES-GBD'!$A$3:$I$43,5,FALSE)*VLOOKUP(GN$8,'PONDERADORES-GBD'!$A$3:$I$43,6,FALSE)*VLOOKUP(GN$8,'PONDERADORES-GBD'!$A$3:$I$43,3,FALSE)+DJ17*(1-VLOOKUP(GN$8,'PONDERADORES-GBD'!$A$3:$I$43,5,FALSE))*VLOOKUP(GN$8,'PONDERADORES-GBD'!$A$3:$I$43,8,FALSE)*VLOOKUP(GN$8,'PONDERADORES-GBD'!$A$3:$I$43,3,FALSE)</f>
        <v>0</v>
      </c>
      <c r="GO17" s="81">
        <f>DK17*VLOOKUP(GO$8,'PONDERADORES-GBD'!$A$3:$I$43,5,FALSE)*VLOOKUP(GO$8,'PONDERADORES-GBD'!$A$3:$I$43,6,FALSE)*VLOOKUP(GO$8,'PONDERADORES-GBD'!$A$3:$I$43,3,FALSE)+DK17*(1-VLOOKUP(GO$8,'PONDERADORES-GBD'!$A$3:$I$43,5,FALSE))*VLOOKUP(GO$8,'PONDERADORES-GBD'!$A$3:$I$43,8,FALSE)*VLOOKUP(GO$8,'PONDERADORES-GBD'!$A$3:$I$43,3,FALSE)</f>
        <v>0</v>
      </c>
      <c r="GP17" s="81">
        <f>DL17*VLOOKUP(GP$8,'PONDERADORES-GBD'!$A$3:$I$43,5,FALSE)*VLOOKUP(GP$8,'PONDERADORES-GBD'!$A$3:$I$43,6,FALSE)*VLOOKUP(GP$8,'PONDERADORES-GBD'!$A$3:$I$43,3,FALSE)+DL17*(1-VLOOKUP(GP$8,'PONDERADORES-GBD'!$A$3:$I$43,5,FALSE))*VLOOKUP(GP$8,'PONDERADORES-GBD'!$A$3:$I$43,8,FALSE)*VLOOKUP(GP$8,'PONDERADORES-GBD'!$A$3:$I$43,3,FALSE)</f>
        <v>0</v>
      </c>
      <c r="GQ17" s="81">
        <f>DM17*VLOOKUP(GQ$8,'PONDERADORES-GBD'!$A$3:$I$43,5,FALSE)*VLOOKUP(GQ$8,'PONDERADORES-GBD'!$A$3:$I$43,6,FALSE)*VLOOKUP(GQ$8,'PONDERADORES-GBD'!$A$3:$I$43,3,FALSE)+DM17*(1-VLOOKUP(GQ$8,'PONDERADORES-GBD'!$A$3:$I$43,5,FALSE))*VLOOKUP(GQ$8,'PONDERADORES-GBD'!$A$3:$I$43,8,FALSE)*VLOOKUP(GQ$8,'PONDERADORES-GBD'!$A$3:$I$43,3,FALSE)</f>
        <v>2.0466332648870633E-6</v>
      </c>
      <c r="GR17" s="81">
        <f>DN17*VLOOKUP(GR$8,'PONDERADORES-GBD'!$A$3:$I$43,5,FALSE)*VLOOKUP(GR$8,'PONDERADORES-GBD'!$A$3:$I$43,6,FALSE)*VLOOKUP(GR$8,'PONDERADORES-GBD'!$A$3:$I$43,3,FALSE)+DN17*(1-VLOOKUP(GR$8,'PONDERADORES-GBD'!$A$3:$I$43,5,FALSE))*VLOOKUP(GR$8,'PONDERADORES-GBD'!$A$3:$I$43,8,FALSE)*VLOOKUP(GR$8,'PONDERADORES-GBD'!$A$3:$I$43,3,FALSE)</f>
        <v>0</v>
      </c>
      <c r="GS17" s="81">
        <f>DO17*VLOOKUP(GS$8,'PONDERADORES-GBD'!$A$3:$I$43,5,FALSE)*VLOOKUP(GS$8,'PONDERADORES-GBD'!$A$3:$I$43,6,FALSE)*VLOOKUP(GS$8,'PONDERADORES-GBD'!$A$3:$I$43,3,FALSE)+DO17*(1-VLOOKUP(GS$8,'PONDERADORES-GBD'!$A$3:$I$43,5,FALSE))*VLOOKUP(GS$8,'PONDERADORES-GBD'!$A$3:$I$43,8,FALSE)*VLOOKUP(GS$8,'PONDERADORES-GBD'!$A$3:$I$43,3,FALSE)</f>
        <v>0</v>
      </c>
      <c r="GT17" s="81">
        <f>DP17*VLOOKUP(GT$8,'PONDERADORES-GBD'!$A$3:$I$43,5,FALSE)*VLOOKUP(GT$8,'PONDERADORES-GBD'!$A$3:$I$43,6,FALSE)*VLOOKUP(GT$8,'PONDERADORES-GBD'!$A$3:$I$43,3,FALSE)+DP17*(1-VLOOKUP(GT$8,'PONDERADORES-GBD'!$A$3:$I$43,5,FALSE))*VLOOKUP(GT$8,'PONDERADORES-GBD'!$A$3:$I$43,8,FALSE)*VLOOKUP(GT$8,'PONDERADORES-GBD'!$A$3:$I$43,3,FALSE)</f>
        <v>3.50853607118412E-6</v>
      </c>
      <c r="GU17" s="81">
        <f>DQ17*VLOOKUP(GU$8,'PONDERADORES-GBD'!$A$3:$I$43,5,FALSE)*VLOOKUP(GU$8,'PONDERADORES-GBD'!$A$3:$I$43,6,FALSE)*VLOOKUP(GU$8,'PONDERADORES-GBD'!$A$3:$I$43,3,FALSE)+DQ17*(1-VLOOKUP(GU$8,'PONDERADORES-GBD'!$A$3:$I$43,5,FALSE))*VLOOKUP(GU$8,'PONDERADORES-GBD'!$A$3:$I$43,8,FALSE)*VLOOKUP(GU$8,'PONDERADORES-GBD'!$A$3:$I$43,3,FALSE)</f>
        <v>1.0671783162217657E-5</v>
      </c>
      <c r="GV17" s="81">
        <f>DR17*VLOOKUP(GV$8,'PONDERADORES-GBD'!$A$3:$I$43,5,FALSE)*VLOOKUP(GV$8,'PONDERADORES-GBD'!$A$3:$I$43,6,FALSE)*VLOOKUP(GV$8,'PONDERADORES-GBD'!$A$3:$I$43,3,FALSE)+DR17*(1-VLOOKUP(GV$8,'PONDERADORES-GBD'!$A$3:$I$43,5,FALSE))*VLOOKUP(GV$8,'PONDERADORES-GBD'!$A$3:$I$43,8,FALSE)*VLOOKUP(GV$8,'PONDERADORES-GBD'!$A$3:$I$43,3,FALSE)</f>
        <v>1.9205120000000005E-5</v>
      </c>
      <c r="GW17" s="81">
        <f>DS17*VLOOKUP(GW$8,'PONDERADORES-GBD'!$A$3:$I$43,5,FALSE)*VLOOKUP(GW$8,'PONDERADORES-GBD'!$A$3:$I$43,6,FALSE)*VLOOKUP(GW$8,'PONDERADORES-GBD'!$A$3:$I$43,3,FALSE)+DS17*(1-VLOOKUP(GW$8,'PONDERADORES-GBD'!$A$3:$I$43,5,FALSE))*VLOOKUP(GW$8,'PONDERADORES-GBD'!$A$3:$I$43,8,FALSE)*VLOOKUP(GW$8,'PONDERADORES-GBD'!$A$3:$I$43,3,FALSE)</f>
        <v>9.7306916632443519E-6</v>
      </c>
      <c r="GX17" s="81">
        <f>DT17*VLOOKUP(GX$8,'PONDERADORES-GBD'!$A$3:$I$43,5,FALSE)*VLOOKUP(GX$8,'PONDERADORES-GBD'!$A$3:$I$43,6,FALSE)*VLOOKUP(GX$8,'PONDERADORES-GBD'!$A$3:$I$43,3,FALSE)+DT17*(1-VLOOKUP(GX$8,'PONDERADORES-GBD'!$A$3:$I$43,5,FALSE))*VLOOKUP(GX$8,'PONDERADORES-GBD'!$A$3:$I$43,8,FALSE)*VLOOKUP(GX$8,'PONDERADORES-GBD'!$A$3:$I$43,3,FALSE)</f>
        <v>0</v>
      </c>
      <c r="GY17" s="81">
        <f>DU17*VLOOKUP(GY$8,'PONDERADORES-GBD'!$A$3:$I$43,5,FALSE)*VLOOKUP(GY$8,'PONDERADORES-GBD'!$A$3:$I$43,6,FALSE)*VLOOKUP(GY$8,'PONDERADORES-GBD'!$A$3:$I$43,3,FALSE)+DU17*(1-VLOOKUP(GY$8,'PONDERADORES-GBD'!$A$3:$I$43,5,FALSE))*VLOOKUP(GY$8,'PONDERADORES-GBD'!$A$3:$I$43,8,FALSE)*VLOOKUP(GY$8,'PONDERADORES-GBD'!$A$3:$I$43,3,FALSE)</f>
        <v>0</v>
      </c>
      <c r="GZ17" s="82">
        <f t="shared" si="1"/>
        <v>9.5840273200000006E-3</v>
      </c>
      <c r="HA17" s="82">
        <f t="shared" si="2"/>
        <v>9.7380032907871308E-3</v>
      </c>
      <c r="HC17" s="52">
        <f>GZ17*PRODMORTALIDAD!BR17*C17</f>
        <v>0</v>
      </c>
      <c r="HD17" s="52">
        <f>PRODMORTALIDAD!E17*PRODLG!HA17*PRODLG!C17</f>
        <v>0</v>
      </c>
      <c r="HE17" s="52">
        <f t="shared" si="3"/>
        <v>0</v>
      </c>
    </row>
    <row r="18" spans="1:213" ht="15.75" x14ac:dyDescent="0.25">
      <c r="A18" s="68" t="s">
        <v>104</v>
      </c>
      <c r="B18" s="46" t="s">
        <v>50</v>
      </c>
      <c r="C18" s="50">
        <f>DATOS!B57</f>
        <v>0</v>
      </c>
      <c r="D18" s="51">
        <v>9.0329E-3</v>
      </c>
      <c r="E18" s="51">
        <v>6.1424000000000001E-3</v>
      </c>
      <c r="F18" s="51">
        <v>0.1845551</v>
      </c>
      <c r="G18" s="51">
        <v>0</v>
      </c>
      <c r="H18" s="51">
        <v>1.204E-4</v>
      </c>
      <c r="I18" s="51">
        <v>0</v>
      </c>
      <c r="J18" s="51">
        <v>3.9503799999999999E-2</v>
      </c>
      <c r="K18" s="51">
        <v>3.2518400000000003E-2</v>
      </c>
      <c r="L18" s="51">
        <v>9.7073300000000001E-2</v>
      </c>
      <c r="M18" s="51">
        <v>2.6857800000000001E-2</v>
      </c>
      <c r="N18" s="51">
        <v>2.5412500000000001E-2</v>
      </c>
      <c r="O18" s="51">
        <v>1.2044E-3</v>
      </c>
      <c r="P18" s="51">
        <v>4.9938400000000001E-2</v>
      </c>
      <c r="Q18" s="51">
        <v>3.3723E-3</v>
      </c>
      <c r="R18" s="51">
        <v>2.1678999999999999E-3</v>
      </c>
      <c r="S18" s="51">
        <v>2.6376E-2</v>
      </c>
      <c r="T18" s="51">
        <v>3.4204499999999999E-2</v>
      </c>
      <c r="U18" s="51">
        <v>3.8781200000000002E-2</v>
      </c>
      <c r="V18" s="51">
        <v>2.2160699999999998E-2</v>
      </c>
      <c r="W18" s="51">
        <v>5.9857899999999999E-2</v>
      </c>
      <c r="X18" s="51">
        <v>5.5642499999999998E-2</v>
      </c>
      <c r="Y18" s="51">
        <v>2.0715399999999998E-2</v>
      </c>
      <c r="Z18" s="51">
        <v>0.1622305</v>
      </c>
      <c r="AA18" s="51">
        <v>1.08395E-2</v>
      </c>
      <c r="AB18" s="51">
        <v>3.8539999999999998E-3</v>
      </c>
      <c r="AC18" s="51">
        <v>2.409E-4</v>
      </c>
      <c r="AD18" s="51">
        <v>0</v>
      </c>
      <c r="AE18" s="51">
        <v>2.409E-4</v>
      </c>
      <c r="AF18" s="51">
        <v>4.818E-4</v>
      </c>
      <c r="AG18" s="51">
        <v>9.6349999999999995E-4</v>
      </c>
      <c r="AH18" s="51">
        <v>1.204E-4</v>
      </c>
      <c r="AI18" s="51">
        <v>3.9744999999999997E-3</v>
      </c>
      <c r="AJ18" s="51">
        <v>1.28869E-2</v>
      </c>
      <c r="AK18" s="51">
        <v>3.3723E-3</v>
      </c>
      <c r="AL18" s="51">
        <v>1.4452599999999999E-2</v>
      </c>
      <c r="AM18" s="51">
        <v>4.3598699999999997E-2</v>
      </c>
      <c r="AN18" s="51">
        <v>6.5037000000000003E-3</v>
      </c>
      <c r="AO18" s="51">
        <v>6.022E-4</v>
      </c>
      <c r="AP18" s="51">
        <v>0</v>
      </c>
      <c r="AQ18" s="51">
        <v>0</v>
      </c>
      <c r="AR18" s="51">
        <v>1.0000002000000001</v>
      </c>
      <c r="AT18" s="78">
        <f>D18*VLOOKUP(AT$8,'PONDERADORES-GBD'!$A$3:$I$43,4,FALSE)</f>
        <v>9.0329E-3</v>
      </c>
      <c r="AU18" s="78">
        <f>E18*VLOOKUP(AU$8,'PONDERADORES-GBD'!$A$3:$I$43,4,FALSE)</f>
        <v>6.1424000000000001E-3</v>
      </c>
      <c r="AV18" s="78">
        <f>F18*VLOOKUP(AV$8,'PONDERADORES-GBD'!$A$3:$I$43,4,FALSE)</f>
        <v>9.2277550000000007E-3</v>
      </c>
      <c r="AW18" s="78">
        <f>G18*VLOOKUP(AW$8,'PONDERADORES-GBD'!$A$3:$I$43,4,FALSE)</f>
        <v>0</v>
      </c>
      <c r="AX18" s="78">
        <f>H18*VLOOKUP(AX$8,'PONDERADORES-GBD'!$A$3:$I$43,4,FALSE)</f>
        <v>1.204E-4</v>
      </c>
      <c r="AY18" s="78">
        <f>I18*VLOOKUP(AY$8,'PONDERADORES-GBD'!$A$3:$I$43,4,FALSE)</f>
        <v>0</v>
      </c>
      <c r="AZ18" s="78">
        <f>J18*VLOOKUP(AZ$8,'PONDERADORES-GBD'!$A$3:$I$43,4,FALSE)</f>
        <v>1.9751899999999999E-3</v>
      </c>
      <c r="BA18" s="78">
        <f>K18*VLOOKUP(BA$8,'PONDERADORES-GBD'!$A$3:$I$43,4,FALSE)</f>
        <v>1.6259200000000003E-3</v>
      </c>
      <c r="BB18" s="78">
        <f>L18*VLOOKUP(BB$8,'PONDERADORES-GBD'!$A$3:$I$43,4,FALSE)</f>
        <v>0</v>
      </c>
      <c r="BC18" s="78">
        <f>M18*VLOOKUP(BC$8,'PONDERADORES-GBD'!$A$3:$I$43,4,FALSE)</f>
        <v>0</v>
      </c>
      <c r="BD18" s="78">
        <f>N18*VLOOKUP(BD$8,'PONDERADORES-GBD'!$A$3:$I$43,4,FALSE)</f>
        <v>0</v>
      </c>
      <c r="BE18" s="78">
        <f>O18*VLOOKUP(BE$8,'PONDERADORES-GBD'!$A$3:$I$43,4,FALSE)</f>
        <v>1.2044E-3</v>
      </c>
      <c r="BF18" s="78">
        <f>P18*VLOOKUP(BF$8,'PONDERADORES-GBD'!$A$3:$I$43,4,FALSE)</f>
        <v>2.4969200000000001E-3</v>
      </c>
      <c r="BG18" s="78">
        <f>Q18*VLOOKUP(BG$8,'PONDERADORES-GBD'!$A$3:$I$43,4,FALSE)</f>
        <v>3.3723E-4</v>
      </c>
      <c r="BH18" s="78">
        <f>R18*VLOOKUP(BH$8,'PONDERADORES-GBD'!$A$3:$I$43,4,FALSE)</f>
        <v>4.3358000000000003E-4</v>
      </c>
      <c r="BI18" s="78">
        <f>S18*VLOOKUP(BI$8,'PONDERADORES-GBD'!$A$3:$I$43,4,FALSE)</f>
        <v>3.9563999999999997E-3</v>
      </c>
      <c r="BJ18" s="78">
        <f>T18*VLOOKUP(BJ$8,'PONDERADORES-GBD'!$A$3:$I$43,4,FALSE)</f>
        <v>0</v>
      </c>
      <c r="BK18" s="78">
        <f>U18*VLOOKUP(BK$8,'PONDERADORES-GBD'!$A$3:$I$43,4,FALSE)</f>
        <v>0</v>
      </c>
      <c r="BL18" s="78">
        <f>V18*VLOOKUP(BL$8,'PONDERADORES-GBD'!$A$3:$I$43,4,FALSE)</f>
        <v>0</v>
      </c>
      <c r="BM18" s="78">
        <f>W18*VLOOKUP(BM$8,'PONDERADORES-GBD'!$A$3:$I$43,4,FALSE)</f>
        <v>0</v>
      </c>
      <c r="BN18" s="78">
        <f>X18*VLOOKUP(BN$8,'PONDERADORES-GBD'!$A$3:$I$43,4,FALSE)</f>
        <v>0</v>
      </c>
      <c r="BO18" s="78">
        <f>Y18*VLOOKUP(BO$8,'PONDERADORES-GBD'!$A$3:$I$43,4,FALSE)</f>
        <v>0</v>
      </c>
      <c r="BP18" s="78">
        <f>Z18*VLOOKUP(BP$8,'PONDERADORES-GBD'!$A$3:$I$43,4,FALSE)</f>
        <v>0</v>
      </c>
      <c r="BQ18" s="78">
        <f>AA18*VLOOKUP(BQ$8,'PONDERADORES-GBD'!$A$3:$I$43,4,FALSE)</f>
        <v>0</v>
      </c>
      <c r="BR18" s="78">
        <f>AB18*VLOOKUP(BR$8,'PONDERADORES-GBD'!$A$3:$I$43,4,FALSE)</f>
        <v>0</v>
      </c>
      <c r="BS18" s="78">
        <f>AC18*VLOOKUP(BS$8,'PONDERADORES-GBD'!$A$3:$I$43,4,FALSE)</f>
        <v>2.409E-4</v>
      </c>
      <c r="BT18" s="78">
        <f>AD18*VLOOKUP(BT$8,'PONDERADORES-GBD'!$A$3:$I$43,4,FALSE)</f>
        <v>0</v>
      </c>
      <c r="BU18" s="78">
        <f>AE18*VLOOKUP(BU$8,'PONDERADORES-GBD'!$A$3:$I$43,4,FALSE)</f>
        <v>2.409E-4</v>
      </c>
      <c r="BV18" s="78">
        <f>AF18*VLOOKUP(BV$8,'PONDERADORES-GBD'!$A$3:$I$43,4,FALSE)</f>
        <v>4.818E-4</v>
      </c>
      <c r="BW18" s="78">
        <f>AG18*VLOOKUP(BW$8,'PONDERADORES-GBD'!$A$3:$I$43,4,FALSE)</f>
        <v>9.6349999999999995E-4</v>
      </c>
      <c r="BX18" s="78">
        <f>AH18*VLOOKUP(BX$8,'PONDERADORES-GBD'!$A$3:$I$43,4,FALSE)</f>
        <v>1.204E-4</v>
      </c>
      <c r="BY18" s="78">
        <f>AI18*VLOOKUP(BY$8,'PONDERADORES-GBD'!$A$3:$I$43,4,FALSE)</f>
        <v>0</v>
      </c>
      <c r="BZ18" s="78">
        <f>AJ18*VLOOKUP(BZ$8,'PONDERADORES-GBD'!$A$3:$I$43,4,FALSE)</f>
        <v>0</v>
      </c>
      <c r="CA18" s="78">
        <f>AK18*VLOOKUP(CA$8,'PONDERADORES-GBD'!$A$3:$I$43,4,FALSE)</f>
        <v>0</v>
      </c>
      <c r="CB18" s="78">
        <f>AL18*VLOOKUP(CB$8,'PONDERADORES-GBD'!$A$3:$I$43,4,FALSE)</f>
        <v>0</v>
      </c>
      <c r="CC18" s="78">
        <f>AM18*VLOOKUP(CC$8,'PONDERADORES-GBD'!$A$3:$I$43,4,FALSE)</f>
        <v>0</v>
      </c>
      <c r="CD18" s="78">
        <f>AN18*VLOOKUP(CD$8,'PONDERADORES-GBD'!$A$3:$I$43,4,FALSE)</f>
        <v>0</v>
      </c>
      <c r="CE18" s="78">
        <f>AO18*VLOOKUP(CE$8,'PONDERADORES-GBD'!$A$3:$I$43,4,FALSE)</f>
        <v>0</v>
      </c>
      <c r="CF18" s="78">
        <f>AP18*VLOOKUP(CF$8,'PONDERADORES-GBD'!$A$3:$I$43,4,FALSE)</f>
        <v>0</v>
      </c>
      <c r="CG18" s="78">
        <f>AQ18*VLOOKUP(CG$8,'PONDERADORES-GBD'!$A$3:$I$43,4,FALSE)</f>
        <v>0</v>
      </c>
      <c r="CH18" s="78">
        <f>D18*(1-VLOOKUP(CH$8,'PONDERADORES-GBD'!$A$3:$I$43,4,FALSE))</f>
        <v>0</v>
      </c>
      <c r="CI18" s="78">
        <f>E18*(1-VLOOKUP(CI$8,'PONDERADORES-GBD'!$A$3:$I$43,4,FALSE))</f>
        <v>0</v>
      </c>
      <c r="CJ18" s="78">
        <f>F18*(1-VLOOKUP(CJ$8,'PONDERADORES-GBD'!$A$3:$I$43,4,FALSE))</f>
        <v>0.175327345</v>
      </c>
      <c r="CK18" s="78">
        <f>G18*(1-VLOOKUP(CK$8,'PONDERADORES-GBD'!$A$3:$I$43,4,FALSE))</f>
        <v>0</v>
      </c>
      <c r="CL18" s="78">
        <f>H18*(1-VLOOKUP(CL$8,'PONDERADORES-GBD'!$A$3:$I$43,4,FALSE))</f>
        <v>0</v>
      </c>
      <c r="CM18" s="78">
        <f>I18*(1-VLOOKUP(CM$8,'PONDERADORES-GBD'!$A$3:$I$43,4,FALSE))</f>
        <v>0</v>
      </c>
      <c r="CN18" s="78">
        <f>J18*(1-VLOOKUP(CN$8,'PONDERADORES-GBD'!$A$3:$I$43,4,FALSE))</f>
        <v>3.7528609999999997E-2</v>
      </c>
      <c r="CO18" s="78">
        <f>K18*(1-VLOOKUP(CO$8,'PONDERADORES-GBD'!$A$3:$I$43,4,FALSE))</f>
        <v>3.089248E-2</v>
      </c>
      <c r="CP18" s="78">
        <f>L18*(1-VLOOKUP(CP$8,'PONDERADORES-GBD'!$A$3:$I$43,4,FALSE))</f>
        <v>9.7073300000000001E-2</v>
      </c>
      <c r="CQ18" s="78">
        <f>M18*(1-VLOOKUP(CQ$8,'PONDERADORES-GBD'!$A$3:$I$43,4,FALSE))</f>
        <v>2.6857800000000001E-2</v>
      </c>
      <c r="CR18" s="78">
        <f>N18*(1-VLOOKUP(CR$8,'PONDERADORES-GBD'!$A$3:$I$43,4,FALSE))</f>
        <v>2.5412500000000001E-2</v>
      </c>
      <c r="CS18" s="78">
        <f>O18*(1-VLOOKUP(CS$8,'PONDERADORES-GBD'!$A$3:$I$43,4,FALSE))</f>
        <v>0</v>
      </c>
      <c r="CT18" s="78">
        <f>P18*(1-VLOOKUP(CT$8,'PONDERADORES-GBD'!$A$3:$I$43,4,FALSE))</f>
        <v>4.7441480000000001E-2</v>
      </c>
      <c r="CU18" s="78">
        <f>Q18*(1-VLOOKUP(CU$8,'PONDERADORES-GBD'!$A$3:$I$43,4,FALSE))</f>
        <v>3.03507E-3</v>
      </c>
      <c r="CV18" s="78">
        <f>R18*(1-VLOOKUP(CV$8,'PONDERADORES-GBD'!$A$3:$I$43,4,FALSE))</f>
        <v>1.7343200000000001E-3</v>
      </c>
      <c r="CW18" s="78">
        <f>S18*(1-VLOOKUP(CW$8,'PONDERADORES-GBD'!$A$3:$I$43,4,FALSE))</f>
        <v>2.2419599999999998E-2</v>
      </c>
      <c r="CX18" s="78">
        <f>T18*(1-VLOOKUP(CX$8,'PONDERADORES-GBD'!$A$3:$I$43,4,FALSE))</f>
        <v>3.4204499999999999E-2</v>
      </c>
      <c r="CY18" s="78">
        <f>U18*(1-VLOOKUP(CY$8,'PONDERADORES-GBD'!$A$3:$I$43,4,FALSE))</f>
        <v>3.8781200000000002E-2</v>
      </c>
      <c r="CZ18" s="78">
        <f>V18*(1-VLOOKUP(CZ$8,'PONDERADORES-GBD'!$A$3:$I$43,4,FALSE))</f>
        <v>2.2160699999999998E-2</v>
      </c>
      <c r="DA18" s="78">
        <f>W18*(1-VLOOKUP(DA$8,'PONDERADORES-GBD'!$A$3:$I$43,4,FALSE))</f>
        <v>5.9857899999999999E-2</v>
      </c>
      <c r="DB18" s="78">
        <f>X18*(1-VLOOKUP(DB$8,'PONDERADORES-GBD'!$A$3:$I$43,4,FALSE))</f>
        <v>5.5642499999999998E-2</v>
      </c>
      <c r="DC18" s="78">
        <f>Y18*(1-VLOOKUP(DC$8,'PONDERADORES-GBD'!$A$3:$I$43,4,FALSE))</f>
        <v>2.0715399999999998E-2</v>
      </c>
      <c r="DD18" s="78">
        <f>Z18*(1-VLOOKUP(DD$8,'PONDERADORES-GBD'!$A$3:$I$43,4,FALSE))</f>
        <v>0.1622305</v>
      </c>
      <c r="DE18" s="78">
        <f>AA18*(1-VLOOKUP(DE$8,'PONDERADORES-GBD'!$A$3:$I$43,4,FALSE))</f>
        <v>1.08395E-2</v>
      </c>
      <c r="DF18" s="78">
        <f>AB18*(1-VLOOKUP(DF$8,'PONDERADORES-GBD'!$A$3:$I$43,4,FALSE))</f>
        <v>3.8539999999999998E-3</v>
      </c>
      <c r="DG18" s="78">
        <f>AC18*(1-VLOOKUP(DG$8,'PONDERADORES-GBD'!$A$3:$I$43,4,FALSE))</f>
        <v>0</v>
      </c>
      <c r="DH18" s="78">
        <f>AD18*(1-VLOOKUP(DH$8,'PONDERADORES-GBD'!$A$3:$I$43,4,FALSE))</f>
        <v>0</v>
      </c>
      <c r="DI18" s="78">
        <f>AE18*(1-VLOOKUP(DI$8,'PONDERADORES-GBD'!$A$3:$I$43,4,FALSE))</f>
        <v>0</v>
      </c>
      <c r="DJ18" s="78">
        <f>AF18*(1-VLOOKUP(DJ$8,'PONDERADORES-GBD'!$A$3:$I$43,4,FALSE))</f>
        <v>0</v>
      </c>
      <c r="DK18" s="78">
        <f>AG18*(1-VLOOKUP(DK$8,'PONDERADORES-GBD'!$A$3:$I$43,4,FALSE))</f>
        <v>0</v>
      </c>
      <c r="DL18" s="78">
        <f>AH18*(1-VLOOKUP(DL$8,'PONDERADORES-GBD'!$A$3:$I$43,4,FALSE))</f>
        <v>0</v>
      </c>
      <c r="DM18" s="78">
        <f>AI18*(1-VLOOKUP(DM$8,'PONDERADORES-GBD'!$A$3:$I$43,4,FALSE))</f>
        <v>3.9744999999999997E-3</v>
      </c>
      <c r="DN18" s="78">
        <f>AJ18*(1-VLOOKUP(DN$8,'PONDERADORES-GBD'!$A$3:$I$43,4,FALSE))</f>
        <v>1.28869E-2</v>
      </c>
      <c r="DO18" s="78">
        <f>AK18*(1-VLOOKUP(DO$8,'PONDERADORES-GBD'!$A$3:$I$43,4,FALSE))</f>
        <v>3.3723E-3</v>
      </c>
      <c r="DP18" s="78">
        <f>AL18*(1-VLOOKUP(DP$8,'PONDERADORES-GBD'!$A$3:$I$43,4,FALSE))</f>
        <v>1.4452599999999999E-2</v>
      </c>
      <c r="DQ18" s="78">
        <f>AM18*(1-VLOOKUP(DQ$8,'PONDERADORES-GBD'!$A$3:$I$43,4,FALSE))</f>
        <v>4.3598699999999997E-2</v>
      </c>
      <c r="DR18" s="78">
        <f>AN18*(1-VLOOKUP(DR$8,'PONDERADORES-GBD'!$A$3:$I$43,4,FALSE))</f>
        <v>6.5037000000000003E-3</v>
      </c>
      <c r="DS18" s="78">
        <f>AO18*(1-VLOOKUP(DS$8,'PONDERADORES-GBD'!$A$3:$I$43,4,FALSE))</f>
        <v>6.022E-4</v>
      </c>
      <c r="DT18" s="78">
        <f>AP18*(1-VLOOKUP(DT$8,'PONDERADORES-GBD'!$A$3:$I$43,4,FALSE))</f>
        <v>0</v>
      </c>
      <c r="DU18" s="78">
        <f>AQ18*(1-VLOOKUP(DU$8,'PONDERADORES-GBD'!$A$3:$I$43,4,FALSE))</f>
        <v>0</v>
      </c>
      <c r="DV18" s="50">
        <f t="shared" si="0"/>
        <v>1.0000002000000001</v>
      </c>
      <c r="DW18" s="45"/>
      <c r="DX18" s="81">
        <f>AT18*VLOOKUP(DX$8,'PONDERADORES-GBD'!$A$3:$I$43,5,FALSE)*VLOOKUP(DX$8,'PONDERADORES-GBD'!$A$3:$I$43,7,FALSE)+AT18*(1-VLOOKUP(DX$8,'PONDERADORES-GBD'!$A$3:$I$43,5,FALSE))*VLOOKUP(DX$8,'PONDERADORES-GBD'!$A$3:$I$43,9,FALSE)</f>
        <v>5.3203780999999993E-3</v>
      </c>
      <c r="DY18" s="81">
        <f>AU18*VLOOKUP(DY$8,'PONDERADORES-GBD'!$A$3:$I$43,5,FALSE)*VLOOKUP(DY$8,'PONDERADORES-GBD'!$A$3:$I$43,7,FALSE)+AU18*(1-VLOOKUP(DY$8,'PONDERADORES-GBD'!$A$3:$I$43,5,FALSE))*VLOOKUP(DY$8,'PONDERADORES-GBD'!$A$3:$I$43,9,FALSE)</f>
        <v>1.8181503999999999E-3</v>
      </c>
      <c r="DZ18" s="81">
        <f>AV18*VLOOKUP(DZ$8,'PONDERADORES-GBD'!$A$3:$I$43,5,FALSE)*VLOOKUP(DZ$8,'PONDERADORES-GBD'!$A$3:$I$43,7,FALSE)+AV18*(1-VLOOKUP(DZ$8,'PONDERADORES-GBD'!$A$3:$I$43,5,FALSE))*VLOOKUP(DZ$8,'PONDERADORES-GBD'!$A$3:$I$43,9,FALSE)</f>
        <v>2.1316114050000004E-3</v>
      </c>
      <c r="EA18" s="81">
        <f>AW18*VLOOKUP(EA$8,'PONDERADORES-GBD'!$A$3:$I$43,5,FALSE)*VLOOKUP(EA$8,'PONDERADORES-GBD'!$A$3:$I$43,7,FALSE)+AW18*(1-VLOOKUP(EA$8,'PONDERADORES-GBD'!$A$3:$I$43,5,FALSE))*VLOOKUP(EA$8,'PONDERADORES-GBD'!$A$3:$I$43,9,FALSE)</f>
        <v>0</v>
      </c>
      <c r="EB18" s="81">
        <f>AX18*VLOOKUP(EB$8,'PONDERADORES-GBD'!$A$3:$I$43,5,FALSE)*VLOOKUP(EB$8,'PONDERADORES-GBD'!$A$3:$I$43,7,FALSE)+AX18*(1-VLOOKUP(EB$8,'PONDERADORES-GBD'!$A$3:$I$43,5,FALSE))*VLOOKUP(EB$8,'PONDERADORES-GBD'!$A$3:$I$43,9,FALSE)</f>
        <v>1.6254000000000001E-5</v>
      </c>
      <c r="EC18" s="81">
        <f>AY18*VLOOKUP(EC$8,'PONDERADORES-GBD'!$A$3:$I$43,5,FALSE)*VLOOKUP(EC$8,'PONDERADORES-GBD'!$A$3:$I$43,7,FALSE)+AY18*(1-VLOOKUP(EC$8,'PONDERADORES-GBD'!$A$3:$I$43,5,FALSE))*VLOOKUP(EC$8,'PONDERADORES-GBD'!$A$3:$I$43,9,FALSE)</f>
        <v>0</v>
      </c>
      <c r="ED18" s="81">
        <f>AZ18*VLOOKUP(ED$8,'PONDERADORES-GBD'!$A$3:$I$43,5,FALSE)*VLOOKUP(ED$8,'PONDERADORES-GBD'!$A$3:$I$43,7,FALSE)+AZ18*(1-VLOOKUP(ED$8,'PONDERADORES-GBD'!$A$3:$I$43,5,FALSE))*VLOOKUP(ED$8,'PONDERADORES-GBD'!$A$3:$I$43,9,FALSE)</f>
        <v>1.1456102E-4</v>
      </c>
      <c r="EE18" s="81">
        <f>BA18*VLOOKUP(EE$8,'PONDERADORES-GBD'!$A$3:$I$43,5,FALSE)*VLOOKUP(EE$8,'PONDERADORES-GBD'!$A$3:$I$43,7,FALSE)+BA18*(1-VLOOKUP(EE$8,'PONDERADORES-GBD'!$A$3:$I$43,5,FALSE))*VLOOKUP(EE$8,'PONDERADORES-GBD'!$A$3:$I$43,9,FALSE)</f>
        <v>8.1296000000000009E-6</v>
      </c>
      <c r="EF18" s="81">
        <f>BB18*VLOOKUP(EF$8,'PONDERADORES-GBD'!$A$3:$I$43,5,FALSE)*VLOOKUP(EF$8,'PONDERADORES-GBD'!$A$3:$I$43,7,FALSE)+BB18*(1-VLOOKUP(EF$8,'PONDERADORES-GBD'!$A$3:$I$43,5,FALSE))*VLOOKUP(EF$8,'PONDERADORES-GBD'!$A$3:$I$43,9,FALSE)</f>
        <v>0</v>
      </c>
      <c r="EG18" s="81">
        <f>BC18*VLOOKUP(EG$8,'PONDERADORES-GBD'!$A$3:$I$43,5,FALSE)*VLOOKUP(EG$8,'PONDERADORES-GBD'!$A$3:$I$43,7,FALSE)+BC18*(1-VLOOKUP(EG$8,'PONDERADORES-GBD'!$A$3:$I$43,5,FALSE))*VLOOKUP(EG$8,'PONDERADORES-GBD'!$A$3:$I$43,9,FALSE)</f>
        <v>0</v>
      </c>
      <c r="EH18" s="81">
        <f>BD18*VLOOKUP(EH$8,'PONDERADORES-GBD'!$A$3:$I$43,5,FALSE)*VLOOKUP(EH$8,'PONDERADORES-GBD'!$A$3:$I$43,7,FALSE)+BD18*(1-VLOOKUP(EH$8,'PONDERADORES-GBD'!$A$3:$I$43,5,FALSE))*VLOOKUP(EH$8,'PONDERADORES-GBD'!$A$3:$I$43,9,FALSE)</f>
        <v>0</v>
      </c>
      <c r="EI18" s="81">
        <f>BE18*VLOOKUP(EI$8,'PONDERADORES-GBD'!$A$3:$I$43,5,FALSE)*VLOOKUP(EI$8,'PONDERADORES-GBD'!$A$3:$I$43,7,FALSE)+BE18*(1-VLOOKUP(EI$8,'PONDERADORES-GBD'!$A$3:$I$43,5,FALSE))*VLOOKUP(EI$8,'PONDERADORES-GBD'!$A$3:$I$43,9,FALSE)</f>
        <v>1.9270400000000001E-5</v>
      </c>
      <c r="EJ18" s="81">
        <f>BF18*VLOOKUP(EJ$8,'PONDERADORES-GBD'!$A$3:$I$43,5,FALSE)*VLOOKUP(EJ$8,'PONDERADORES-GBD'!$A$3:$I$43,7,FALSE)+BF18*(1-VLOOKUP(EJ$8,'PONDERADORES-GBD'!$A$3:$I$43,5,FALSE))*VLOOKUP(EJ$8,'PONDERADORES-GBD'!$A$3:$I$43,9,FALSE)</f>
        <v>2.3471048000000001E-4</v>
      </c>
      <c r="EK18" s="81">
        <f>BG18*VLOOKUP(EK$8,'PONDERADORES-GBD'!$A$3:$I$43,5,FALSE)*VLOOKUP(EK$8,'PONDERADORES-GBD'!$A$3:$I$43,7,FALSE)+BG18*(1-VLOOKUP(EK$8,'PONDERADORES-GBD'!$A$3:$I$43,5,FALSE))*VLOOKUP(EK$8,'PONDERADORES-GBD'!$A$3:$I$43,9,FALSE)</f>
        <v>1.0116899999999999E-4</v>
      </c>
      <c r="EL18" s="81">
        <f>BH18*VLOOKUP(EL$8,'PONDERADORES-GBD'!$A$3:$I$43,5,FALSE)*VLOOKUP(EL$8,'PONDERADORES-GBD'!$A$3:$I$43,7,FALSE)+BH18*(1-VLOOKUP(EL$8,'PONDERADORES-GBD'!$A$3:$I$43,5,FALSE))*VLOOKUP(EL$8,'PONDERADORES-GBD'!$A$3:$I$43,9,FALSE)</f>
        <v>4.8994540000000003E-5</v>
      </c>
      <c r="EM18" s="81">
        <f>BI18*VLOOKUP(EM$8,'PONDERADORES-GBD'!$A$3:$I$43,5,FALSE)*VLOOKUP(EM$8,'PONDERADORES-GBD'!$A$3:$I$43,7,FALSE)+BI18*(1-VLOOKUP(EM$8,'PONDERADORES-GBD'!$A$3:$I$43,5,FALSE))*VLOOKUP(EM$8,'PONDERADORES-GBD'!$A$3:$I$43,9,FALSE)</f>
        <v>2.8090439999999993E-4</v>
      </c>
      <c r="EN18" s="81">
        <f>BJ18*VLOOKUP(EN$8,'PONDERADORES-GBD'!$A$3:$I$43,5,FALSE)*VLOOKUP(EN$8,'PONDERADORES-GBD'!$A$3:$I$43,7,FALSE)+BJ18*(1-VLOOKUP(EN$8,'PONDERADORES-GBD'!$A$3:$I$43,5,FALSE))*VLOOKUP(EN$8,'PONDERADORES-GBD'!$A$3:$I$43,9,FALSE)</f>
        <v>0</v>
      </c>
      <c r="EO18" s="81">
        <f>BK18*VLOOKUP(EO$8,'PONDERADORES-GBD'!$A$3:$I$43,5,FALSE)*VLOOKUP(EO$8,'PONDERADORES-GBD'!$A$3:$I$43,7,FALSE)+BK18*(1-VLOOKUP(EO$8,'PONDERADORES-GBD'!$A$3:$I$43,5,FALSE))*VLOOKUP(EO$8,'PONDERADORES-GBD'!$A$3:$I$43,9,FALSE)</f>
        <v>0</v>
      </c>
      <c r="EP18" s="81">
        <f>BL18*VLOOKUP(EP$8,'PONDERADORES-GBD'!$A$3:$I$43,5,FALSE)*VLOOKUP(EP$8,'PONDERADORES-GBD'!$A$3:$I$43,7,FALSE)+BL18*(1-VLOOKUP(EP$8,'PONDERADORES-GBD'!$A$3:$I$43,5,FALSE))*VLOOKUP(EP$8,'PONDERADORES-GBD'!$A$3:$I$43,9,FALSE)</f>
        <v>0</v>
      </c>
      <c r="EQ18" s="81">
        <f>BM18*VLOOKUP(EQ$8,'PONDERADORES-GBD'!$A$3:$I$43,5,FALSE)*VLOOKUP(EQ$8,'PONDERADORES-GBD'!$A$3:$I$43,7,FALSE)+BM18*(1-VLOOKUP(EQ$8,'PONDERADORES-GBD'!$A$3:$I$43,5,FALSE))*VLOOKUP(EQ$8,'PONDERADORES-GBD'!$A$3:$I$43,9,FALSE)</f>
        <v>0</v>
      </c>
      <c r="ER18" s="81">
        <f>BN18*VLOOKUP(ER$8,'PONDERADORES-GBD'!$A$3:$I$43,5,FALSE)*VLOOKUP(ER$8,'PONDERADORES-GBD'!$A$3:$I$43,7,FALSE)+BN18*(1-VLOOKUP(ER$8,'PONDERADORES-GBD'!$A$3:$I$43,5,FALSE))*VLOOKUP(ER$8,'PONDERADORES-GBD'!$A$3:$I$43,9,FALSE)</f>
        <v>0</v>
      </c>
      <c r="ES18" s="81">
        <f>BO18*VLOOKUP(ES$8,'PONDERADORES-GBD'!$A$3:$I$43,5,FALSE)*VLOOKUP(ES$8,'PONDERADORES-GBD'!$A$3:$I$43,7,FALSE)+BO18*(1-VLOOKUP(ES$8,'PONDERADORES-GBD'!$A$3:$I$43,5,FALSE))*VLOOKUP(ES$8,'PONDERADORES-GBD'!$A$3:$I$43,9,FALSE)</f>
        <v>0</v>
      </c>
      <c r="ET18" s="81">
        <f>BP18*VLOOKUP(ET$8,'PONDERADORES-GBD'!$A$3:$I$43,5,FALSE)*VLOOKUP(ET$8,'PONDERADORES-GBD'!$A$3:$I$43,7,FALSE)+BP18*(1-VLOOKUP(ET$8,'PONDERADORES-GBD'!$A$3:$I$43,5,FALSE))*VLOOKUP(ET$8,'PONDERADORES-GBD'!$A$3:$I$43,9,FALSE)</f>
        <v>0</v>
      </c>
      <c r="EU18" s="81">
        <f>BQ18*VLOOKUP(EU$8,'PONDERADORES-GBD'!$A$3:$I$43,5,FALSE)*VLOOKUP(EU$8,'PONDERADORES-GBD'!$A$3:$I$43,7,FALSE)+BQ18*(1-VLOOKUP(EU$8,'PONDERADORES-GBD'!$A$3:$I$43,5,FALSE))*VLOOKUP(EU$8,'PONDERADORES-GBD'!$A$3:$I$43,9,FALSE)</f>
        <v>0</v>
      </c>
      <c r="EV18" s="81">
        <f>BR18*VLOOKUP(EV$8,'PONDERADORES-GBD'!$A$3:$I$43,5,FALSE)*VLOOKUP(EV$8,'PONDERADORES-GBD'!$A$3:$I$43,7,FALSE)+BR18*(1-VLOOKUP(EV$8,'PONDERADORES-GBD'!$A$3:$I$43,5,FALSE))*VLOOKUP(EV$8,'PONDERADORES-GBD'!$A$3:$I$43,9,FALSE)</f>
        <v>0</v>
      </c>
      <c r="EW18" s="81">
        <f>BS18*VLOOKUP(EW$8,'PONDERADORES-GBD'!$A$3:$I$43,5,FALSE)*VLOOKUP(EW$8,'PONDERADORES-GBD'!$A$3:$I$43,7,FALSE)+BS18*(1-VLOOKUP(EW$8,'PONDERADORES-GBD'!$A$3:$I$43,5,FALSE))*VLOOKUP(EW$8,'PONDERADORES-GBD'!$A$3:$I$43,9,FALSE)</f>
        <v>9.3950999999999992E-6</v>
      </c>
      <c r="EX18" s="81">
        <f>BT18*VLOOKUP(EX$8,'PONDERADORES-GBD'!$A$3:$I$43,5,FALSE)*VLOOKUP(EX$8,'PONDERADORES-GBD'!$A$3:$I$43,7,FALSE)+BT18*(1-VLOOKUP(EX$8,'PONDERADORES-GBD'!$A$3:$I$43,5,FALSE))*VLOOKUP(EX$8,'PONDERADORES-GBD'!$A$3:$I$43,9,FALSE)</f>
        <v>0</v>
      </c>
      <c r="EY18" s="81">
        <f>BU18*VLOOKUP(EY$8,'PONDERADORES-GBD'!$A$3:$I$43,5,FALSE)*VLOOKUP(EY$8,'PONDERADORES-GBD'!$A$3:$I$43,7,FALSE)+BU18*(1-VLOOKUP(EY$8,'PONDERADORES-GBD'!$A$3:$I$43,5,FALSE))*VLOOKUP(EY$8,'PONDERADORES-GBD'!$A$3:$I$43,9,FALSE)</f>
        <v>2.6498999999999998E-6</v>
      </c>
      <c r="EZ18" s="81">
        <f>BV18*VLOOKUP(EZ$8,'PONDERADORES-GBD'!$A$3:$I$43,5,FALSE)*VLOOKUP(EZ$8,'PONDERADORES-GBD'!$A$3:$I$43,7,FALSE)+BV18*(1-VLOOKUP(EZ$8,'PONDERADORES-GBD'!$A$3:$I$43,5,FALSE))*VLOOKUP(EZ$8,'PONDERADORES-GBD'!$A$3:$I$43,9,FALSE)</f>
        <v>2.4090000000000001E-6</v>
      </c>
      <c r="FA18" s="81">
        <f>BW18*VLOOKUP(FA$8,'PONDERADORES-GBD'!$A$3:$I$43,5,FALSE)*VLOOKUP(FA$8,'PONDERADORES-GBD'!$A$3:$I$43,7,FALSE)+BW18*(1-VLOOKUP(FA$8,'PONDERADORES-GBD'!$A$3:$I$43,5,FALSE))*VLOOKUP(FA$8,'PONDERADORES-GBD'!$A$3:$I$43,9,FALSE)</f>
        <v>3.7576499999999995E-5</v>
      </c>
      <c r="FB18" s="81">
        <f>BX18*VLOOKUP(FB$8,'PONDERADORES-GBD'!$A$3:$I$43,5,FALSE)*VLOOKUP(FB$8,'PONDERADORES-GBD'!$A$3:$I$43,7,FALSE)+BX18*(1-VLOOKUP(FB$8,'PONDERADORES-GBD'!$A$3:$I$43,5,FALSE))*VLOOKUP(FB$8,'PONDERADORES-GBD'!$A$3:$I$43,9,FALSE)</f>
        <v>1.05952E-5</v>
      </c>
      <c r="FC18" s="81">
        <f>BY18*VLOOKUP(FC$8,'PONDERADORES-GBD'!$A$3:$I$43,5,FALSE)*VLOOKUP(FC$8,'PONDERADORES-GBD'!$A$3:$I$43,7,FALSE)+BY18*(1-VLOOKUP(FC$8,'PONDERADORES-GBD'!$A$3:$I$43,5,FALSE))*VLOOKUP(FC$8,'PONDERADORES-GBD'!$A$3:$I$43,9,FALSE)</f>
        <v>0</v>
      </c>
      <c r="FD18" s="81">
        <f>BZ18*VLOOKUP(FD$8,'PONDERADORES-GBD'!$A$3:$I$43,5,FALSE)*VLOOKUP(FD$8,'PONDERADORES-GBD'!$A$3:$I$43,7,FALSE)+BZ18*(1-VLOOKUP(FD$8,'PONDERADORES-GBD'!$A$3:$I$43,5,FALSE))*VLOOKUP(FD$8,'PONDERADORES-GBD'!$A$3:$I$43,9,FALSE)</f>
        <v>0</v>
      </c>
      <c r="FE18" s="81">
        <f>CA18*VLOOKUP(FE$8,'PONDERADORES-GBD'!$A$3:$I$43,5,FALSE)*VLOOKUP(FE$8,'PONDERADORES-GBD'!$A$3:$I$43,7,FALSE)+CA18*(1-VLOOKUP(FE$8,'PONDERADORES-GBD'!$A$3:$I$43,5,FALSE))*VLOOKUP(FE$8,'PONDERADORES-GBD'!$A$3:$I$43,9,FALSE)</f>
        <v>0</v>
      </c>
      <c r="FF18" s="81">
        <f>CB18*VLOOKUP(FF$8,'PONDERADORES-GBD'!$A$3:$I$43,5,FALSE)*VLOOKUP(FF$8,'PONDERADORES-GBD'!$A$3:$I$43,7,FALSE)+CB18*(1-VLOOKUP(FF$8,'PONDERADORES-GBD'!$A$3:$I$43,5,FALSE))*VLOOKUP(FF$8,'PONDERADORES-GBD'!$A$3:$I$43,9,FALSE)</f>
        <v>0</v>
      </c>
      <c r="FG18" s="81">
        <f>CC18*VLOOKUP(FG$8,'PONDERADORES-GBD'!$A$3:$I$43,5,FALSE)*VLOOKUP(FG$8,'PONDERADORES-GBD'!$A$3:$I$43,7,FALSE)+CC18*(1-VLOOKUP(FG$8,'PONDERADORES-GBD'!$A$3:$I$43,5,FALSE))*VLOOKUP(FG$8,'PONDERADORES-GBD'!$A$3:$I$43,9,FALSE)</f>
        <v>0</v>
      </c>
      <c r="FH18" s="81">
        <f>CD18*VLOOKUP(FH$8,'PONDERADORES-GBD'!$A$3:$I$43,5,FALSE)*VLOOKUP(FH$8,'PONDERADORES-GBD'!$A$3:$I$43,7,FALSE)+CD18*(1-VLOOKUP(FH$8,'PONDERADORES-GBD'!$A$3:$I$43,5,FALSE))*VLOOKUP(FH$8,'PONDERADORES-GBD'!$A$3:$I$43,9,FALSE)</f>
        <v>0</v>
      </c>
      <c r="FI18" s="81">
        <f>CE18*VLOOKUP(FI$8,'PONDERADORES-GBD'!$A$3:$I$43,5,FALSE)*VLOOKUP(FI$8,'PONDERADORES-GBD'!$A$3:$I$43,7,FALSE)+CE18*(1-VLOOKUP(FI$8,'PONDERADORES-GBD'!$A$3:$I$43,5,FALSE))*VLOOKUP(FI$8,'PONDERADORES-GBD'!$A$3:$I$43,9,FALSE)</f>
        <v>0</v>
      </c>
      <c r="FJ18" s="81">
        <f>CF18*VLOOKUP(FJ$8,'PONDERADORES-GBD'!$A$3:$I$43,5,FALSE)*VLOOKUP(FJ$8,'PONDERADORES-GBD'!$A$3:$I$43,7,FALSE)+CF18*(1-VLOOKUP(FJ$8,'PONDERADORES-GBD'!$A$3:$I$43,5,FALSE))*VLOOKUP(FJ$8,'PONDERADORES-GBD'!$A$3:$I$43,9,FALSE)</f>
        <v>0</v>
      </c>
      <c r="FK18" s="81">
        <f>CG18*VLOOKUP(FK$8,'PONDERADORES-GBD'!$A$3:$I$43,5,FALSE)*VLOOKUP(FK$8,'PONDERADORES-GBD'!$A$3:$I$43,7,FALSE)+CG18*(1-VLOOKUP(FK$8,'PONDERADORES-GBD'!$A$3:$I$43,5,FALSE))*VLOOKUP(FK$8,'PONDERADORES-GBD'!$A$3:$I$43,9,FALSE)</f>
        <v>0</v>
      </c>
      <c r="FL18" s="81">
        <f>CH18*VLOOKUP(FL$8,'PONDERADORES-GBD'!$A$3:$I$43,5,FALSE)*VLOOKUP(FL$8,'PONDERADORES-GBD'!$A$3:$I$43,6,FALSE)*VLOOKUP(FL$8,'PONDERADORES-GBD'!$A$3:$I$43,3,FALSE)+CH18*(1-VLOOKUP(FL$8,'PONDERADORES-GBD'!$A$3:$I$43,5,FALSE))*VLOOKUP(FL$8,'PONDERADORES-GBD'!$A$3:$I$43,8,FALSE)*VLOOKUP(FL$8,'PONDERADORES-GBD'!$A$3:$I$43,3,FALSE)</f>
        <v>0</v>
      </c>
      <c r="FM18" s="81">
        <f>CI18*VLOOKUP(FM$8,'PONDERADORES-GBD'!$A$3:$I$43,5,FALSE)*VLOOKUP(FM$8,'PONDERADORES-GBD'!$A$3:$I$43,6,FALSE)*VLOOKUP(FM$8,'PONDERADORES-GBD'!$A$3:$I$43,3,FALSE)+CI18*(1-VLOOKUP(FM$8,'PONDERADORES-GBD'!$A$3:$I$43,5,FALSE))*VLOOKUP(FM$8,'PONDERADORES-GBD'!$A$3:$I$43,8,FALSE)*VLOOKUP(FM$8,'PONDERADORES-GBD'!$A$3:$I$43,3,FALSE)</f>
        <v>0</v>
      </c>
      <c r="FN18" s="81">
        <f>CJ18*VLOOKUP(FN$8,'PONDERADORES-GBD'!$A$3:$I$43,5,FALSE)*VLOOKUP(FN$8,'PONDERADORES-GBD'!$A$3:$I$43,6,FALSE)*VLOOKUP(FN$8,'PONDERADORES-GBD'!$A$3:$I$43,3,FALSE)+CJ18*(1-VLOOKUP(FN$8,'PONDERADORES-GBD'!$A$3:$I$43,5,FALSE))*VLOOKUP(FN$8,'PONDERADORES-GBD'!$A$3:$I$43,8,FALSE)*VLOOKUP(FN$8,'PONDERADORES-GBD'!$A$3:$I$43,3,FALSE)</f>
        <v>2.516745434182067E-3</v>
      </c>
      <c r="FO18" s="81">
        <f>CK18*VLOOKUP(FO$8,'PONDERADORES-GBD'!$A$3:$I$43,5,FALSE)*VLOOKUP(FO$8,'PONDERADORES-GBD'!$A$3:$I$43,6,FALSE)*VLOOKUP(FO$8,'PONDERADORES-GBD'!$A$3:$I$43,3,FALSE)+CK18*(1-VLOOKUP(FO$8,'PONDERADORES-GBD'!$A$3:$I$43,5,FALSE))*VLOOKUP(FO$8,'PONDERADORES-GBD'!$A$3:$I$43,8,FALSE)*VLOOKUP(FO$8,'PONDERADORES-GBD'!$A$3:$I$43,3,FALSE)</f>
        <v>0</v>
      </c>
      <c r="FP18" s="81">
        <f>CL18*VLOOKUP(FP$8,'PONDERADORES-GBD'!$A$3:$I$43,5,FALSE)*VLOOKUP(FP$8,'PONDERADORES-GBD'!$A$3:$I$43,6,FALSE)*VLOOKUP(FP$8,'PONDERADORES-GBD'!$A$3:$I$43,3,FALSE)+CL18*(1-VLOOKUP(FP$8,'PONDERADORES-GBD'!$A$3:$I$43,5,FALSE))*VLOOKUP(FP$8,'PONDERADORES-GBD'!$A$3:$I$43,8,FALSE)*VLOOKUP(FP$8,'PONDERADORES-GBD'!$A$3:$I$43,3,FALSE)</f>
        <v>0</v>
      </c>
      <c r="FQ18" s="81">
        <f>CM18*VLOOKUP(FQ$8,'PONDERADORES-GBD'!$A$3:$I$43,5,FALSE)*VLOOKUP(FQ$8,'PONDERADORES-GBD'!$A$3:$I$43,6,FALSE)*VLOOKUP(FQ$8,'PONDERADORES-GBD'!$A$3:$I$43,3,FALSE)+CM18*(1-VLOOKUP(FQ$8,'PONDERADORES-GBD'!$A$3:$I$43,5,FALSE))*VLOOKUP(FQ$8,'PONDERADORES-GBD'!$A$3:$I$43,8,FALSE)*VLOOKUP(FQ$8,'PONDERADORES-GBD'!$A$3:$I$43,3,FALSE)</f>
        <v>0</v>
      </c>
      <c r="FR18" s="81">
        <f>CN18*VLOOKUP(FR$8,'PONDERADORES-GBD'!$A$3:$I$43,5,FALSE)*VLOOKUP(FR$8,'PONDERADORES-GBD'!$A$3:$I$43,6,FALSE)*VLOOKUP(FR$8,'PONDERADORES-GBD'!$A$3:$I$43,3,FALSE)+CN18*(1-VLOOKUP(FR$8,'PONDERADORES-GBD'!$A$3:$I$43,5,FALSE))*VLOOKUP(FR$8,'PONDERADORES-GBD'!$A$3:$I$43,8,FALSE)*VLOOKUP(FR$8,'PONDERADORES-GBD'!$A$3:$I$43,3,FALSE)</f>
        <v>1.351954689609856E-3</v>
      </c>
      <c r="FS18" s="81">
        <f>CO18*VLOOKUP(FS$8,'PONDERADORES-GBD'!$A$3:$I$43,5,FALSE)*VLOOKUP(FS$8,'PONDERADORES-GBD'!$A$3:$I$43,6,FALSE)*VLOOKUP(FS$8,'PONDERADORES-GBD'!$A$3:$I$43,3,FALSE)+CO18*(1-VLOOKUP(FS$8,'PONDERADORES-GBD'!$A$3:$I$43,5,FALSE))*VLOOKUP(FS$8,'PONDERADORES-GBD'!$A$3:$I$43,8,FALSE)*VLOOKUP(FS$8,'PONDERADORES-GBD'!$A$3:$I$43,3,FALSE)</f>
        <v>4.788017228747433E-4</v>
      </c>
      <c r="FT18" s="81">
        <f>CP18*VLOOKUP(FT$8,'PONDERADORES-GBD'!$A$3:$I$43,5,FALSE)*VLOOKUP(FT$8,'PONDERADORES-GBD'!$A$3:$I$43,6,FALSE)*VLOOKUP(FT$8,'PONDERADORES-GBD'!$A$3:$I$43,3,FALSE)+CP18*(1-VLOOKUP(FT$8,'PONDERADORES-GBD'!$A$3:$I$43,5,FALSE))*VLOOKUP(FT$8,'PONDERADORES-GBD'!$A$3:$I$43,8,FALSE)*VLOOKUP(FT$8,'PONDERADORES-GBD'!$A$3:$I$43,3,FALSE)</f>
        <v>1.5200841597535937E-3</v>
      </c>
      <c r="FU18" s="81">
        <f>CQ18*VLOOKUP(FU$8,'PONDERADORES-GBD'!$A$3:$I$43,5,FALSE)*VLOOKUP(FU$8,'PONDERADORES-GBD'!$A$3:$I$43,6,FALSE)*VLOOKUP(FU$8,'PONDERADORES-GBD'!$A$3:$I$43,3,FALSE)+CQ18*(1-VLOOKUP(FU$8,'PONDERADORES-GBD'!$A$3:$I$43,5,FALSE))*VLOOKUP(FU$8,'PONDERADORES-GBD'!$A$3:$I$43,8,FALSE)*VLOOKUP(FU$8,'PONDERADORES-GBD'!$A$3:$I$43,3,FALSE)</f>
        <v>4.205699852156058E-4</v>
      </c>
      <c r="FV18" s="81">
        <f>CR18*VLOOKUP(FV$8,'PONDERADORES-GBD'!$A$3:$I$43,5,FALSE)*VLOOKUP(FV$8,'PONDERADORES-GBD'!$A$3:$I$43,6,FALSE)*VLOOKUP(FV$8,'PONDERADORES-GBD'!$A$3:$I$43,3,FALSE)+CR18*(1-VLOOKUP(FV$8,'PONDERADORES-GBD'!$A$3:$I$43,5,FALSE))*VLOOKUP(FV$8,'PONDERADORES-GBD'!$A$3:$I$43,8,FALSE)*VLOOKUP(FV$8,'PONDERADORES-GBD'!$A$3:$I$43,3,FALSE)</f>
        <v>8.9293367556468172E-4</v>
      </c>
      <c r="FW18" s="81">
        <f>CS18*VLOOKUP(FW$8,'PONDERADORES-GBD'!$A$3:$I$43,5,FALSE)*VLOOKUP(FW$8,'PONDERADORES-GBD'!$A$3:$I$43,6,FALSE)*VLOOKUP(FW$8,'PONDERADORES-GBD'!$A$3:$I$43,3,FALSE)+CS18*(1-VLOOKUP(FW$8,'PONDERADORES-GBD'!$A$3:$I$43,5,FALSE))*VLOOKUP(FW$8,'PONDERADORES-GBD'!$A$3:$I$43,8,FALSE)*VLOOKUP(FW$8,'PONDERADORES-GBD'!$A$3:$I$43,3,FALSE)</f>
        <v>0</v>
      </c>
      <c r="FX18" s="81">
        <f>CT18*VLOOKUP(FX$8,'PONDERADORES-GBD'!$A$3:$I$43,5,FALSE)*VLOOKUP(FX$8,'PONDERADORES-GBD'!$A$3:$I$43,6,FALSE)*VLOOKUP(FX$8,'PONDERADORES-GBD'!$A$3:$I$43,3,FALSE)+CT18*(1-VLOOKUP(FX$8,'PONDERADORES-GBD'!$A$3:$I$43,5,FALSE))*VLOOKUP(FX$8,'PONDERADORES-GBD'!$A$3:$I$43,8,FALSE)*VLOOKUP(FX$8,'PONDERADORES-GBD'!$A$3:$I$43,3,FALSE)</f>
        <v>3.5004733360711842E-4</v>
      </c>
      <c r="FY18" s="81">
        <f>CU18*VLOOKUP(FY$8,'PONDERADORES-GBD'!$A$3:$I$43,5,FALSE)*VLOOKUP(FY$8,'PONDERADORES-GBD'!$A$3:$I$43,6,FALSE)*VLOOKUP(FY$8,'PONDERADORES-GBD'!$A$3:$I$43,3,FALSE)+CU18*(1-VLOOKUP(FY$8,'PONDERADORES-GBD'!$A$3:$I$43,5,FALSE))*VLOOKUP(FY$8,'PONDERADORES-GBD'!$A$3:$I$43,8,FALSE)*VLOOKUP(FY$8,'PONDERADORES-GBD'!$A$3:$I$43,3,FALSE)</f>
        <v>3.1410170020533878E-6</v>
      </c>
      <c r="FZ18" s="81">
        <f>CV18*VLOOKUP(FZ$8,'PONDERADORES-GBD'!$A$3:$I$43,5,FALSE)*VLOOKUP(FZ$8,'PONDERADORES-GBD'!$A$3:$I$43,6,FALSE)*VLOOKUP(FZ$8,'PONDERADORES-GBD'!$A$3:$I$43,3,FALSE)+CV18*(1-VLOOKUP(FZ$8,'PONDERADORES-GBD'!$A$3:$I$43,5,FALSE))*VLOOKUP(FZ$8,'PONDERADORES-GBD'!$A$3:$I$43,8,FALSE)*VLOOKUP(FZ$8,'PONDERADORES-GBD'!$A$3:$I$43,3,FALSE)</f>
        <v>0</v>
      </c>
      <c r="GA18" s="81">
        <f>CW18*VLOOKUP(GA$8,'PONDERADORES-GBD'!$A$3:$I$43,5,FALSE)*VLOOKUP(GA$8,'PONDERADORES-GBD'!$A$3:$I$43,6,FALSE)*VLOOKUP(GA$8,'PONDERADORES-GBD'!$A$3:$I$43,3,FALSE)+CW18*(1-VLOOKUP(GA$8,'PONDERADORES-GBD'!$A$3:$I$43,5,FALSE))*VLOOKUP(GA$8,'PONDERADORES-GBD'!$A$3:$I$43,8,FALSE)*VLOOKUP(GA$8,'PONDERADORES-GBD'!$A$3:$I$43,3,FALSE)</f>
        <v>1.6996542751540039E-4</v>
      </c>
      <c r="GB18" s="81">
        <f>CX18*VLOOKUP(GB$8,'PONDERADORES-GBD'!$A$3:$I$43,5,FALSE)*VLOOKUP(GB$8,'PONDERADORES-GBD'!$A$3:$I$43,6,FALSE)*VLOOKUP(GB$8,'PONDERADORES-GBD'!$A$3:$I$43,3,FALSE)+CX18*(1-VLOOKUP(GB$8,'PONDERADORES-GBD'!$A$3:$I$43,5,FALSE))*VLOOKUP(GB$8,'PONDERADORES-GBD'!$A$3:$I$43,8,FALSE)*VLOOKUP(GB$8,'PONDERADORES-GBD'!$A$3:$I$43,3,FALSE)</f>
        <v>2.6979648049281312E-4</v>
      </c>
      <c r="GC18" s="81">
        <f>CY18*VLOOKUP(GC$8,'PONDERADORES-GBD'!$A$3:$I$43,5,FALSE)*VLOOKUP(GC$8,'PONDERADORES-GBD'!$A$3:$I$43,6,FALSE)*VLOOKUP(GC$8,'PONDERADORES-GBD'!$A$3:$I$43,3,FALSE)+CY18*(1-VLOOKUP(GC$8,'PONDERADORES-GBD'!$A$3:$I$43,5,FALSE))*VLOOKUP(GC$8,'PONDERADORES-GBD'!$A$3:$I$43,8,FALSE)*VLOOKUP(GC$8,'PONDERADORES-GBD'!$A$3:$I$43,3,FALSE)</f>
        <v>6.0106878357289522E-4</v>
      </c>
      <c r="GD18" s="81">
        <f>CZ18*VLOOKUP(GD$8,'PONDERADORES-GBD'!$A$3:$I$43,5,FALSE)*VLOOKUP(GD$8,'PONDERADORES-GBD'!$A$3:$I$43,6,FALSE)*VLOOKUP(GD$8,'PONDERADORES-GBD'!$A$3:$I$43,3,FALSE)+CZ18*(1-VLOOKUP(GD$8,'PONDERADORES-GBD'!$A$3:$I$43,5,FALSE))*VLOOKUP(GD$8,'PONDERADORES-GBD'!$A$3:$I$43,8,FALSE)*VLOOKUP(GD$8,'PONDERADORES-GBD'!$A$3:$I$43,3,FALSE)</f>
        <v>2.6247005667351126E-4</v>
      </c>
      <c r="GE18" s="81">
        <f>DA18*VLOOKUP(GE$8,'PONDERADORES-GBD'!$A$3:$I$43,5,FALSE)*VLOOKUP(GE$8,'PONDERADORES-GBD'!$A$3:$I$43,6,FALSE)*VLOOKUP(GE$8,'PONDERADORES-GBD'!$A$3:$I$43,3,FALSE)+DA18*(1-VLOOKUP(GE$8,'PONDERADORES-GBD'!$A$3:$I$43,5,FALSE))*VLOOKUP(GE$8,'PONDERADORES-GBD'!$A$3:$I$43,8,FALSE)*VLOOKUP(GE$8,'PONDERADORES-GBD'!$A$3:$I$43,3,FALSE)</f>
        <v>2.3517066803559205E-4</v>
      </c>
      <c r="GF18" s="81">
        <f>DB18*VLOOKUP(GF$8,'PONDERADORES-GBD'!$A$3:$I$43,5,FALSE)*VLOOKUP(GF$8,'PONDERADORES-GBD'!$A$3:$I$43,6,FALSE)*VLOOKUP(GF$8,'PONDERADORES-GBD'!$A$3:$I$43,3,FALSE)+DB18*(1-VLOOKUP(GF$8,'PONDERADORES-GBD'!$A$3:$I$43,5,FALSE))*VLOOKUP(GF$8,'PONDERADORES-GBD'!$A$3:$I$43,8,FALSE)*VLOOKUP(GF$8,'PONDERADORES-GBD'!$A$3:$I$43,3,FALSE)</f>
        <v>1.7488731006160165E-4</v>
      </c>
      <c r="GG18" s="81">
        <f>DC18*VLOOKUP(GG$8,'PONDERADORES-GBD'!$A$3:$I$43,5,FALSE)*VLOOKUP(GG$8,'PONDERADORES-GBD'!$A$3:$I$43,6,FALSE)*VLOOKUP(GG$8,'PONDERADORES-GBD'!$A$3:$I$43,3,FALSE)+DC18*(1-VLOOKUP(GG$8,'PONDERADORES-GBD'!$A$3:$I$43,5,FALSE))*VLOOKUP(GG$8,'PONDERADORES-GBD'!$A$3:$I$43,8,FALSE)*VLOOKUP(GG$8,'PONDERADORES-GBD'!$A$3:$I$43,3,FALSE)</f>
        <v>1.4462496919917862E-5</v>
      </c>
      <c r="GH18" s="81">
        <f>DD18*VLOOKUP(GH$8,'PONDERADORES-GBD'!$A$3:$I$43,5,FALSE)*VLOOKUP(GH$8,'PONDERADORES-GBD'!$A$3:$I$43,6,FALSE)*VLOOKUP(GH$8,'PONDERADORES-GBD'!$A$3:$I$43,3,FALSE)+DD18*(1-VLOOKUP(GH$8,'PONDERADORES-GBD'!$A$3:$I$43,5,FALSE))*VLOOKUP(GH$8,'PONDERADORES-GBD'!$A$3:$I$43,8,FALSE)*VLOOKUP(GH$8,'PONDERADORES-GBD'!$A$3:$I$43,3,FALSE)</f>
        <v>7.3286878850102675E-4</v>
      </c>
      <c r="GI18" s="81">
        <f>DE18*VLOOKUP(GI$8,'PONDERADORES-GBD'!$A$3:$I$43,5,FALSE)*VLOOKUP(GI$8,'PONDERADORES-GBD'!$A$3:$I$43,6,FALSE)*VLOOKUP(GI$8,'PONDERADORES-GBD'!$A$3:$I$43,3,FALSE)+DE18*(1-VLOOKUP(GI$8,'PONDERADORES-GBD'!$A$3:$I$43,5,FALSE))*VLOOKUP(GI$8,'PONDERADORES-GBD'!$A$3:$I$43,8,FALSE)*VLOOKUP(GI$8,'PONDERADORES-GBD'!$A$3:$I$43,3,FALSE)</f>
        <v>2.0447407255304586E-5</v>
      </c>
      <c r="GJ18" s="81">
        <f>DF18*VLOOKUP(GJ$8,'PONDERADORES-GBD'!$A$3:$I$43,5,FALSE)*VLOOKUP(GJ$8,'PONDERADORES-GBD'!$A$3:$I$43,6,FALSE)*VLOOKUP(GJ$8,'PONDERADORES-GBD'!$A$3:$I$43,3,FALSE)+DF18*(1-VLOOKUP(GJ$8,'PONDERADORES-GBD'!$A$3:$I$43,5,FALSE))*VLOOKUP(GJ$8,'PONDERADORES-GBD'!$A$3:$I$43,8,FALSE)*VLOOKUP(GJ$8,'PONDERADORES-GBD'!$A$3:$I$43,3,FALSE)</f>
        <v>2.1630937713894594E-6</v>
      </c>
      <c r="GK18" s="81">
        <f>DG18*VLOOKUP(GK$8,'PONDERADORES-GBD'!$A$3:$I$43,5,FALSE)*VLOOKUP(GK$8,'PONDERADORES-GBD'!$A$3:$I$43,6,FALSE)*VLOOKUP(GK$8,'PONDERADORES-GBD'!$A$3:$I$43,3,FALSE)+DG18*(1-VLOOKUP(GK$8,'PONDERADORES-GBD'!$A$3:$I$43,5,FALSE))*VLOOKUP(GK$8,'PONDERADORES-GBD'!$A$3:$I$43,8,FALSE)*VLOOKUP(GK$8,'PONDERADORES-GBD'!$A$3:$I$43,3,FALSE)</f>
        <v>0</v>
      </c>
      <c r="GL18" s="81">
        <f>DH18*VLOOKUP(GL$8,'PONDERADORES-GBD'!$A$3:$I$43,5,FALSE)*VLOOKUP(GL$8,'PONDERADORES-GBD'!$A$3:$I$43,6,FALSE)*VLOOKUP(GL$8,'PONDERADORES-GBD'!$A$3:$I$43,3,FALSE)+DH18*(1-VLOOKUP(GL$8,'PONDERADORES-GBD'!$A$3:$I$43,5,FALSE))*VLOOKUP(GL$8,'PONDERADORES-GBD'!$A$3:$I$43,8,FALSE)*VLOOKUP(GL$8,'PONDERADORES-GBD'!$A$3:$I$43,3,FALSE)</f>
        <v>0</v>
      </c>
      <c r="GM18" s="81">
        <f>DI18*VLOOKUP(GM$8,'PONDERADORES-GBD'!$A$3:$I$43,5,FALSE)*VLOOKUP(GM$8,'PONDERADORES-GBD'!$A$3:$I$43,6,FALSE)*VLOOKUP(GM$8,'PONDERADORES-GBD'!$A$3:$I$43,3,FALSE)+DI18*(1-VLOOKUP(GM$8,'PONDERADORES-GBD'!$A$3:$I$43,5,FALSE))*VLOOKUP(GM$8,'PONDERADORES-GBD'!$A$3:$I$43,8,FALSE)*VLOOKUP(GM$8,'PONDERADORES-GBD'!$A$3:$I$43,3,FALSE)</f>
        <v>0</v>
      </c>
      <c r="GN18" s="81">
        <f>DJ18*VLOOKUP(GN$8,'PONDERADORES-GBD'!$A$3:$I$43,5,FALSE)*VLOOKUP(GN$8,'PONDERADORES-GBD'!$A$3:$I$43,6,FALSE)*VLOOKUP(GN$8,'PONDERADORES-GBD'!$A$3:$I$43,3,FALSE)+DJ18*(1-VLOOKUP(GN$8,'PONDERADORES-GBD'!$A$3:$I$43,5,FALSE))*VLOOKUP(GN$8,'PONDERADORES-GBD'!$A$3:$I$43,8,FALSE)*VLOOKUP(GN$8,'PONDERADORES-GBD'!$A$3:$I$43,3,FALSE)</f>
        <v>0</v>
      </c>
      <c r="GO18" s="81">
        <f>DK18*VLOOKUP(GO$8,'PONDERADORES-GBD'!$A$3:$I$43,5,FALSE)*VLOOKUP(GO$8,'PONDERADORES-GBD'!$A$3:$I$43,6,FALSE)*VLOOKUP(GO$8,'PONDERADORES-GBD'!$A$3:$I$43,3,FALSE)+DK18*(1-VLOOKUP(GO$8,'PONDERADORES-GBD'!$A$3:$I$43,5,FALSE))*VLOOKUP(GO$8,'PONDERADORES-GBD'!$A$3:$I$43,8,FALSE)*VLOOKUP(GO$8,'PONDERADORES-GBD'!$A$3:$I$43,3,FALSE)</f>
        <v>0</v>
      </c>
      <c r="GP18" s="81">
        <f>DL18*VLOOKUP(GP$8,'PONDERADORES-GBD'!$A$3:$I$43,5,FALSE)*VLOOKUP(GP$8,'PONDERADORES-GBD'!$A$3:$I$43,6,FALSE)*VLOOKUP(GP$8,'PONDERADORES-GBD'!$A$3:$I$43,3,FALSE)+DL18*(1-VLOOKUP(GP$8,'PONDERADORES-GBD'!$A$3:$I$43,5,FALSE))*VLOOKUP(GP$8,'PONDERADORES-GBD'!$A$3:$I$43,8,FALSE)*VLOOKUP(GP$8,'PONDERADORES-GBD'!$A$3:$I$43,3,FALSE)</f>
        <v>0</v>
      </c>
      <c r="GQ18" s="81">
        <f>DM18*VLOOKUP(GQ$8,'PONDERADORES-GBD'!$A$3:$I$43,5,FALSE)*VLOOKUP(GQ$8,'PONDERADORES-GBD'!$A$3:$I$43,6,FALSE)*VLOOKUP(GQ$8,'PONDERADORES-GBD'!$A$3:$I$43,3,FALSE)+DM18*(1-VLOOKUP(GQ$8,'PONDERADORES-GBD'!$A$3:$I$43,5,FALSE))*VLOOKUP(GQ$8,'PONDERADORES-GBD'!$A$3:$I$43,8,FALSE)*VLOOKUP(GQ$8,'PONDERADORES-GBD'!$A$3:$I$43,3,FALSE)</f>
        <v>2.1937281314168376E-6</v>
      </c>
      <c r="GR18" s="81">
        <f>DN18*VLOOKUP(GR$8,'PONDERADORES-GBD'!$A$3:$I$43,5,FALSE)*VLOOKUP(GR$8,'PONDERADORES-GBD'!$A$3:$I$43,6,FALSE)*VLOOKUP(GR$8,'PONDERADORES-GBD'!$A$3:$I$43,3,FALSE)+DN18*(1-VLOOKUP(GR$8,'PONDERADORES-GBD'!$A$3:$I$43,5,FALSE))*VLOOKUP(GR$8,'PONDERADORES-GBD'!$A$3:$I$43,8,FALSE)*VLOOKUP(GR$8,'PONDERADORES-GBD'!$A$3:$I$43,3,FALSE)</f>
        <v>0</v>
      </c>
      <c r="GS18" s="81">
        <f>DO18*VLOOKUP(GS$8,'PONDERADORES-GBD'!$A$3:$I$43,5,FALSE)*VLOOKUP(GS$8,'PONDERADORES-GBD'!$A$3:$I$43,6,FALSE)*VLOOKUP(GS$8,'PONDERADORES-GBD'!$A$3:$I$43,3,FALSE)+DO18*(1-VLOOKUP(GS$8,'PONDERADORES-GBD'!$A$3:$I$43,5,FALSE))*VLOOKUP(GS$8,'PONDERADORES-GBD'!$A$3:$I$43,8,FALSE)*VLOOKUP(GS$8,'PONDERADORES-GBD'!$A$3:$I$43,3,FALSE)</f>
        <v>0</v>
      </c>
      <c r="GT18" s="81">
        <f>DP18*VLOOKUP(GT$8,'PONDERADORES-GBD'!$A$3:$I$43,5,FALSE)*VLOOKUP(GT$8,'PONDERADORES-GBD'!$A$3:$I$43,6,FALSE)*VLOOKUP(GT$8,'PONDERADORES-GBD'!$A$3:$I$43,3,FALSE)+DP18*(1-VLOOKUP(GT$8,'PONDERADORES-GBD'!$A$3:$I$43,5,FALSE))*VLOOKUP(GT$8,'PONDERADORES-GBD'!$A$3:$I$43,8,FALSE)*VLOOKUP(GT$8,'PONDERADORES-GBD'!$A$3:$I$43,3,FALSE)</f>
        <v>4.4317349760438053E-6</v>
      </c>
      <c r="GU18" s="81">
        <f>DQ18*VLOOKUP(GU$8,'PONDERADORES-GBD'!$A$3:$I$43,5,FALSE)*VLOOKUP(GU$8,'PONDERADORES-GBD'!$A$3:$I$43,6,FALSE)*VLOOKUP(GU$8,'PONDERADORES-GBD'!$A$3:$I$43,3,FALSE)+DQ18*(1-VLOOKUP(GU$8,'PONDERADORES-GBD'!$A$3:$I$43,5,FALSE))*VLOOKUP(GU$8,'PONDERADORES-GBD'!$A$3:$I$43,8,FALSE)*VLOOKUP(GU$8,'PONDERADORES-GBD'!$A$3:$I$43,3,FALSE)</f>
        <v>1.0026805749486653E-5</v>
      </c>
      <c r="GV18" s="81">
        <f>DR18*VLOOKUP(GV$8,'PONDERADORES-GBD'!$A$3:$I$43,5,FALSE)*VLOOKUP(GV$8,'PONDERADORES-GBD'!$A$3:$I$43,6,FALSE)*VLOOKUP(GV$8,'PONDERADORES-GBD'!$A$3:$I$43,3,FALSE)+DR18*(1-VLOOKUP(GV$8,'PONDERADORES-GBD'!$A$3:$I$43,5,FALSE))*VLOOKUP(GV$8,'PONDERADORES-GBD'!$A$3:$I$43,8,FALSE)*VLOOKUP(GV$8,'PONDERADORES-GBD'!$A$3:$I$43,3,FALSE)</f>
        <v>2.0683635646817251E-5</v>
      </c>
      <c r="GW18" s="81">
        <f>DS18*VLOOKUP(GW$8,'PONDERADORES-GBD'!$A$3:$I$43,5,FALSE)*VLOOKUP(GW$8,'PONDERADORES-GBD'!$A$3:$I$43,6,FALSE)*VLOOKUP(GW$8,'PONDERADORES-GBD'!$A$3:$I$43,3,FALSE)+DS18*(1-VLOOKUP(GW$8,'PONDERADORES-GBD'!$A$3:$I$43,5,FALSE))*VLOOKUP(GW$8,'PONDERADORES-GBD'!$A$3:$I$43,8,FALSE)*VLOOKUP(GW$8,'PONDERADORES-GBD'!$A$3:$I$43,3,FALSE)</f>
        <v>9.217905489390828E-6</v>
      </c>
      <c r="GX18" s="81">
        <f>DT18*VLOOKUP(GX$8,'PONDERADORES-GBD'!$A$3:$I$43,5,FALSE)*VLOOKUP(GX$8,'PONDERADORES-GBD'!$A$3:$I$43,6,FALSE)*VLOOKUP(GX$8,'PONDERADORES-GBD'!$A$3:$I$43,3,FALSE)+DT18*(1-VLOOKUP(GX$8,'PONDERADORES-GBD'!$A$3:$I$43,5,FALSE))*VLOOKUP(GX$8,'PONDERADORES-GBD'!$A$3:$I$43,8,FALSE)*VLOOKUP(GX$8,'PONDERADORES-GBD'!$A$3:$I$43,3,FALSE)</f>
        <v>0</v>
      </c>
      <c r="GY18" s="81">
        <f>DU18*VLOOKUP(GY$8,'PONDERADORES-GBD'!$A$3:$I$43,5,FALSE)*VLOOKUP(GY$8,'PONDERADORES-GBD'!$A$3:$I$43,6,FALSE)*VLOOKUP(GY$8,'PONDERADORES-GBD'!$A$3:$I$43,3,FALSE)+DU18*(1-VLOOKUP(GY$8,'PONDERADORES-GBD'!$A$3:$I$43,5,FALSE))*VLOOKUP(GY$8,'PONDERADORES-GBD'!$A$3:$I$43,8,FALSE)*VLOOKUP(GY$8,'PONDERADORES-GBD'!$A$3:$I$43,3,FALSE)</f>
        <v>0</v>
      </c>
      <c r="GZ18" s="82">
        <f t="shared" si="1"/>
        <v>1.0156759045000003E-2</v>
      </c>
      <c r="HA18" s="82">
        <f t="shared" si="2"/>
        <v>1.0064132340602326E-2</v>
      </c>
      <c r="HC18" s="52">
        <f>GZ18*PRODMORTALIDAD!BR18*C18</f>
        <v>0</v>
      </c>
      <c r="HD18" s="52">
        <f>PRODMORTALIDAD!E18*PRODLG!HA18*PRODLG!C18</f>
        <v>0</v>
      </c>
      <c r="HE18" s="52">
        <f t="shared" si="3"/>
        <v>0</v>
      </c>
    </row>
    <row r="19" spans="1:213" ht="15.75" x14ac:dyDescent="0.25">
      <c r="A19" s="68" t="s">
        <v>104</v>
      </c>
      <c r="B19" s="46" t="s">
        <v>51</v>
      </c>
      <c r="C19" s="50">
        <f>DATOS!B58</f>
        <v>0</v>
      </c>
      <c r="D19" s="51">
        <v>8.0032999999999997E-3</v>
      </c>
      <c r="E19" s="51">
        <v>4.4156000000000004E-3</v>
      </c>
      <c r="F19" s="51">
        <v>0.18772069999999999</v>
      </c>
      <c r="G19" s="51">
        <v>0</v>
      </c>
      <c r="H19" s="51">
        <v>0</v>
      </c>
      <c r="I19" s="51">
        <v>0</v>
      </c>
      <c r="J19" s="51">
        <v>4.4570199999999997E-2</v>
      </c>
      <c r="K19" s="51">
        <v>2.9805399999999999E-2</v>
      </c>
      <c r="L19" s="51">
        <v>9.7971600000000006E-2</v>
      </c>
      <c r="M19" s="51">
        <v>2.4561900000000001E-2</v>
      </c>
      <c r="N19" s="51">
        <v>2.7735599999999999E-2</v>
      </c>
      <c r="O19" s="51">
        <v>9.6590000000000001E-4</v>
      </c>
      <c r="P19" s="51">
        <v>5.4448499999999997E-2</v>
      </c>
      <c r="Q19" s="51">
        <v>1.7937999999999999E-3</v>
      </c>
      <c r="R19" s="51">
        <v>2.6218000000000001E-3</v>
      </c>
      <c r="S19" s="51">
        <v>2.7045699999999999E-2</v>
      </c>
      <c r="T19" s="51">
        <v>2.7045699999999999E-2</v>
      </c>
      <c r="U19" s="51">
        <v>4.33283E-2</v>
      </c>
      <c r="V19" s="51">
        <v>2.9391500000000001E-2</v>
      </c>
      <c r="W19" s="51">
        <v>5.8920899999999998E-2</v>
      </c>
      <c r="X19" s="51">
        <v>4.9813700000000002E-2</v>
      </c>
      <c r="Y19" s="51">
        <v>1.9594299999999999E-2</v>
      </c>
      <c r="Z19" s="51">
        <v>0.16020419999999999</v>
      </c>
      <c r="AA19" s="51">
        <v>9.9351000000000005E-3</v>
      </c>
      <c r="AB19" s="51">
        <v>4.1396000000000002E-3</v>
      </c>
      <c r="AC19" s="51">
        <v>5.5199999999999997E-4</v>
      </c>
      <c r="AD19" s="51">
        <v>0</v>
      </c>
      <c r="AE19" s="51">
        <v>0</v>
      </c>
      <c r="AF19" s="51">
        <v>9.6590000000000001E-4</v>
      </c>
      <c r="AG19" s="51">
        <v>9.6590000000000001E-4</v>
      </c>
      <c r="AH19" s="51">
        <v>0</v>
      </c>
      <c r="AI19" s="51">
        <v>1.5179E-3</v>
      </c>
      <c r="AJ19" s="51">
        <v>1.43508E-2</v>
      </c>
      <c r="AK19" s="51">
        <v>6.2094999999999997E-3</v>
      </c>
      <c r="AL19" s="51">
        <v>1.2556899999999999E-2</v>
      </c>
      <c r="AM19" s="51">
        <v>4.1672399999999998E-2</v>
      </c>
      <c r="AN19" s="51">
        <v>5.7955000000000003E-3</v>
      </c>
      <c r="AO19" s="51">
        <v>1.3799000000000001E-3</v>
      </c>
      <c r="AP19" s="51">
        <v>0</v>
      </c>
      <c r="AQ19" s="51">
        <v>0</v>
      </c>
      <c r="AR19" s="51">
        <v>0.99999999999999956</v>
      </c>
      <c r="AT19" s="78">
        <f>D19*VLOOKUP(AT$8,'PONDERADORES-GBD'!$A$3:$I$43,4,FALSE)</f>
        <v>8.0032999999999997E-3</v>
      </c>
      <c r="AU19" s="78">
        <f>E19*VLOOKUP(AU$8,'PONDERADORES-GBD'!$A$3:$I$43,4,FALSE)</f>
        <v>4.4156000000000004E-3</v>
      </c>
      <c r="AV19" s="78">
        <f>F19*VLOOKUP(AV$8,'PONDERADORES-GBD'!$A$3:$I$43,4,FALSE)</f>
        <v>9.3860350000000009E-3</v>
      </c>
      <c r="AW19" s="78">
        <f>G19*VLOOKUP(AW$8,'PONDERADORES-GBD'!$A$3:$I$43,4,FALSE)</f>
        <v>0</v>
      </c>
      <c r="AX19" s="78">
        <f>H19*VLOOKUP(AX$8,'PONDERADORES-GBD'!$A$3:$I$43,4,FALSE)</f>
        <v>0</v>
      </c>
      <c r="AY19" s="78">
        <f>I19*VLOOKUP(AY$8,'PONDERADORES-GBD'!$A$3:$I$43,4,FALSE)</f>
        <v>0</v>
      </c>
      <c r="AZ19" s="78">
        <f>J19*VLOOKUP(AZ$8,'PONDERADORES-GBD'!$A$3:$I$43,4,FALSE)</f>
        <v>2.22851E-3</v>
      </c>
      <c r="BA19" s="78">
        <f>K19*VLOOKUP(BA$8,'PONDERADORES-GBD'!$A$3:$I$43,4,FALSE)</f>
        <v>1.4902700000000001E-3</v>
      </c>
      <c r="BB19" s="78">
        <f>L19*VLOOKUP(BB$8,'PONDERADORES-GBD'!$A$3:$I$43,4,FALSE)</f>
        <v>0</v>
      </c>
      <c r="BC19" s="78">
        <f>M19*VLOOKUP(BC$8,'PONDERADORES-GBD'!$A$3:$I$43,4,FALSE)</f>
        <v>0</v>
      </c>
      <c r="BD19" s="78">
        <f>N19*VLOOKUP(BD$8,'PONDERADORES-GBD'!$A$3:$I$43,4,FALSE)</f>
        <v>0</v>
      </c>
      <c r="BE19" s="78">
        <f>O19*VLOOKUP(BE$8,'PONDERADORES-GBD'!$A$3:$I$43,4,FALSE)</f>
        <v>9.6590000000000001E-4</v>
      </c>
      <c r="BF19" s="78">
        <f>P19*VLOOKUP(BF$8,'PONDERADORES-GBD'!$A$3:$I$43,4,FALSE)</f>
        <v>2.7224250000000001E-3</v>
      </c>
      <c r="BG19" s="78">
        <f>Q19*VLOOKUP(BG$8,'PONDERADORES-GBD'!$A$3:$I$43,4,FALSE)</f>
        <v>1.7938000000000001E-4</v>
      </c>
      <c r="BH19" s="78">
        <f>R19*VLOOKUP(BH$8,'PONDERADORES-GBD'!$A$3:$I$43,4,FALSE)</f>
        <v>5.2436000000000008E-4</v>
      </c>
      <c r="BI19" s="78">
        <f>S19*VLOOKUP(BI$8,'PONDERADORES-GBD'!$A$3:$I$43,4,FALSE)</f>
        <v>4.0568549999999998E-3</v>
      </c>
      <c r="BJ19" s="78">
        <f>T19*VLOOKUP(BJ$8,'PONDERADORES-GBD'!$A$3:$I$43,4,FALSE)</f>
        <v>0</v>
      </c>
      <c r="BK19" s="78">
        <f>U19*VLOOKUP(BK$8,'PONDERADORES-GBD'!$A$3:$I$43,4,FALSE)</f>
        <v>0</v>
      </c>
      <c r="BL19" s="78">
        <f>V19*VLOOKUP(BL$8,'PONDERADORES-GBD'!$A$3:$I$43,4,FALSE)</f>
        <v>0</v>
      </c>
      <c r="BM19" s="78">
        <f>W19*VLOOKUP(BM$8,'PONDERADORES-GBD'!$A$3:$I$43,4,FALSE)</f>
        <v>0</v>
      </c>
      <c r="BN19" s="78">
        <f>X19*VLOOKUP(BN$8,'PONDERADORES-GBD'!$A$3:$I$43,4,FALSE)</f>
        <v>0</v>
      </c>
      <c r="BO19" s="78">
        <f>Y19*VLOOKUP(BO$8,'PONDERADORES-GBD'!$A$3:$I$43,4,FALSE)</f>
        <v>0</v>
      </c>
      <c r="BP19" s="78">
        <f>Z19*VLOOKUP(BP$8,'PONDERADORES-GBD'!$A$3:$I$43,4,FALSE)</f>
        <v>0</v>
      </c>
      <c r="BQ19" s="78">
        <f>AA19*VLOOKUP(BQ$8,'PONDERADORES-GBD'!$A$3:$I$43,4,FALSE)</f>
        <v>0</v>
      </c>
      <c r="BR19" s="78">
        <f>AB19*VLOOKUP(BR$8,'PONDERADORES-GBD'!$A$3:$I$43,4,FALSE)</f>
        <v>0</v>
      </c>
      <c r="BS19" s="78">
        <f>AC19*VLOOKUP(BS$8,'PONDERADORES-GBD'!$A$3:$I$43,4,FALSE)</f>
        <v>5.5199999999999997E-4</v>
      </c>
      <c r="BT19" s="78">
        <f>AD19*VLOOKUP(BT$8,'PONDERADORES-GBD'!$A$3:$I$43,4,FALSE)</f>
        <v>0</v>
      </c>
      <c r="BU19" s="78">
        <f>AE19*VLOOKUP(BU$8,'PONDERADORES-GBD'!$A$3:$I$43,4,FALSE)</f>
        <v>0</v>
      </c>
      <c r="BV19" s="78">
        <f>AF19*VLOOKUP(BV$8,'PONDERADORES-GBD'!$A$3:$I$43,4,FALSE)</f>
        <v>9.6590000000000001E-4</v>
      </c>
      <c r="BW19" s="78">
        <f>AG19*VLOOKUP(BW$8,'PONDERADORES-GBD'!$A$3:$I$43,4,FALSE)</f>
        <v>9.6590000000000001E-4</v>
      </c>
      <c r="BX19" s="78">
        <f>AH19*VLOOKUP(BX$8,'PONDERADORES-GBD'!$A$3:$I$43,4,FALSE)</f>
        <v>0</v>
      </c>
      <c r="BY19" s="78">
        <f>AI19*VLOOKUP(BY$8,'PONDERADORES-GBD'!$A$3:$I$43,4,FALSE)</f>
        <v>0</v>
      </c>
      <c r="BZ19" s="78">
        <f>AJ19*VLOOKUP(BZ$8,'PONDERADORES-GBD'!$A$3:$I$43,4,FALSE)</f>
        <v>0</v>
      </c>
      <c r="CA19" s="78">
        <f>AK19*VLOOKUP(CA$8,'PONDERADORES-GBD'!$A$3:$I$43,4,FALSE)</f>
        <v>0</v>
      </c>
      <c r="CB19" s="78">
        <f>AL19*VLOOKUP(CB$8,'PONDERADORES-GBD'!$A$3:$I$43,4,FALSE)</f>
        <v>0</v>
      </c>
      <c r="CC19" s="78">
        <f>AM19*VLOOKUP(CC$8,'PONDERADORES-GBD'!$A$3:$I$43,4,FALSE)</f>
        <v>0</v>
      </c>
      <c r="CD19" s="78">
        <f>AN19*VLOOKUP(CD$8,'PONDERADORES-GBD'!$A$3:$I$43,4,FALSE)</f>
        <v>0</v>
      </c>
      <c r="CE19" s="78">
        <f>AO19*VLOOKUP(CE$8,'PONDERADORES-GBD'!$A$3:$I$43,4,FALSE)</f>
        <v>0</v>
      </c>
      <c r="CF19" s="78">
        <f>AP19*VLOOKUP(CF$8,'PONDERADORES-GBD'!$A$3:$I$43,4,FALSE)</f>
        <v>0</v>
      </c>
      <c r="CG19" s="78">
        <f>AQ19*VLOOKUP(CG$8,'PONDERADORES-GBD'!$A$3:$I$43,4,FALSE)</f>
        <v>0</v>
      </c>
      <c r="CH19" s="78">
        <f>D19*(1-VLOOKUP(CH$8,'PONDERADORES-GBD'!$A$3:$I$43,4,FALSE))</f>
        <v>0</v>
      </c>
      <c r="CI19" s="78">
        <f>E19*(1-VLOOKUP(CI$8,'PONDERADORES-GBD'!$A$3:$I$43,4,FALSE))</f>
        <v>0</v>
      </c>
      <c r="CJ19" s="78">
        <f>F19*(1-VLOOKUP(CJ$8,'PONDERADORES-GBD'!$A$3:$I$43,4,FALSE))</f>
        <v>0.17833466499999998</v>
      </c>
      <c r="CK19" s="78">
        <f>G19*(1-VLOOKUP(CK$8,'PONDERADORES-GBD'!$A$3:$I$43,4,FALSE))</f>
        <v>0</v>
      </c>
      <c r="CL19" s="78">
        <f>H19*(1-VLOOKUP(CL$8,'PONDERADORES-GBD'!$A$3:$I$43,4,FALSE))</f>
        <v>0</v>
      </c>
      <c r="CM19" s="78">
        <f>I19*(1-VLOOKUP(CM$8,'PONDERADORES-GBD'!$A$3:$I$43,4,FALSE))</f>
        <v>0</v>
      </c>
      <c r="CN19" s="78">
        <f>J19*(1-VLOOKUP(CN$8,'PONDERADORES-GBD'!$A$3:$I$43,4,FALSE))</f>
        <v>4.2341689999999994E-2</v>
      </c>
      <c r="CO19" s="78">
        <f>K19*(1-VLOOKUP(CO$8,'PONDERADORES-GBD'!$A$3:$I$43,4,FALSE))</f>
        <v>2.8315129999999997E-2</v>
      </c>
      <c r="CP19" s="78">
        <f>L19*(1-VLOOKUP(CP$8,'PONDERADORES-GBD'!$A$3:$I$43,4,FALSE))</f>
        <v>9.7971600000000006E-2</v>
      </c>
      <c r="CQ19" s="78">
        <f>M19*(1-VLOOKUP(CQ$8,'PONDERADORES-GBD'!$A$3:$I$43,4,FALSE))</f>
        <v>2.4561900000000001E-2</v>
      </c>
      <c r="CR19" s="78">
        <f>N19*(1-VLOOKUP(CR$8,'PONDERADORES-GBD'!$A$3:$I$43,4,FALSE))</f>
        <v>2.7735599999999999E-2</v>
      </c>
      <c r="CS19" s="78">
        <f>O19*(1-VLOOKUP(CS$8,'PONDERADORES-GBD'!$A$3:$I$43,4,FALSE))</f>
        <v>0</v>
      </c>
      <c r="CT19" s="78">
        <f>P19*(1-VLOOKUP(CT$8,'PONDERADORES-GBD'!$A$3:$I$43,4,FALSE))</f>
        <v>5.1726074999999996E-2</v>
      </c>
      <c r="CU19" s="78">
        <f>Q19*(1-VLOOKUP(CU$8,'PONDERADORES-GBD'!$A$3:$I$43,4,FALSE))</f>
        <v>1.6144199999999999E-3</v>
      </c>
      <c r="CV19" s="78">
        <f>R19*(1-VLOOKUP(CV$8,'PONDERADORES-GBD'!$A$3:$I$43,4,FALSE))</f>
        <v>2.0974400000000003E-3</v>
      </c>
      <c r="CW19" s="78">
        <f>S19*(1-VLOOKUP(CW$8,'PONDERADORES-GBD'!$A$3:$I$43,4,FALSE))</f>
        <v>2.2988844999999997E-2</v>
      </c>
      <c r="CX19" s="78">
        <f>T19*(1-VLOOKUP(CX$8,'PONDERADORES-GBD'!$A$3:$I$43,4,FALSE))</f>
        <v>2.7045699999999999E-2</v>
      </c>
      <c r="CY19" s="78">
        <f>U19*(1-VLOOKUP(CY$8,'PONDERADORES-GBD'!$A$3:$I$43,4,FALSE))</f>
        <v>4.33283E-2</v>
      </c>
      <c r="CZ19" s="78">
        <f>V19*(1-VLOOKUP(CZ$8,'PONDERADORES-GBD'!$A$3:$I$43,4,FALSE))</f>
        <v>2.9391500000000001E-2</v>
      </c>
      <c r="DA19" s="78">
        <f>W19*(1-VLOOKUP(DA$8,'PONDERADORES-GBD'!$A$3:$I$43,4,FALSE))</f>
        <v>5.8920899999999998E-2</v>
      </c>
      <c r="DB19" s="78">
        <f>X19*(1-VLOOKUP(DB$8,'PONDERADORES-GBD'!$A$3:$I$43,4,FALSE))</f>
        <v>4.9813700000000002E-2</v>
      </c>
      <c r="DC19" s="78">
        <f>Y19*(1-VLOOKUP(DC$8,'PONDERADORES-GBD'!$A$3:$I$43,4,FALSE))</f>
        <v>1.9594299999999999E-2</v>
      </c>
      <c r="DD19" s="78">
        <f>Z19*(1-VLOOKUP(DD$8,'PONDERADORES-GBD'!$A$3:$I$43,4,FALSE))</f>
        <v>0.16020419999999999</v>
      </c>
      <c r="DE19" s="78">
        <f>AA19*(1-VLOOKUP(DE$8,'PONDERADORES-GBD'!$A$3:$I$43,4,FALSE))</f>
        <v>9.9351000000000005E-3</v>
      </c>
      <c r="DF19" s="78">
        <f>AB19*(1-VLOOKUP(DF$8,'PONDERADORES-GBD'!$A$3:$I$43,4,FALSE))</f>
        <v>4.1396000000000002E-3</v>
      </c>
      <c r="DG19" s="78">
        <f>AC19*(1-VLOOKUP(DG$8,'PONDERADORES-GBD'!$A$3:$I$43,4,FALSE))</f>
        <v>0</v>
      </c>
      <c r="DH19" s="78">
        <f>AD19*(1-VLOOKUP(DH$8,'PONDERADORES-GBD'!$A$3:$I$43,4,FALSE))</f>
        <v>0</v>
      </c>
      <c r="DI19" s="78">
        <f>AE19*(1-VLOOKUP(DI$8,'PONDERADORES-GBD'!$A$3:$I$43,4,FALSE))</f>
        <v>0</v>
      </c>
      <c r="DJ19" s="78">
        <f>AF19*(1-VLOOKUP(DJ$8,'PONDERADORES-GBD'!$A$3:$I$43,4,FALSE))</f>
        <v>0</v>
      </c>
      <c r="DK19" s="78">
        <f>AG19*(1-VLOOKUP(DK$8,'PONDERADORES-GBD'!$A$3:$I$43,4,FALSE))</f>
        <v>0</v>
      </c>
      <c r="DL19" s="78">
        <f>AH19*(1-VLOOKUP(DL$8,'PONDERADORES-GBD'!$A$3:$I$43,4,FALSE))</f>
        <v>0</v>
      </c>
      <c r="DM19" s="78">
        <f>AI19*(1-VLOOKUP(DM$8,'PONDERADORES-GBD'!$A$3:$I$43,4,FALSE))</f>
        <v>1.5179E-3</v>
      </c>
      <c r="DN19" s="78">
        <f>AJ19*(1-VLOOKUP(DN$8,'PONDERADORES-GBD'!$A$3:$I$43,4,FALSE))</f>
        <v>1.43508E-2</v>
      </c>
      <c r="DO19" s="78">
        <f>AK19*(1-VLOOKUP(DO$8,'PONDERADORES-GBD'!$A$3:$I$43,4,FALSE))</f>
        <v>6.2094999999999997E-3</v>
      </c>
      <c r="DP19" s="78">
        <f>AL19*(1-VLOOKUP(DP$8,'PONDERADORES-GBD'!$A$3:$I$43,4,FALSE))</f>
        <v>1.2556899999999999E-2</v>
      </c>
      <c r="DQ19" s="78">
        <f>AM19*(1-VLOOKUP(DQ$8,'PONDERADORES-GBD'!$A$3:$I$43,4,FALSE))</f>
        <v>4.1672399999999998E-2</v>
      </c>
      <c r="DR19" s="78">
        <f>AN19*(1-VLOOKUP(DR$8,'PONDERADORES-GBD'!$A$3:$I$43,4,FALSE))</f>
        <v>5.7955000000000003E-3</v>
      </c>
      <c r="DS19" s="78">
        <f>AO19*(1-VLOOKUP(DS$8,'PONDERADORES-GBD'!$A$3:$I$43,4,FALSE))</f>
        <v>1.3799000000000001E-3</v>
      </c>
      <c r="DT19" s="78">
        <f>AP19*(1-VLOOKUP(DT$8,'PONDERADORES-GBD'!$A$3:$I$43,4,FALSE))</f>
        <v>0</v>
      </c>
      <c r="DU19" s="78">
        <f>AQ19*(1-VLOOKUP(DU$8,'PONDERADORES-GBD'!$A$3:$I$43,4,FALSE))</f>
        <v>0</v>
      </c>
      <c r="DV19" s="50">
        <f t="shared" si="0"/>
        <v>0.99999999999999978</v>
      </c>
      <c r="DW19" s="45"/>
      <c r="DX19" s="81">
        <f>AT19*VLOOKUP(DX$8,'PONDERADORES-GBD'!$A$3:$I$43,5,FALSE)*VLOOKUP(DX$8,'PONDERADORES-GBD'!$A$3:$I$43,7,FALSE)+AT19*(1-VLOOKUP(DX$8,'PONDERADORES-GBD'!$A$3:$I$43,5,FALSE))*VLOOKUP(DX$8,'PONDERADORES-GBD'!$A$3:$I$43,9,FALSE)</f>
        <v>4.7139436999999998E-3</v>
      </c>
      <c r="DY19" s="81">
        <f>AU19*VLOOKUP(DY$8,'PONDERADORES-GBD'!$A$3:$I$43,5,FALSE)*VLOOKUP(DY$8,'PONDERADORES-GBD'!$A$3:$I$43,7,FALSE)+AU19*(1-VLOOKUP(DY$8,'PONDERADORES-GBD'!$A$3:$I$43,5,FALSE))*VLOOKUP(DY$8,'PONDERADORES-GBD'!$A$3:$I$43,9,FALSE)</f>
        <v>1.3070176000000001E-3</v>
      </c>
      <c r="DZ19" s="81">
        <f>AV19*VLOOKUP(DZ$8,'PONDERADORES-GBD'!$A$3:$I$43,5,FALSE)*VLOOKUP(DZ$8,'PONDERADORES-GBD'!$A$3:$I$43,7,FALSE)+AV19*(1-VLOOKUP(DZ$8,'PONDERADORES-GBD'!$A$3:$I$43,5,FALSE))*VLOOKUP(DZ$8,'PONDERADORES-GBD'!$A$3:$I$43,9,FALSE)</f>
        <v>2.1681740850000002E-3</v>
      </c>
      <c r="EA19" s="81">
        <f>AW19*VLOOKUP(EA$8,'PONDERADORES-GBD'!$A$3:$I$43,5,FALSE)*VLOOKUP(EA$8,'PONDERADORES-GBD'!$A$3:$I$43,7,FALSE)+AW19*(1-VLOOKUP(EA$8,'PONDERADORES-GBD'!$A$3:$I$43,5,FALSE))*VLOOKUP(EA$8,'PONDERADORES-GBD'!$A$3:$I$43,9,FALSE)</f>
        <v>0</v>
      </c>
      <c r="EB19" s="81">
        <f>AX19*VLOOKUP(EB$8,'PONDERADORES-GBD'!$A$3:$I$43,5,FALSE)*VLOOKUP(EB$8,'PONDERADORES-GBD'!$A$3:$I$43,7,FALSE)+AX19*(1-VLOOKUP(EB$8,'PONDERADORES-GBD'!$A$3:$I$43,5,FALSE))*VLOOKUP(EB$8,'PONDERADORES-GBD'!$A$3:$I$43,9,FALSE)</f>
        <v>0</v>
      </c>
      <c r="EC19" s="81">
        <f>AY19*VLOOKUP(EC$8,'PONDERADORES-GBD'!$A$3:$I$43,5,FALSE)*VLOOKUP(EC$8,'PONDERADORES-GBD'!$A$3:$I$43,7,FALSE)+AY19*(1-VLOOKUP(EC$8,'PONDERADORES-GBD'!$A$3:$I$43,5,FALSE))*VLOOKUP(EC$8,'PONDERADORES-GBD'!$A$3:$I$43,9,FALSE)</f>
        <v>0</v>
      </c>
      <c r="ED19" s="81">
        <f>AZ19*VLOOKUP(ED$8,'PONDERADORES-GBD'!$A$3:$I$43,5,FALSE)*VLOOKUP(ED$8,'PONDERADORES-GBD'!$A$3:$I$43,7,FALSE)+AZ19*(1-VLOOKUP(ED$8,'PONDERADORES-GBD'!$A$3:$I$43,5,FALSE))*VLOOKUP(ED$8,'PONDERADORES-GBD'!$A$3:$I$43,9,FALSE)</f>
        <v>1.2925358E-4</v>
      </c>
      <c r="EE19" s="81">
        <f>BA19*VLOOKUP(EE$8,'PONDERADORES-GBD'!$A$3:$I$43,5,FALSE)*VLOOKUP(EE$8,'PONDERADORES-GBD'!$A$3:$I$43,7,FALSE)+BA19*(1-VLOOKUP(EE$8,'PONDERADORES-GBD'!$A$3:$I$43,5,FALSE))*VLOOKUP(EE$8,'PONDERADORES-GBD'!$A$3:$I$43,9,FALSE)</f>
        <v>7.4513500000000011E-6</v>
      </c>
      <c r="EF19" s="81">
        <f>BB19*VLOOKUP(EF$8,'PONDERADORES-GBD'!$A$3:$I$43,5,FALSE)*VLOOKUP(EF$8,'PONDERADORES-GBD'!$A$3:$I$43,7,FALSE)+BB19*(1-VLOOKUP(EF$8,'PONDERADORES-GBD'!$A$3:$I$43,5,FALSE))*VLOOKUP(EF$8,'PONDERADORES-GBD'!$A$3:$I$43,9,FALSE)</f>
        <v>0</v>
      </c>
      <c r="EG19" s="81">
        <f>BC19*VLOOKUP(EG$8,'PONDERADORES-GBD'!$A$3:$I$43,5,FALSE)*VLOOKUP(EG$8,'PONDERADORES-GBD'!$A$3:$I$43,7,FALSE)+BC19*(1-VLOOKUP(EG$8,'PONDERADORES-GBD'!$A$3:$I$43,5,FALSE))*VLOOKUP(EG$8,'PONDERADORES-GBD'!$A$3:$I$43,9,FALSE)</f>
        <v>0</v>
      </c>
      <c r="EH19" s="81">
        <f>BD19*VLOOKUP(EH$8,'PONDERADORES-GBD'!$A$3:$I$43,5,FALSE)*VLOOKUP(EH$8,'PONDERADORES-GBD'!$A$3:$I$43,7,FALSE)+BD19*(1-VLOOKUP(EH$8,'PONDERADORES-GBD'!$A$3:$I$43,5,FALSE))*VLOOKUP(EH$8,'PONDERADORES-GBD'!$A$3:$I$43,9,FALSE)</f>
        <v>0</v>
      </c>
      <c r="EI19" s="81">
        <f>BE19*VLOOKUP(EI$8,'PONDERADORES-GBD'!$A$3:$I$43,5,FALSE)*VLOOKUP(EI$8,'PONDERADORES-GBD'!$A$3:$I$43,7,FALSE)+BE19*(1-VLOOKUP(EI$8,'PONDERADORES-GBD'!$A$3:$I$43,5,FALSE))*VLOOKUP(EI$8,'PONDERADORES-GBD'!$A$3:$I$43,9,FALSE)</f>
        <v>1.5454399999999999E-5</v>
      </c>
      <c r="EJ19" s="81">
        <f>BF19*VLOOKUP(EJ$8,'PONDERADORES-GBD'!$A$3:$I$43,5,FALSE)*VLOOKUP(EJ$8,'PONDERADORES-GBD'!$A$3:$I$43,7,FALSE)+BF19*(1-VLOOKUP(EJ$8,'PONDERADORES-GBD'!$A$3:$I$43,5,FALSE))*VLOOKUP(EJ$8,'PONDERADORES-GBD'!$A$3:$I$43,9,FALSE)</f>
        <v>2.5590794999999999E-4</v>
      </c>
      <c r="EK19" s="81">
        <f>BG19*VLOOKUP(EK$8,'PONDERADORES-GBD'!$A$3:$I$43,5,FALSE)*VLOOKUP(EK$8,'PONDERADORES-GBD'!$A$3:$I$43,7,FALSE)+BG19*(1-VLOOKUP(EK$8,'PONDERADORES-GBD'!$A$3:$I$43,5,FALSE))*VLOOKUP(EK$8,'PONDERADORES-GBD'!$A$3:$I$43,9,FALSE)</f>
        <v>5.3814000000000003E-5</v>
      </c>
      <c r="EL19" s="81">
        <f>BH19*VLOOKUP(EL$8,'PONDERADORES-GBD'!$A$3:$I$43,5,FALSE)*VLOOKUP(EL$8,'PONDERADORES-GBD'!$A$3:$I$43,7,FALSE)+BH19*(1-VLOOKUP(EL$8,'PONDERADORES-GBD'!$A$3:$I$43,5,FALSE))*VLOOKUP(EL$8,'PONDERADORES-GBD'!$A$3:$I$43,9,FALSE)</f>
        <v>5.9252680000000008E-5</v>
      </c>
      <c r="EM19" s="81">
        <f>BI19*VLOOKUP(EM$8,'PONDERADORES-GBD'!$A$3:$I$43,5,FALSE)*VLOOKUP(EM$8,'PONDERADORES-GBD'!$A$3:$I$43,7,FALSE)+BI19*(1-VLOOKUP(EM$8,'PONDERADORES-GBD'!$A$3:$I$43,5,FALSE))*VLOOKUP(EM$8,'PONDERADORES-GBD'!$A$3:$I$43,9,FALSE)</f>
        <v>2.8803670499999998E-4</v>
      </c>
      <c r="EN19" s="81">
        <f>BJ19*VLOOKUP(EN$8,'PONDERADORES-GBD'!$A$3:$I$43,5,FALSE)*VLOOKUP(EN$8,'PONDERADORES-GBD'!$A$3:$I$43,7,FALSE)+BJ19*(1-VLOOKUP(EN$8,'PONDERADORES-GBD'!$A$3:$I$43,5,FALSE))*VLOOKUP(EN$8,'PONDERADORES-GBD'!$A$3:$I$43,9,FALSE)</f>
        <v>0</v>
      </c>
      <c r="EO19" s="81">
        <f>BK19*VLOOKUP(EO$8,'PONDERADORES-GBD'!$A$3:$I$43,5,FALSE)*VLOOKUP(EO$8,'PONDERADORES-GBD'!$A$3:$I$43,7,FALSE)+BK19*(1-VLOOKUP(EO$8,'PONDERADORES-GBD'!$A$3:$I$43,5,FALSE))*VLOOKUP(EO$8,'PONDERADORES-GBD'!$A$3:$I$43,9,FALSE)</f>
        <v>0</v>
      </c>
      <c r="EP19" s="81">
        <f>BL19*VLOOKUP(EP$8,'PONDERADORES-GBD'!$A$3:$I$43,5,FALSE)*VLOOKUP(EP$8,'PONDERADORES-GBD'!$A$3:$I$43,7,FALSE)+BL19*(1-VLOOKUP(EP$8,'PONDERADORES-GBD'!$A$3:$I$43,5,FALSE))*VLOOKUP(EP$8,'PONDERADORES-GBD'!$A$3:$I$43,9,FALSE)</f>
        <v>0</v>
      </c>
      <c r="EQ19" s="81">
        <f>BM19*VLOOKUP(EQ$8,'PONDERADORES-GBD'!$A$3:$I$43,5,FALSE)*VLOOKUP(EQ$8,'PONDERADORES-GBD'!$A$3:$I$43,7,FALSE)+BM19*(1-VLOOKUP(EQ$8,'PONDERADORES-GBD'!$A$3:$I$43,5,FALSE))*VLOOKUP(EQ$8,'PONDERADORES-GBD'!$A$3:$I$43,9,FALSE)</f>
        <v>0</v>
      </c>
      <c r="ER19" s="81">
        <f>BN19*VLOOKUP(ER$8,'PONDERADORES-GBD'!$A$3:$I$43,5,FALSE)*VLOOKUP(ER$8,'PONDERADORES-GBD'!$A$3:$I$43,7,FALSE)+BN19*(1-VLOOKUP(ER$8,'PONDERADORES-GBD'!$A$3:$I$43,5,FALSE))*VLOOKUP(ER$8,'PONDERADORES-GBD'!$A$3:$I$43,9,FALSE)</f>
        <v>0</v>
      </c>
      <c r="ES19" s="81">
        <f>BO19*VLOOKUP(ES$8,'PONDERADORES-GBD'!$A$3:$I$43,5,FALSE)*VLOOKUP(ES$8,'PONDERADORES-GBD'!$A$3:$I$43,7,FALSE)+BO19*(1-VLOOKUP(ES$8,'PONDERADORES-GBD'!$A$3:$I$43,5,FALSE))*VLOOKUP(ES$8,'PONDERADORES-GBD'!$A$3:$I$43,9,FALSE)</f>
        <v>0</v>
      </c>
      <c r="ET19" s="81">
        <f>BP19*VLOOKUP(ET$8,'PONDERADORES-GBD'!$A$3:$I$43,5,FALSE)*VLOOKUP(ET$8,'PONDERADORES-GBD'!$A$3:$I$43,7,FALSE)+BP19*(1-VLOOKUP(ET$8,'PONDERADORES-GBD'!$A$3:$I$43,5,FALSE))*VLOOKUP(ET$8,'PONDERADORES-GBD'!$A$3:$I$43,9,FALSE)</f>
        <v>0</v>
      </c>
      <c r="EU19" s="81">
        <f>BQ19*VLOOKUP(EU$8,'PONDERADORES-GBD'!$A$3:$I$43,5,FALSE)*VLOOKUP(EU$8,'PONDERADORES-GBD'!$A$3:$I$43,7,FALSE)+BQ19*(1-VLOOKUP(EU$8,'PONDERADORES-GBD'!$A$3:$I$43,5,FALSE))*VLOOKUP(EU$8,'PONDERADORES-GBD'!$A$3:$I$43,9,FALSE)</f>
        <v>0</v>
      </c>
      <c r="EV19" s="81">
        <f>BR19*VLOOKUP(EV$8,'PONDERADORES-GBD'!$A$3:$I$43,5,FALSE)*VLOOKUP(EV$8,'PONDERADORES-GBD'!$A$3:$I$43,7,FALSE)+BR19*(1-VLOOKUP(EV$8,'PONDERADORES-GBD'!$A$3:$I$43,5,FALSE))*VLOOKUP(EV$8,'PONDERADORES-GBD'!$A$3:$I$43,9,FALSE)</f>
        <v>0</v>
      </c>
      <c r="EW19" s="81">
        <f>BS19*VLOOKUP(EW$8,'PONDERADORES-GBD'!$A$3:$I$43,5,FALSE)*VLOOKUP(EW$8,'PONDERADORES-GBD'!$A$3:$I$43,7,FALSE)+BS19*(1-VLOOKUP(EW$8,'PONDERADORES-GBD'!$A$3:$I$43,5,FALSE))*VLOOKUP(EW$8,'PONDERADORES-GBD'!$A$3:$I$43,9,FALSE)</f>
        <v>2.1527999999999998E-5</v>
      </c>
      <c r="EX19" s="81">
        <f>BT19*VLOOKUP(EX$8,'PONDERADORES-GBD'!$A$3:$I$43,5,FALSE)*VLOOKUP(EX$8,'PONDERADORES-GBD'!$A$3:$I$43,7,FALSE)+BT19*(1-VLOOKUP(EX$8,'PONDERADORES-GBD'!$A$3:$I$43,5,FALSE))*VLOOKUP(EX$8,'PONDERADORES-GBD'!$A$3:$I$43,9,FALSE)</f>
        <v>0</v>
      </c>
      <c r="EY19" s="81">
        <f>BU19*VLOOKUP(EY$8,'PONDERADORES-GBD'!$A$3:$I$43,5,FALSE)*VLOOKUP(EY$8,'PONDERADORES-GBD'!$A$3:$I$43,7,FALSE)+BU19*(1-VLOOKUP(EY$8,'PONDERADORES-GBD'!$A$3:$I$43,5,FALSE))*VLOOKUP(EY$8,'PONDERADORES-GBD'!$A$3:$I$43,9,FALSE)</f>
        <v>0</v>
      </c>
      <c r="EZ19" s="81">
        <f>BV19*VLOOKUP(EZ$8,'PONDERADORES-GBD'!$A$3:$I$43,5,FALSE)*VLOOKUP(EZ$8,'PONDERADORES-GBD'!$A$3:$I$43,7,FALSE)+BV19*(1-VLOOKUP(EZ$8,'PONDERADORES-GBD'!$A$3:$I$43,5,FALSE))*VLOOKUP(EZ$8,'PONDERADORES-GBD'!$A$3:$I$43,9,FALSE)</f>
        <v>4.8295000000000001E-6</v>
      </c>
      <c r="FA19" s="81">
        <f>BW19*VLOOKUP(FA$8,'PONDERADORES-GBD'!$A$3:$I$43,5,FALSE)*VLOOKUP(FA$8,'PONDERADORES-GBD'!$A$3:$I$43,7,FALSE)+BW19*(1-VLOOKUP(FA$8,'PONDERADORES-GBD'!$A$3:$I$43,5,FALSE))*VLOOKUP(FA$8,'PONDERADORES-GBD'!$A$3:$I$43,9,FALSE)</f>
        <v>3.7670099999999997E-5</v>
      </c>
      <c r="FB19" s="81">
        <f>BX19*VLOOKUP(FB$8,'PONDERADORES-GBD'!$A$3:$I$43,5,FALSE)*VLOOKUP(FB$8,'PONDERADORES-GBD'!$A$3:$I$43,7,FALSE)+BX19*(1-VLOOKUP(FB$8,'PONDERADORES-GBD'!$A$3:$I$43,5,FALSE))*VLOOKUP(FB$8,'PONDERADORES-GBD'!$A$3:$I$43,9,FALSE)</f>
        <v>0</v>
      </c>
      <c r="FC19" s="81">
        <f>BY19*VLOOKUP(FC$8,'PONDERADORES-GBD'!$A$3:$I$43,5,FALSE)*VLOOKUP(FC$8,'PONDERADORES-GBD'!$A$3:$I$43,7,FALSE)+BY19*(1-VLOOKUP(FC$8,'PONDERADORES-GBD'!$A$3:$I$43,5,FALSE))*VLOOKUP(FC$8,'PONDERADORES-GBD'!$A$3:$I$43,9,FALSE)</f>
        <v>0</v>
      </c>
      <c r="FD19" s="81">
        <f>BZ19*VLOOKUP(FD$8,'PONDERADORES-GBD'!$A$3:$I$43,5,FALSE)*VLOOKUP(FD$8,'PONDERADORES-GBD'!$A$3:$I$43,7,FALSE)+BZ19*(1-VLOOKUP(FD$8,'PONDERADORES-GBD'!$A$3:$I$43,5,FALSE))*VLOOKUP(FD$8,'PONDERADORES-GBD'!$A$3:$I$43,9,FALSE)</f>
        <v>0</v>
      </c>
      <c r="FE19" s="81">
        <f>CA19*VLOOKUP(FE$8,'PONDERADORES-GBD'!$A$3:$I$43,5,FALSE)*VLOOKUP(FE$8,'PONDERADORES-GBD'!$A$3:$I$43,7,FALSE)+CA19*(1-VLOOKUP(FE$8,'PONDERADORES-GBD'!$A$3:$I$43,5,FALSE))*VLOOKUP(FE$8,'PONDERADORES-GBD'!$A$3:$I$43,9,FALSE)</f>
        <v>0</v>
      </c>
      <c r="FF19" s="81">
        <f>CB19*VLOOKUP(FF$8,'PONDERADORES-GBD'!$A$3:$I$43,5,FALSE)*VLOOKUP(FF$8,'PONDERADORES-GBD'!$A$3:$I$43,7,FALSE)+CB19*(1-VLOOKUP(FF$8,'PONDERADORES-GBD'!$A$3:$I$43,5,FALSE))*VLOOKUP(FF$8,'PONDERADORES-GBD'!$A$3:$I$43,9,FALSE)</f>
        <v>0</v>
      </c>
      <c r="FG19" s="81">
        <f>CC19*VLOOKUP(FG$8,'PONDERADORES-GBD'!$A$3:$I$43,5,FALSE)*VLOOKUP(FG$8,'PONDERADORES-GBD'!$A$3:$I$43,7,FALSE)+CC19*(1-VLOOKUP(FG$8,'PONDERADORES-GBD'!$A$3:$I$43,5,FALSE))*VLOOKUP(FG$8,'PONDERADORES-GBD'!$A$3:$I$43,9,FALSE)</f>
        <v>0</v>
      </c>
      <c r="FH19" s="81">
        <f>CD19*VLOOKUP(FH$8,'PONDERADORES-GBD'!$A$3:$I$43,5,FALSE)*VLOOKUP(FH$8,'PONDERADORES-GBD'!$A$3:$I$43,7,FALSE)+CD19*(1-VLOOKUP(FH$8,'PONDERADORES-GBD'!$A$3:$I$43,5,FALSE))*VLOOKUP(FH$8,'PONDERADORES-GBD'!$A$3:$I$43,9,FALSE)</f>
        <v>0</v>
      </c>
      <c r="FI19" s="81">
        <f>CE19*VLOOKUP(FI$8,'PONDERADORES-GBD'!$A$3:$I$43,5,FALSE)*VLOOKUP(FI$8,'PONDERADORES-GBD'!$A$3:$I$43,7,FALSE)+CE19*(1-VLOOKUP(FI$8,'PONDERADORES-GBD'!$A$3:$I$43,5,FALSE))*VLOOKUP(FI$8,'PONDERADORES-GBD'!$A$3:$I$43,9,FALSE)</f>
        <v>0</v>
      </c>
      <c r="FJ19" s="81">
        <f>CF19*VLOOKUP(FJ$8,'PONDERADORES-GBD'!$A$3:$I$43,5,FALSE)*VLOOKUP(FJ$8,'PONDERADORES-GBD'!$A$3:$I$43,7,FALSE)+CF19*(1-VLOOKUP(FJ$8,'PONDERADORES-GBD'!$A$3:$I$43,5,FALSE))*VLOOKUP(FJ$8,'PONDERADORES-GBD'!$A$3:$I$43,9,FALSE)</f>
        <v>0</v>
      </c>
      <c r="FK19" s="81">
        <f>CG19*VLOOKUP(FK$8,'PONDERADORES-GBD'!$A$3:$I$43,5,FALSE)*VLOOKUP(FK$8,'PONDERADORES-GBD'!$A$3:$I$43,7,FALSE)+CG19*(1-VLOOKUP(FK$8,'PONDERADORES-GBD'!$A$3:$I$43,5,FALSE))*VLOOKUP(FK$8,'PONDERADORES-GBD'!$A$3:$I$43,9,FALSE)</f>
        <v>0</v>
      </c>
      <c r="FL19" s="81">
        <f>CH19*VLOOKUP(FL$8,'PONDERADORES-GBD'!$A$3:$I$43,5,FALSE)*VLOOKUP(FL$8,'PONDERADORES-GBD'!$A$3:$I$43,6,FALSE)*VLOOKUP(FL$8,'PONDERADORES-GBD'!$A$3:$I$43,3,FALSE)+CH19*(1-VLOOKUP(FL$8,'PONDERADORES-GBD'!$A$3:$I$43,5,FALSE))*VLOOKUP(FL$8,'PONDERADORES-GBD'!$A$3:$I$43,8,FALSE)*VLOOKUP(FL$8,'PONDERADORES-GBD'!$A$3:$I$43,3,FALSE)</f>
        <v>0</v>
      </c>
      <c r="FM19" s="81">
        <f>CI19*VLOOKUP(FM$8,'PONDERADORES-GBD'!$A$3:$I$43,5,FALSE)*VLOOKUP(FM$8,'PONDERADORES-GBD'!$A$3:$I$43,6,FALSE)*VLOOKUP(FM$8,'PONDERADORES-GBD'!$A$3:$I$43,3,FALSE)+CI19*(1-VLOOKUP(FM$8,'PONDERADORES-GBD'!$A$3:$I$43,5,FALSE))*VLOOKUP(FM$8,'PONDERADORES-GBD'!$A$3:$I$43,8,FALSE)*VLOOKUP(FM$8,'PONDERADORES-GBD'!$A$3:$I$43,3,FALSE)</f>
        <v>0</v>
      </c>
      <c r="FN19" s="81">
        <f>CJ19*VLOOKUP(FN$8,'PONDERADORES-GBD'!$A$3:$I$43,5,FALSE)*VLOOKUP(FN$8,'PONDERADORES-GBD'!$A$3:$I$43,6,FALSE)*VLOOKUP(FN$8,'PONDERADORES-GBD'!$A$3:$I$43,3,FALSE)+CJ19*(1-VLOOKUP(FN$8,'PONDERADORES-GBD'!$A$3:$I$43,5,FALSE))*VLOOKUP(FN$8,'PONDERADORES-GBD'!$A$3:$I$43,8,FALSE)*VLOOKUP(FN$8,'PONDERADORES-GBD'!$A$3:$I$43,3,FALSE)</f>
        <v>2.5599141645311426E-3</v>
      </c>
      <c r="FO19" s="81">
        <f>CK19*VLOOKUP(FO$8,'PONDERADORES-GBD'!$A$3:$I$43,5,FALSE)*VLOOKUP(FO$8,'PONDERADORES-GBD'!$A$3:$I$43,6,FALSE)*VLOOKUP(FO$8,'PONDERADORES-GBD'!$A$3:$I$43,3,FALSE)+CK19*(1-VLOOKUP(FO$8,'PONDERADORES-GBD'!$A$3:$I$43,5,FALSE))*VLOOKUP(FO$8,'PONDERADORES-GBD'!$A$3:$I$43,8,FALSE)*VLOOKUP(FO$8,'PONDERADORES-GBD'!$A$3:$I$43,3,FALSE)</f>
        <v>0</v>
      </c>
      <c r="FP19" s="81">
        <f>CL19*VLOOKUP(FP$8,'PONDERADORES-GBD'!$A$3:$I$43,5,FALSE)*VLOOKUP(FP$8,'PONDERADORES-GBD'!$A$3:$I$43,6,FALSE)*VLOOKUP(FP$8,'PONDERADORES-GBD'!$A$3:$I$43,3,FALSE)+CL19*(1-VLOOKUP(FP$8,'PONDERADORES-GBD'!$A$3:$I$43,5,FALSE))*VLOOKUP(FP$8,'PONDERADORES-GBD'!$A$3:$I$43,8,FALSE)*VLOOKUP(FP$8,'PONDERADORES-GBD'!$A$3:$I$43,3,FALSE)</f>
        <v>0</v>
      </c>
      <c r="FQ19" s="81">
        <f>CM19*VLOOKUP(FQ$8,'PONDERADORES-GBD'!$A$3:$I$43,5,FALSE)*VLOOKUP(FQ$8,'PONDERADORES-GBD'!$A$3:$I$43,6,FALSE)*VLOOKUP(FQ$8,'PONDERADORES-GBD'!$A$3:$I$43,3,FALSE)+CM19*(1-VLOOKUP(FQ$8,'PONDERADORES-GBD'!$A$3:$I$43,5,FALSE))*VLOOKUP(FQ$8,'PONDERADORES-GBD'!$A$3:$I$43,8,FALSE)*VLOOKUP(FQ$8,'PONDERADORES-GBD'!$A$3:$I$43,3,FALSE)</f>
        <v>0</v>
      </c>
      <c r="FR19" s="81">
        <f>CN19*VLOOKUP(FR$8,'PONDERADORES-GBD'!$A$3:$I$43,5,FALSE)*VLOOKUP(FR$8,'PONDERADORES-GBD'!$A$3:$I$43,6,FALSE)*VLOOKUP(FR$8,'PONDERADORES-GBD'!$A$3:$I$43,3,FALSE)+CN19*(1-VLOOKUP(FR$8,'PONDERADORES-GBD'!$A$3:$I$43,5,FALSE))*VLOOKUP(FR$8,'PONDERADORES-GBD'!$A$3:$I$43,8,FALSE)*VLOOKUP(FR$8,'PONDERADORES-GBD'!$A$3:$I$43,3,FALSE)</f>
        <v>1.5253441670636547E-3</v>
      </c>
      <c r="FS19" s="81">
        <f>CO19*VLOOKUP(FS$8,'PONDERADORES-GBD'!$A$3:$I$43,5,FALSE)*VLOOKUP(FS$8,'PONDERADORES-GBD'!$A$3:$I$43,6,FALSE)*VLOOKUP(FS$8,'PONDERADORES-GBD'!$A$3:$I$43,3,FALSE)+CO19*(1-VLOOKUP(FS$8,'PONDERADORES-GBD'!$A$3:$I$43,5,FALSE))*VLOOKUP(FS$8,'PONDERADORES-GBD'!$A$3:$I$43,8,FALSE)*VLOOKUP(FS$8,'PONDERADORES-GBD'!$A$3:$I$43,3,FALSE)</f>
        <v>4.3885544402464061E-4</v>
      </c>
      <c r="FT19" s="81">
        <f>CP19*VLOOKUP(FT$8,'PONDERADORES-GBD'!$A$3:$I$43,5,FALSE)*VLOOKUP(FT$8,'PONDERADORES-GBD'!$A$3:$I$43,6,FALSE)*VLOOKUP(FT$8,'PONDERADORES-GBD'!$A$3:$I$43,3,FALSE)+CP19*(1-VLOOKUP(FT$8,'PONDERADORES-GBD'!$A$3:$I$43,5,FALSE))*VLOOKUP(FT$8,'PONDERADORES-GBD'!$A$3:$I$43,8,FALSE)*VLOOKUP(FT$8,'PONDERADORES-GBD'!$A$3:$I$43,3,FALSE)</f>
        <v>1.5341507630390148E-3</v>
      </c>
      <c r="FU19" s="81">
        <f>CQ19*VLOOKUP(FU$8,'PONDERADORES-GBD'!$A$3:$I$43,5,FALSE)*VLOOKUP(FU$8,'PONDERADORES-GBD'!$A$3:$I$43,6,FALSE)*VLOOKUP(FU$8,'PONDERADORES-GBD'!$A$3:$I$43,3,FALSE)+CQ19*(1-VLOOKUP(FU$8,'PONDERADORES-GBD'!$A$3:$I$43,5,FALSE))*VLOOKUP(FU$8,'PONDERADORES-GBD'!$A$3:$I$43,8,FALSE)*VLOOKUP(FU$8,'PONDERADORES-GBD'!$A$3:$I$43,3,FALSE)</f>
        <v>3.846181712525668E-4</v>
      </c>
      <c r="FV19" s="81">
        <f>CR19*VLOOKUP(FV$8,'PONDERADORES-GBD'!$A$3:$I$43,5,FALSE)*VLOOKUP(FV$8,'PONDERADORES-GBD'!$A$3:$I$43,6,FALSE)*VLOOKUP(FV$8,'PONDERADORES-GBD'!$A$3:$I$43,3,FALSE)+CR19*(1-VLOOKUP(FV$8,'PONDERADORES-GBD'!$A$3:$I$43,5,FALSE))*VLOOKUP(FV$8,'PONDERADORES-GBD'!$A$3:$I$43,8,FALSE)*VLOOKUP(FV$8,'PONDERADORES-GBD'!$A$3:$I$43,3,FALSE)</f>
        <v>9.7456178069815194E-4</v>
      </c>
      <c r="FW19" s="81">
        <f>CS19*VLOOKUP(FW$8,'PONDERADORES-GBD'!$A$3:$I$43,5,FALSE)*VLOOKUP(FW$8,'PONDERADORES-GBD'!$A$3:$I$43,6,FALSE)*VLOOKUP(FW$8,'PONDERADORES-GBD'!$A$3:$I$43,3,FALSE)+CS19*(1-VLOOKUP(FW$8,'PONDERADORES-GBD'!$A$3:$I$43,5,FALSE))*VLOOKUP(FW$8,'PONDERADORES-GBD'!$A$3:$I$43,8,FALSE)*VLOOKUP(FW$8,'PONDERADORES-GBD'!$A$3:$I$43,3,FALSE)</f>
        <v>0</v>
      </c>
      <c r="FX19" s="81">
        <f>CT19*VLOOKUP(FX$8,'PONDERADORES-GBD'!$A$3:$I$43,5,FALSE)*VLOOKUP(FX$8,'PONDERADORES-GBD'!$A$3:$I$43,6,FALSE)*VLOOKUP(FX$8,'PONDERADORES-GBD'!$A$3:$I$43,3,FALSE)+CT19*(1-VLOOKUP(FX$8,'PONDERADORES-GBD'!$A$3:$I$43,5,FALSE))*VLOOKUP(FX$8,'PONDERADORES-GBD'!$A$3:$I$43,8,FALSE)*VLOOKUP(FX$8,'PONDERADORES-GBD'!$A$3:$I$43,3,FALSE)</f>
        <v>3.8166125154004107E-4</v>
      </c>
      <c r="FY19" s="81">
        <f>CU19*VLOOKUP(FY$8,'PONDERADORES-GBD'!$A$3:$I$43,5,FALSE)*VLOOKUP(FY$8,'PONDERADORES-GBD'!$A$3:$I$43,6,FALSE)*VLOOKUP(FY$8,'PONDERADORES-GBD'!$A$3:$I$43,3,FALSE)+CU19*(1-VLOOKUP(FY$8,'PONDERADORES-GBD'!$A$3:$I$43,5,FALSE))*VLOOKUP(FY$8,'PONDERADORES-GBD'!$A$3:$I$43,8,FALSE)*VLOOKUP(FY$8,'PONDERADORES-GBD'!$A$3:$I$43,3,FALSE)</f>
        <v>1.6707755236139627E-6</v>
      </c>
      <c r="FZ19" s="81">
        <f>CV19*VLOOKUP(FZ$8,'PONDERADORES-GBD'!$A$3:$I$43,5,FALSE)*VLOOKUP(FZ$8,'PONDERADORES-GBD'!$A$3:$I$43,6,FALSE)*VLOOKUP(FZ$8,'PONDERADORES-GBD'!$A$3:$I$43,3,FALSE)+CV19*(1-VLOOKUP(FZ$8,'PONDERADORES-GBD'!$A$3:$I$43,5,FALSE))*VLOOKUP(FZ$8,'PONDERADORES-GBD'!$A$3:$I$43,8,FALSE)*VLOOKUP(FZ$8,'PONDERADORES-GBD'!$A$3:$I$43,3,FALSE)</f>
        <v>0</v>
      </c>
      <c r="GA19" s="81">
        <f>CW19*VLOOKUP(GA$8,'PONDERADORES-GBD'!$A$3:$I$43,5,FALSE)*VLOOKUP(GA$8,'PONDERADORES-GBD'!$A$3:$I$43,6,FALSE)*VLOOKUP(GA$8,'PONDERADORES-GBD'!$A$3:$I$43,3,FALSE)+CW19*(1-VLOOKUP(GA$8,'PONDERADORES-GBD'!$A$3:$I$43,5,FALSE))*VLOOKUP(GA$8,'PONDERADORES-GBD'!$A$3:$I$43,8,FALSE)*VLOOKUP(GA$8,'PONDERADORES-GBD'!$A$3:$I$43,3,FALSE)</f>
        <v>1.7428093581108825E-4</v>
      </c>
      <c r="GB19" s="81">
        <f>CX19*VLOOKUP(GB$8,'PONDERADORES-GBD'!$A$3:$I$43,5,FALSE)*VLOOKUP(GB$8,'PONDERADORES-GBD'!$A$3:$I$43,6,FALSE)*VLOOKUP(GB$8,'PONDERADORES-GBD'!$A$3:$I$43,3,FALSE)+CX19*(1-VLOOKUP(GB$8,'PONDERADORES-GBD'!$A$3:$I$43,5,FALSE))*VLOOKUP(GB$8,'PONDERADORES-GBD'!$A$3:$I$43,8,FALSE)*VLOOKUP(GB$8,'PONDERADORES-GBD'!$A$3:$I$43,3,FALSE)</f>
        <v>2.1332966926762494E-4</v>
      </c>
      <c r="GC19" s="81">
        <f>CY19*VLOOKUP(GC$8,'PONDERADORES-GBD'!$A$3:$I$43,5,FALSE)*VLOOKUP(GC$8,'PONDERADORES-GBD'!$A$3:$I$43,6,FALSE)*VLOOKUP(GC$8,'PONDERADORES-GBD'!$A$3:$I$43,3,FALSE)+CY19*(1-VLOOKUP(GC$8,'PONDERADORES-GBD'!$A$3:$I$43,5,FALSE))*VLOOKUP(GC$8,'PONDERADORES-GBD'!$A$3:$I$43,8,FALSE)*VLOOKUP(GC$8,'PONDERADORES-GBD'!$A$3:$I$43,3,FALSE)</f>
        <v>6.7154416509240236E-4</v>
      </c>
      <c r="GD19" s="81">
        <f>CZ19*VLOOKUP(GD$8,'PONDERADORES-GBD'!$A$3:$I$43,5,FALSE)*VLOOKUP(GD$8,'PONDERADORES-GBD'!$A$3:$I$43,6,FALSE)*VLOOKUP(GD$8,'PONDERADORES-GBD'!$A$3:$I$43,3,FALSE)+CZ19*(1-VLOOKUP(GD$8,'PONDERADORES-GBD'!$A$3:$I$43,5,FALSE))*VLOOKUP(GD$8,'PONDERADORES-GBD'!$A$3:$I$43,8,FALSE)*VLOOKUP(GD$8,'PONDERADORES-GBD'!$A$3:$I$43,3,FALSE)</f>
        <v>3.4811123613963038E-4</v>
      </c>
      <c r="GE19" s="81">
        <f>DA19*VLOOKUP(GE$8,'PONDERADORES-GBD'!$A$3:$I$43,5,FALSE)*VLOOKUP(GE$8,'PONDERADORES-GBD'!$A$3:$I$43,6,FALSE)*VLOOKUP(GE$8,'PONDERADORES-GBD'!$A$3:$I$43,3,FALSE)+DA19*(1-VLOOKUP(GE$8,'PONDERADORES-GBD'!$A$3:$I$43,5,FALSE))*VLOOKUP(GE$8,'PONDERADORES-GBD'!$A$3:$I$43,8,FALSE)*VLOOKUP(GE$8,'PONDERADORES-GBD'!$A$3:$I$43,3,FALSE)</f>
        <v>2.3148936755646818E-4</v>
      </c>
      <c r="GF19" s="81">
        <f>DB19*VLOOKUP(GF$8,'PONDERADORES-GBD'!$A$3:$I$43,5,FALSE)*VLOOKUP(GF$8,'PONDERADORES-GBD'!$A$3:$I$43,6,FALSE)*VLOOKUP(GF$8,'PONDERADORES-GBD'!$A$3:$I$43,3,FALSE)+DB19*(1-VLOOKUP(GF$8,'PONDERADORES-GBD'!$A$3:$I$43,5,FALSE))*VLOOKUP(GF$8,'PONDERADORES-GBD'!$A$3:$I$43,8,FALSE)*VLOOKUP(GF$8,'PONDERADORES-GBD'!$A$3:$I$43,3,FALSE)</f>
        <v>1.565670844626968E-4</v>
      </c>
      <c r="GG19" s="81">
        <f>DC19*VLOOKUP(GG$8,'PONDERADORES-GBD'!$A$3:$I$43,5,FALSE)*VLOOKUP(GG$8,'PONDERADORES-GBD'!$A$3:$I$43,6,FALSE)*VLOOKUP(GG$8,'PONDERADORES-GBD'!$A$3:$I$43,3,FALSE)+DC19*(1-VLOOKUP(GG$8,'PONDERADORES-GBD'!$A$3:$I$43,5,FALSE))*VLOOKUP(GG$8,'PONDERADORES-GBD'!$A$3:$I$43,8,FALSE)*VLOOKUP(GG$8,'PONDERADORES-GBD'!$A$3:$I$43,3,FALSE)</f>
        <v>1.3679798767967143E-5</v>
      </c>
      <c r="GH19" s="81">
        <f>DD19*VLOOKUP(GH$8,'PONDERADORES-GBD'!$A$3:$I$43,5,FALSE)*VLOOKUP(GH$8,'PONDERADORES-GBD'!$A$3:$I$43,6,FALSE)*VLOOKUP(GH$8,'PONDERADORES-GBD'!$A$3:$I$43,3,FALSE)+DD19*(1-VLOOKUP(GH$8,'PONDERADORES-GBD'!$A$3:$I$43,5,FALSE))*VLOOKUP(GH$8,'PONDERADORES-GBD'!$A$3:$I$43,8,FALSE)*VLOOKUP(GH$8,'PONDERADORES-GBD'!$A$3:$I$43,3,FALSE)</f>
        <v>7.2371507186858323E-4</v>
      </c>
      <c r="GI19" s="81">
        <f>DE19*VLOOKUP(GI$8,'PONDERADORES-GBD'!$A$3:$I$43,5,FALSE)*VLOOKUP(GI$8,'PONDERADORES-GBD'!$A$3:$I$43,6,FALSE)*VLOOKUP(GI$8,'PONDERADORES-GBD'!$A$3:$I$43,3,FALSE)+DE19*(1-VLOOKUP(GI$8,'PONDERADORES-GBD'!$A$3:$I$43,5,FALSE))*VLOOKUP(GI$8,'PONDERADORES-GBD'!$A$3:$I$43,8,FALSE)*VLOOKUP(GI$8,'PONDERADORES-GBD'!$A$3:$I$43,3,FALSE)</f>
        <v>1.8741365913757701E-5</v>
      </c>
      <c r="GJ19" s="81">
        <f>DF19*VLOOKUP(GJ$8,'PONDERADORES-GBD'!$A$3:$I$43,5,FALSE)*VLOOKUP(GJ$8,'PONDERADORES-GBD'!$A$3:$I$43,6,FALSE)*VLOOKUP(GJ$8,'PONDERADORES-GBD'!$A$3:$I$43,3,FALSE)+DF19*(1-VLOOKUP(GJ$8,'PONDERADORES-GBD'!$A$3:$I$43,5,FALSE))*VLOOKUP(GJ$8,'PONDERADORES-GBD'!$A$3:$I$43,8,FALSE)*VLOOKUP(GJ$8,'PONDERADORES-GBD'!$A$3:$I$43,3,FALSE)</f>
        <v>2.3233894592744696E-6</v>
      </c>
      <c r="GK19" s="81">
        <f>DG19*VLOOKUP(GK$8,'PONDERADORES-GBD'!$A$3:$I$43,5,FALSE)*VLOOKUP(GK$8,'PONDERADORES-GBD'!$A$3:$I$43,6,FALSE)*VLOOKUP(GK$8,'PONDERADORES-GBD'!$A$3:$I$43,3,FALSE)+DG19*(1-VLOOKUP(GK$8,'PONDERADORES-GBD'!$A$3:$I$43,5,FALSE))*VLOOKUP(GK$8,'PONDERADORES-GBD'!$A$3:$I$43,8,FALSE)*VLOOKUP(GK$8,'PONDERADORES-GBD'!$A$3:$I$43,3,FALSE)</f>
        <v>0</v>
      </c>
      <c r="GL19" s="81">
        <f>DH19*VLOOKUP(GL$8,'PONDERADORES-GBD'!$A$3:$I$43,5,FALSE)*VLOOKUP(GL$8,'PONDERADORES-GBD'!$A$3:$I$43,6,FALSE)*VLOOKUP(GL$8,'PONDERADORES-GBD'!$A$3:$I$43,3,FALSE)+DH19*(1-VLOOKUP(GL$8,'PONDERADORES-GBD'!$A$3:$I$43,5,FALSE))*VLOOKUP(GL$8,'PONDERADORES-GBD'!$A$3:$I$43,8,FALSE)*VLOOKUP(GL$8,'PONDERADORES-GBD'!$A$3:$I$43,3,FALSE)</f>
        <v>0</v>
      </c>
      <c r="GM19" s="81">
        <f>DI19*VLOOKUP(GM$8,'PONDERADORES-GBD'!$A$3:$I$43,5,FALSE)*VLOOKUP(GM$8,'PONDERADORES-GBD'!$A$3:$I$43,6,FALSE)*VLOOKUP(GM$8,'PONDERADORES-GBD'!$A$3:$I$43,3,FALSE)+DI19*(1-VLOOKUP(GM$8,'PONDERADORES-GBD'!$A$3:$I$43,5,FALSE))*VLOOKUP(GM$8,'PONDERADORES-GBD'!$A$3:$I$43,8,FALSE)*VLOOKUP(GM$8,'PONDERADORES-GBD'!$A$3:$I$43,3,FALSE)</f>
        <v>0</v>
      </c>
      <c r="GN19" s="81">
        <f>DJ19*VLOOKUP(GN$8,'PONDERADORES-GBD'!$A$3:$I$43,5,FALSE)*VLOOKUP(GN$8,'PONDERADORES-GBD'!$A$3:$I$43,6,FALSE)*VLOOKUP(GN$8,'PONDERADORES-GBD'!$A$3:$I$43,3,FALSE)+DJ19*(1-VLOOKUP(GN$8,'PONDERADORES-GBD'!$A$3:$I$43,5,FALSE))*VLOOKUP(GN$8,'PONDERADORES-GBD'!$A$3:$I$43,8,FALSE)*VLOOKUP(GN$8,'PONDERADORES-GBD'!$A$3:$I$43,3,FALSE)</f>
        <v>0</v>
      </c>
      <c r="GO19" s="81">
        <f>DK19*VLOOKUP(GO$8,'PONDERADORES-GBD'!$A$3:$I$43,5,FALSE)*VLOOKUP(GO$8,'PONDERADORES-GBD'!$A$3:$I$43,6,FALSE)*VLOOKUP(GO$8,'PONDERADORES-GBD'!$A$3:$I$43,3,FALSE)+DK19*(1-VLOOKUP(GO$8,'PONDERADORES-GBD'!$A$3:$I$43,5,FALSE))*VLOOKUP(GO$8,'PONDERADORES-GBD'!$A$3:$I$43,8,FALSE)*VLOOKUP(GO$8,'PONDERADORES-GBD'!$A$3:$I$43,3,FALSE)</f>
        <v>0</v>
      </c>
      <c r="GP19" s="81">
        <f>DL19*VLOOKUP(GP$8,'PONDERADORES-GBD'!$A$3:$I$43,5,FALSE)*VLOOKUP(GP$8,'PONDERADORES-GBD'!$A$3:$I$43,6,FALSE)*VLOOKUP(GP$8,'PONDERADORES-GBD'!$A$3:$I$43,3,FALSE)+DL19*(1-VLOOKUP(GP$8,'PONDERADORES-GBD'!$A$3:$I$43,5,FALSE))*VLOOKUP(GP$8,'PONDERADORES-GBD'!$A$3:$I$43,8,FALSE)*VLOOKUP(GP$8,'PONDERADORES-GBD'!$A$3:$I$43,3,FALSE)</f>
        <v>0</v>
      </c>
      <c r="GQ19" s="81">
        <f>DM19*VLOOKUP(GQ$8,'PONDERADORES-GBD'!$A$3:$I$43,5,FALSE)*VLOOKUP(GQ$8,'PONDERADORES-GBD'!$A$3:$I$43,6,FALSE)*VLOOKUP(GQ$8,'PONDERADORES-GBD'!$A$3:$I$43,3,FALSE)+DM19*(1-VLOOKUP(GQ$8,'PONDERADORES-GBD'!$A$3:$I$43,5,FALSE))*VLOOKUP(GQ$8,'PONDERADORES-GBD'!$A$3:$I$43,8,FALSE)*VLOOKUP(GQ$8,'PONDERADORES-GBD'!$A$3:$I$43,3,FALSE)</f>
        <v>8.3780599589322376E-7</v>
      </c>
      <c r="GR19" s="81">
        <f>DN19*VLOOKUP(GR$8,'PONDERADORES-GBD'!$A$3:$I$43,5,FALSE)*VLOOKUP(GR$8,'PONDERADORES-GBD'!$A$3:$I$43,6,FALSE)*VLOOKUP(GR$8,'PONDERADORES-GBD'!$A$3:$I$43,3,FALSE)+DN19*(1-VLOOKUP(GR$8,'PONDERADORES-GBD'!$A$3:$I$43,5,FALSE))*VLOOKUP(GR$8,'PONDERADORES-GBD'!$A$3:$I$43,8,FALSE)*VLOOKUP(GR$8,'PONDERADORES-GBD'!$A$3:$I$43,3,FALSE)</f>
        <v>0</v>
      </c>
      <c r="GS19" s="81">
        <f>DO19*VLOOKUP(GS$8,'PONDERADORES-GBD'!$A$3:$I$43,5,FALSE)*VLOOKUP(GS$8,'PONDERADORES-GBD'!$A$3:$I$43,6,FALSE)*VLOOKUP(GS$8,'PONDERADORES-GBD'!$A$3:$I$43,3,FALSE)+DO19*(1-VLOOKUP(GS$8,'PONDERADORES-GBD'!$A$3:$I$43,5,FALSE))*VLOOKUP(GS$8,'PONDERADORES-GBD'!$A$3:$I$43,8,FALSE)*VLOOKUP(GS$8,'PONDERADORES-GBD'!$A$3:$I$43,3,FALSE)</f>
        <v>0</v>
      </c>
      <c r="GT19" s="81">
        <f>DP19*VLOOKUP(GT$8,'PONDERADORES-GBD'!$A$3:$I$43,5,FALSE)*VLOOKUP(GT$8,'PONDERADORES-GBD'!$A$3:$I$43,6,FALSE)*VLOOKUP(GT$8,'PONDERADORES-GBD'!$A$3:$I$43,3,FALSE)+DP19*(1-VLOOKUP(GT$8,'PONDERADORES-GBD'!$A$3:$I$43,5,FALSE))*VLOOKUP(GT$8,'PONDERADORES-GBD'!$A$3:$I$43,8,FALSE)*VLOOKUP(GT$8,'PONDERADORES-GBD'!$A$3:$I$43,3,FALSE)</f>
        <v>3.8504388774811773E-6</v>
      </c>
      <c r="GU19" s="81">
        <f>DQ19*VLOOKUP(GU$8,'PONDERADORES-GBD'!$A$3:$I$43,5,FALSE)*VLOOKUP(GU$8,'PONDERADORES-GBD'!$A$3:$I$43,6,FALSE)*VLOOKUP(GU$8,'PONDERADORES-GBD'!$A$3:$I$43,3,FALSE)+DQ19*(1-VLOOKUP(GU$8,'PONDERADORES-GBD'!$A$3:$I$43,5,FALSE))*VLOOKUP(GU$8,'PONDERADORES-GBD'!$A$3:$I$43,8,FALSE)*VLOOKUP(GU$8,'PONDERADORES-GBD'!$A$3:$I$43,3,FALSE)</f>
        <v>9.5837963039014356E-6</v>
      </c>
      <c r="GV19" s="81">
        <f>DR19*VLOOKUP(GV$8,'PONDERADORES-GBD'!$A$3:$I$43,5,FALSE)*VLOOKUP(GV$8,'PONDERADORES-GBD'!$A$3:$I$43,6,FALSE)*VLOOKUP(GV$8,'PONDERADORES-GBD'!$A$3:$I$43,3,FALSE)+DR19*(1-VLOOKUP(GV$8,'PONDERADORES-GBD'!$A$3:$I$43,5,FALSE))*VLOOKUP(GV$8,'PONDERADORES-GBD'!$A$3:$I$43,8,FALSE)*VLOOKUP(GV$8,'PONDERADORES-GBD'!$A$3:$I$43,3,FALSE)</f>
        <v>1.8431356057494869E-5</v>
      </c>
      <c r="GW19" s="81">
        <f>DS19*VLOOKUP(GW$8,'PONDERADORES-GBD'!$A$3:$I$43,5,FALSE)*VLOOKUP(GW$8,'PONDERADORES-GBD'!$A$3:$I$43,6,FALSE)*VLOOKUP(GW$8,'PONDERADORES-GBD'!$A$3:$I$43,3,FALSE)+DS19*(1-VLOOKUP(GW$8,'PONDERADORES-GBD'!$A$3:$I$43,5,FALSE))*VLOOKUP(GW$8,'PONDERADORES-GBD'!$A$3:$I$43,8,FALSE)*VLOOKUP(GW$8,'PONDERADORES-GBD'!$A$3:$I$43,3,FALSE)</f>
        <v>2.1122198247775494E-5</v>
      </c>
      <c r="GX19" s="81">
        <f>DT19*VLOOKUP(GX$8,'PONDERADORES-GBD'!$A$3:$I$43,5,FALSE)*VLOOKUP(GX$8,'PONDERADORES-GBD'!$A$3:$I$43,6,FALSE)*VLOOKUP(GX$8,'PONDERADORES-GBD'!$A$3:$I$43,3,FALSE)+DT19*(1-VLOOKUP(GX$8,'PONDERADORES-GBD'!$A$3:$I$43,5,FALSE))*VLOOKUP(GX$8,'PONDERADORES-GBD'!$A$3:$I$43,8,FALSE)*VLOOKUP(GX$8,'PONDERADORES-GBD'!$A$3:$I$43,3,FALSE)</f>
        <v>0</v>
      </c>
      <c r="GY19" s="81">
        <f>DU19*VLOOKUP(GY$8,'PONDERADORES-GBD'!$A$3:$I$43,5,FALSE)*VLOOKUP(GY$8,'PONDERADORES-GBD'!$A$3:$I$43,6,FALSE)*VLOOKUP(GY$8,'PONDERADORES-GBD'!$A$3:$I$43,3,FALSE)+DU19*(1-VLOOKUP(GY$8,'PONDERADORES-GBD'!$A$3:$I$43,5,FALSE))*VLOOKUP(GY$8,'PONDERADORES-GBD'!$A$3:$I$43,8,FALSE)*VLOOKUP(GY$8,'PONDERADORES-GBD'!$A$3:$I$43,3,FALSE)</f>
        <v>0</v>
      </c>
      <c r="GZ19" s="82">
        <f t="shared" si="1"/>
        <v>9.0623336499999988E-3</v>
      </c>
      <c r="HA19" s="82">
        <f t="shared" si="2"/>
        <v>1.0408384197494869E-2</v>
      </c>
      <c r="HC19" s="52">
        <f>GZ19*PRODMORTALIDAD!BR19*C19</f>
        <v>0</v>
      </c>
      <c r="HD19" s="52">
        <f>PRODMORTALIDAD!E19*PRODLG!HA19*PRODLG!C19</f>
        <v>0</v>
      </c>
      <c r="HE19" s="52">
        <f t="shared" si="3"/>
        <v>0</v>
      </c>
    </row>
    <row r="20" spans="1:213" ht="15.75" x14ac:dyDescent="0.25">
      <c r="A20" s="68" t="s">
        <v>104</v>
      </c>
      <c r="B20" s="46" t="s">
        <v>52</v>
      </c>
      <c r="C20" s="50">
        <f>DATOS!B59</f>
        <v>0</v>
      </c>
      <c r="D20" s="51">
        <v>9.9310000000000006E-3</v>
      </c>
      <c r="E20" s="51">
        <v>5.5545999999999998E-3</v>
      </c>
      <c r="F20" s="51">
        <v>0.19228990000000001</v>
      </c>
      <c r="G20" s="51">
        <v>0</v>
      </c>
      <c r="H20" s="51">
        <v>0</v>
      </c>
      <c r="I20" s="51">
        <v>0</v>
      </c>
      <c r="J20" s="51">
        <v>6.0595900000000001E-2</v>
      </c>
      <c r="K20" s="51">
        <v>2.6426499999999999E-2</v>
      </c>
      <c r="L20" s="51">
        <v>0.1083993</v>
      </c>
      <c r="M20" s="51">
        <v>1.9525299999999999E-2</v>
      </c>
      <c r="N20" s="51">
        <v>2.3901700000000001E-2</v>
      </c>
      <c r="O20" s="51">
        <v>1.3466000000000001E-3</v>
      </c>
      <c r="P20" s="51">
        <v>5.64898E-2</v>
      </c>
      <c r="Q20" s="51">
        <v>3.5347999999999998E-3</v>
      </c>
      <c r="R20" s="51">
        <v>1.0099E-3</v>
      </c>
      <c r="S20" s="51">
        <v>2.44067E-2</v>
      </c>
      <c r="T20" s="51">
        <v>2.72681E-2</v>
      </c>
      <c r="U20" s="51">
        <v>4.2417099999999999E-2</v>
      </c>
      <c r="V20" s="51">
        <v>2.84464E-2</v>
      </c>
      <c r="W20" s="51">
        <v>5.1506499999999997E-2</v>
      </c>
      <c r="X20" s="51">
        <v>4.1238799999999999E-2</v>
      </c>
      <c r="Y20" s="51">
        <v>1.8515400000000001E-2</v>
      </c>
      <c r="Z20" s="51">
        <v>0.15569769999999999</v>
      </c>
      <c r="AA20" s="51">
        <v>1.21192E-2</v>
      </c>
      <c r="AB20" s="51">
        <v>4.0397000000000002E-3</v>
      </c>
      <c r="AC20" s="51">
        <v>8.4159999999999997E-4</v>
      </c>
      <c r="AD20" s="51">
        <v>0</v>
      </c>
      <c r="AE20" s="51">
        <v>1.683E-4</v>
      </c>
      <c r="AF20" s="51">
        <v>1.0099E-3</v>
      </c>
      <c r="AG20" s="51">
        <v>1.3466000000000001E-3</v>
      </c>
      <c r="AH20" s="51">
        <v>0</v>
      </c>
      <c r="AI20" s="51">
        <v>2.8614999999999999E-3</v>
      </c>
      <c r="AJ20" s="51">
        <v>1.75055E-2</v>
      </c>
      <c r="AK20" s="51">
        <v>5.2180000000000004E-3</v>
      </c>
      <c r="AL20" s="51">
        <v>1.0604300000000001E-2</v>
      </c>
      <c r="AM20" s="51">
        <v>3.8209100000000003E-2</v>
      </c>
      <c r="AN20" s="51">
        <v>6.9011999999999997E-3</v>
      </c>
      <c r="AO20" s="51">
        <v>5.0500000000000002E-4</v>
      </c>
      <c r="AP20" s="51">
        <v>1.683E-4</v>
      </c>
      <c r="AQ20" s="51">
        <v>0</v>
      </c>
      <c r="AR20" s="51">
        <v>1.0000001999999999</v>
      </c>
      <c r="AT20" s="78">
        <f>D20*VLOOKUP(AT$8,'PONDERADORES-GBD'!$A$3:$I$43,4,FALSE)</f>
        <v>9.9310000000000006E-3</v>
      </c>
      <c r="AU20" s="78">
        <f>E20*VLOOKUP(AU$8,'PONDERADORES-GBD'!$A$3:$I$43,4,FALSE)</f>
        <v>5.5545999999999998E-3</v>
      </c>
      <c r="AV20" s="78">
        <f>F20*VLOOKUP(AV$8,'PONDERADORES-GBD'!$A$3:$I$43,4,FALSE)</f>
        <v>9.6144950000000007E-3</v>
      </c>
      <c r="AW20" s="78">
        <f>G20*VLOOKUP(AW$8,'PONDERADORES-GBD'!$A$3:$I$43,4,FALSE)</f>
        <v>0</v>
      </c>
      <c r="AX20" s="78">
        <f>H20*VLOOKUP(AX$8,'PONDERADORES-GBD'!$A$3:$I$43,4,FALSE)</f>
        <v>0</v>
      </c>
      <c r="AY20" s="78">
        <f>I20*VLOOKUP(AY$8,'PONDERADORES-GBD'!$A$3:$I$43,4,FALSE)</f>
        <v>0</v>
      </c>
      <c r="AZ20" s="78">
        <f>J20*VLOOKUP(AZ$8,'PONDERADORES-GBD'!$A$3:$I$43,4,FALSE)</f>
        <v>3.0297950000000001E-3</v>
      </c>
      <c r="BA20" s="78">
        <f>K20*VLOOKUP(BA$8,'PONDERADORES-GBD'!$A$3:$I$43,4,FALSE)</f>
        <v>1.3213249999999999E-3</v>
      </c>
      <c r="BB20" s="78">
        <f>L20*VLOOKUP(BB$8,'PONDERADORES-GBD'!$A$3:$I$43,4,FALSE)</f>
        <v>0</v>
      </c>
      <c r="BC20" s="78">
        <f>M20*VLOOKUP(BC$8,'PONDERADORES-GBD'!$A$3:$I$43,4,FALSE)</f>
        <v>0</v>
      </c>
      <c r="BD20" s="78">
        <f>N20*VLOOKUP(BD$8,'PONDERADORES-GBD'!$A$3:$I$43,4,FALSE)</f>
        <v>0</v>
      </c>
      <c r="BE20" s="78">
        <f>O20*VLOOKUP(BE$8,'PONDERADORES-GBD'!$A$3:$I$43,4,FALSE)</f>
        <v>1.3466000000000001E-3</v>
      </c>
      <c r="BF20" s="78">
        <f>P20*VLOOKUP(BF$8,'PONDERADORES-GBD'!$A$3:$I$43,4,FALSE)</f>
        <v>2.8244900000000002E-3</v>
      </c>
      <c r="BG20" s="78">
        <f>Q20*VLOOKUP(BG$8,'PONDERADORES-GBD'!$A$3:$I$43,4,FALSE)</f>
        <v>3.5347999999999998E-4</v>
      </c>
      <c r="BH20" s="78">
        <f>R20*VLOOKUP(BH$8,'PONDERADORES-GBD'!$A$3:$I$43,4,FALSE)</f>
        <v>2.0198000000000001E-4</v>
      </c>
      <c r="BI20" s="78">
        <f>S20*VLOOKUP(BI$8,'PONDERADORES-GBD'!$A$3:$I$43,4,FALSE)</f>
        <v>3.6610049999999997E-3</v>
      </c>
      <c r="BJ20" s="78">
        <f>T20*VLOOKUP(BJ$8,'PONDERADORES-GBD'!$A$3:$I$43,4,FALSE)</f>
        <v>0</v>
      </c>
      <c r="BK20" s="78">
        <f>U20*VLOOKUP(BK$8,'PONDERADORES-GBD'!$A$3:$I$43,4,FALSE)</f>
        <v>0</v>
      </c>
      <c r="BL20" s="78">
        <f>V20*VLOOKUP(BL$8,'PONDERADORES-GBD'!$A$3:$I$43,4,FALSE)</f>
        <v>0</v>
      </c>
      <c r="BM20" s="78">
        <f>W20*VLOOKUP(BM$8,'PONDERADORES-GBD'!$A$3:$I$43,4,FALSE)</f>
        <v>0</v>
      </c>
      <c r="BN20" s="78">
        <f>X20*VLOOKUP(BN$8,'PONDERADORES-GBD'!$A$3:$I$43,4,FALSE)</f>
        <v>0</v>
      </c>
      <c r="BO20" s="78">
        <f>Y20*VLOOKUP(BO$8,'PONDERADORES-GBD'!$A$3:$I$43,4,FALSE)</f>
        <v>0</v>
      </c>
      <c r="BP20" s="78">
        <f>Z20*VLOOKUP(BP$8,'PONDERADORES-GBD'!$A$3:$I$43,4,FALSE)</f>
        <v>0</v>
      </c>
      <c r="BQ20" s="78">
        <f>AA20*VLOOKUP(BQ$8,'PONDERADORES-GBD'!$A$3:$I$43,4,FALSE)</f>
        <v>0</v>
      </c>
      <c r="BR20" s="78">
        <f>AB20*VLOOKUP(BR$8,'PONDERADORES-GBD'!$A$3:$I$43,4,FALSE)</f>
        <v>0</v>
      </c>
      <c r="BS20" s="78">
        <f>AC20*VLOOKUP(BS$8,'PONDERADORES-GBD'!$A$3:$I$43,4,FALSE)</f>
        <v>8.4159999999999997E-4</v>
      </c>
      <c r="BT20" s="78">
        <f>AD20*VLOOKUP(BT$8,'PONDERADORES-GBD'!$A$3:$I$43,4,FALSE)</f>
        <v>0</v>
      </c>
      <c r="BU20" s="78">
        <f>AE20*VLOOKUP(BU$8,'PONDERADORES-GBD'!$A$3:$I$43,4,FALSE)</f>
        <v>1.683E-4</v>
      </c>
      <c r="BV20" s="78">
        <f>AF20*VLOOKUP(BV$8,'PONDERADORES-GBD'!$A$3:$I$43,4,FALSE)</f>
        <v>1.0099E-3</v>
      </c>
      <c r="BW20" s="78">
        <f>AG20*VLOOKUP(BW$8,'PONDERADORES-GBD'!$A$3:$I$43,4,FALSE)</f>
        <v>1.3466000000000001E-3</v>
      </c>
      <c r="BX20" s="78">
        <f>AH20*VLOOKUP(BX$8,'PONDERADORES-GBD'!$A$3:$I$43,4,FALSE)</f>
        <v>0</v>
      </c>
      <c r="BY20" s="78">
        <f>AI20*VLOOKUP(BY$8,'PONDERADORES-GBD'!$A$3:$I$43,4,FALSE)</f>
        <v>0</v>
      </c>
      <c r="BZ20" s="78">
        <f>AJ20*VLOOKUP(BZ$8,'PONDERADORES-GBD'!$A$3:$I$43,4,FALSE)</f>
        <v>0</v>
      </c>
      <c r="CA20" s="78">
        <f>AK20*VLOOKUP(CA$8,'PONDERADORES-GBD'!$A$3:$I$43,4,FALSE)</f>
        <v>0</v>
      </c>
      <c r="CB20" s="78">
        <f>AL20*VLOOKUP(CB$8,'PONDERADORES-GBD'!$A$3:$I$43,4,FALSE)</f>
        <v>0</v>
      </c>
      <c r="CC20" s="78">
        <f>AM20*VLOOKUP(CC$8,'PONDERADORES-GBD'!$A$3:$I$43,4,FALSE)</f>
        <v>0</v>
      </c>
      <c r="CD20" s="78">
        <f>AN20*VLOOKUP(CD$8,'PONDERADORES-GBD'!$A$3:$I$43,4,FALSE)</f>
        <v>0</v>
      </c>
      <c r="CE20" s="78">
        <f>AO20*VLOOKUP(CE$8,'PONDERADORES-GBD'!$A$3:$I$43,4,FALSE)</f>
        <v>0</v>
      </c>
      <c r="CF20" s="78">
        <f>AP20*VLOOKUP(CF$8,'PONDERADORES-GBD'!$A$3:$I$43,4,FALSE)</f>
        <v>0</v>
      </c>
      <c r="CG20" s="78">
        <f>AQ20*VLOOKUP(CG$8,'PONDERADORES-GBD'!$A$3:$I$43,4,FALSE)</f>
        <v>0</v>
      </c>
      <c r="CH20" s="78">
        <f>D20*(1-VLOOKUP(CH$8,'PONDERADORES-GBD'!$A$3:$I$43,4,FALSE))</f>
        <v>0</v>
      </c>
      <c r="CI20" s="78">
        <f>E20*(1-VLOOKUP(CI$8,'PONDERADORES-GBD'!$A$3:$I$43,4,FALSE))</f>
        <v>0</v>
      </c>
      <c r="CJ20" s="78">
        <f>F20*(1-VLOOKUP(CJ$8,'PONDERADORES-GBD'!$A$3:$I$43,4,FALSE))</f>
        <v>0.18267540500000001</v>
      </c>
      <c r="CK20" s="78">
        <f>G20*(1-VLOOKUP(CK$8,'PONDERADORES-GBD'!$A$3:$I$43,4,FALSE))</f>
        <v>0</v>
      </c>
      <c r="CL20" s="78">
        <f>H20*(1-VLOOKUP(CL$8,'PONDERADORES-GBD'!$A$3:$I$43,4,FALSE))</f>
        <v>0</v>
      </c>
      <c r="CM20" s="78">
        <f>I20*(1-VLOOKUP(CM$8,'PONDERADORES-GBD'!$A$3:$I$43,4,FALSE))</f>
        <v>0</v>
      </c>
      <c r="CN20" s="78">
        <f>J20*(1-VLOOKUP(CN$8,'PONDERADORES-GBD'!$A$3:$I$43,4,FALSE))</f>
        <v>5.7566104999999999E-2</v>
      </c>
      <c r="CO20" s="78">
        <f>K20*(1-VLOOKUP(CO$8,'PONDERADORES-GBD'!$A$3:$I$43,4,FALSE))</f>
        <v>2.5105174999999997E-2</v>
      </c>
      <c r="CP20" s="78">
        <f>L20*(1-VLOOKUP(CP$8,'PONDERADORES-GBD'!$A$3:$I$43,4,FALSE))</f>
        <v>0.1083993</v>
      </c>
      <c r="CQ20" s="78">
        <f>M20*(1-VLOOKUP(CQ$8,'PONDERADORES-GBD'!$A$3:$I$43,4,FALSE))</f>
        <v>1.9525299999999999E-2</v>
      </c>
      <c r="CR20" s="78">
        <f>N20*(1-VLOOKUP(CR$8,'PONDERADORES-GBD'!$A$3:$I$43,4,FALSE))</f>
        <v>2.3901700000000001E-2</v>
      </c>
      <c r="CS20" s="78">
        <f>O20*(1-VLOOKUP(CS$8,'PONDERADORES-GBD'!$A$3:$I$43,4,FALSE))</f>
        <v>0</v>
      </c>
      <c r="CT20" s="78">
        <f>P20*(1-VLOOKUP(CT$8,'PONDERADORES-GBD'!$A$3:$I$43,4,FALSE))</f>
        <v>5.3665309999999994E-2</v>
      </c>
      <c r="CU20" s="78">
        <f>Q20*(1-VLOOKUP(CU$8,'PONDERADORES-GBD'!$A$3:$I$43,4,FALSE))</f>
        <v>3.1813200000000001E-3</v>
      </c>
      <c r="CV20" s="78">
        <f>R20*(1-VLOOKUP(CV$8,'PONDERADORES-GBD'!$A$3:$I$43,4,FALSE))</f>
        <v>8.0792000000000006E-4</v>
      </c>
      <c r="CW20" s="78">
        <f>S20*(1-VLOOKUP(CW$8,'PONDERADORES-GBD'!$A$3:$I$43,4,FALSE))</f>
        <v>2.0745694999999998E-2</v>
      </c>
      <c r="CX20" s="78">
        <f>T20*(1-VLOOKUP(CX$8,'PONDERADORES-GBD'!$A$3:$I$43,4,FALSE))</f>
        <v>2.72681E-2</v>
      </c>
      <c r="CY20" s="78">
        <f>U20*(1-VLOOKUP(CY$8,'PONDERADORES-GBD'!$A$3:$I$43,4,FALSE))</f>
        <v>4.2417099999999999E-2</v>
      </c>
      <c r="CZ20" s="78">
        <f>V20*(1-VLOOKUP(CZ$8,'PONDERADORES-GBD'!$A$3:$I$43,4,FALSE))</f>
        <v>2.84464E-2</v>
      </c>
      <c r="DA20" s="78">
        <f>W20*(1-VLOOKUP(DA$8,'PONDERADORES-GBD'!$A$3:$I$43,4,FALSE))</f>
        <v>5.1506499999999997E-2</v>
      </c>
      <c r="DB20" s="78">
        <f>X20*(1-VLOOKUP(DB$8,'PONDERADORES-GBD'!$A$3:$I$43,4,FALSE))</f>
        <v>4.1238799999999999E-2</v>
      </c>
      <c r="DC20" s="78">
        <f>Y20*(1-VLOOKUP(DC$8,'PONDERADORES-GBD'!$A$3:$I$43,4,FALSE))</f>
        <v>1.8515400000000001E-2</v>
      </c>
      <c r="DD20" s="78">
        <f>Z20*(1-VLOOKUP(DD$8,'PONDERADORES-GBD'!$A$3:$I$43,4,FALSE))</f>
        <v>0.15569769999999999</v>
      </c>
      <c r="DE20" s="78">
        <f>AA20*(1-VLOOKUP(DE$8,'PONDERADORES-GBD'!$A$3:$I$43,4,FALSE))</f>
        <v>1.21192E-2</v>
      </c>
      <c r="DF20" s="78">
        <f>AB20*(1-VLOOKUP(DF$8,'PONDERADORES-GBD'!$A$3:$I$43,4,FALSE))</f>
        <v>4.0397000000000002E-3</v>
      </c>
      <c r="DG20" s="78">
        <f>AC20*(1-VLOOKUP(DG$8,'PONDERADORES-GBD'!$A$3:$I$43,4,FALSE))</f>
        <v>0</v>
      </c>
      <c r="DH20" s="78">
        <f>AD20*(1-VLOOKUP(DH$8,'PONDERADORES-GBD'!$A$3:$I$43,4,FALSE))</f>
        <v>0</v>
      </c>
      <c r="DI20" s="78">
        <f>AE20*(1-VLOOKUP(DI$8,'PONDERADORES-GBD'!$A$3:$I$43,4,FALSE))</f>
        <v>0</v>
      </c>
      <c r="DJ20" s="78">
        <f>AF20*(1-VLOOKUP(DJ$8,'PONDERADORES-GBD'!$A$3:$I$43,4,FALSE))</f>
        <v>0</v>
      </c>
      <c r="DK20" s="78">
        <f>AG20*(1-VLOOKUP(DK$8,'PONDERADORES-GBD'!$A$3:$I$43,4,FALSE))</f>
        <v>0</v>
      </c>
      <c r="DL20" s="78">
        <f>AH20*(1-VLOOKUP(DL$8,'PONDERADORES-GBD'!$A$3:$I$43,4,FALSE))</f>
        <v>0</v>
      </c>
      <c r="DM20" s="78">
        <f>AI20*(1-VLOOKUP(DM$8,'PONDERADORES-GBD'!$A$3:$I$43,4,FALSE))</f>
        <v>2.8614999999999999E-3</v>
      </c>
      <c r="DN20" s="78">
        <f>AJ20*(1-VLOOKUP(DN$8,'PONDERADORES-GBD'!$A$3:$I$43,4,FALSE))</f>
        <v>1.75055E-2</v>
      </c>
      <c r="DO20" s="78">
        <f>AK20*(1-VLOOKUP(DO$8,'PONDERADORES-GBD'!$A$3:$I$43,4,FALSE))</f>
        <v>5.2180000000000004E-3</v>
      </c>
      <c r="DP20" s="78">
        <f>AL20*(1-VLOOKUP(DP$8,'PONDERADORES-GBD'!$A$3:$I$43,4,FALSE))</f>
        <v>1.0604300000000001E-2</v>
      </c>
      <c r="DQ20" s="78">
        <f>AM20*(1-VLOOKUP(DQ$8,'PONDERADORES-GBD'!$A$3:$I$43,4,FALSE))</f>
        <v>3.8209100000000003E-2</v>
      </c>
      <c r="DR20" s="78">
        <f>AN20*(1-VLOOKUP(DR$8,'PONDERADORES-GBD'!$A$3:$I$43,4,FALSE))</f>
        <v>6.9011999999999997E-3</v>
      </c>
      <c r="DS20" s="78">
        <f>AO20*(1-VLOOKUP(DS$8,'PONDERADORES-GBD'!$A$3:$I$43,4,FALSE))</f>
        <v>5.0500000000000002E-4</v>
      </c>
      <c r="DT20" s="78">
        <f>AP20*(1-VLOOKUP(DT$8,'PONDERADORES-GBD'!$A$3:$I$43,4,FALSE))</f>
        <v>1.683E-4</v>
      </c>
      <c r="DU20" s="78">
        <f>AQ20*(1-VLOOKUP(DU$8,'PONDERADORES-GBD'!$A$3:$I$43,4,FALSE))</f>
        <v>0</v>
      </c>
      <c r="DV20" s="50">
        <f t="shared" si="0"/>
        <v>1.0000002000000001</v>
      </c>
      <c r="DW20" s="45"/>
      <c r="DX20" s="81">
        <f>AT20*VLOOKUP(DX$8,'PONDERADORES-GBD'!$A$3:$I$43,5,FALSE)*VLOOKUP(DX$8,'PONDERADORES-GBD'!$A$3:$I$43,7,FALSE)+AT20*(1-VLOOKUP(DX$8,'PONDERADORES-GBD'!$A$3:$I$43,5,FALSE))*VLOOKUP(DX$8,'PONDERADORES-GBD'!$A$3:$I$43,9,FALSE)</f>
        <v>5.8493590000000002E-3</v>
      </c>
      <c r="DY20" s="81">
        <f>AU20*VLOOKUP(DY$8,'PONDERADORES-GBD'!$A$3:$I$43,5,FALSE)*VLOOKUP(DY$8,'PONDERADORES-GBD'!$A$3:$I$43,7,FALSE)+AU20*(1-VLOOKUP(DY$8,'PONDERADORES-GBD'!$A$3:$I$43,5,FALSE))*VLOOKUP(DY$8,'PONDERADORES-GBD'!$A$3:$I$43,9,FALSE)</f>
        <v>1.6441615999999999E-3</v>
      </c>
      <c r="DZ20" s="81">
        <f>AV20*VLOOKUP(DZ$8,'PONDERADORES-GBD'!$A$3:$I$43,5,FALSE)*VLOOKUP(DZ$8,'PONDERADORES-GBD'!$A$3:$I$43,7,FALSE)+AV20*(1-VLOOKUP(DZ$8,'PONDERADORES-GBD'!$A$3:$I$43,5,FALSE))*VLOOKUP(DZ$8,'PONDERADORES-GBD'!$A$3:$I$43,9,FALSE)</f>
        <v>2.2209483450000003E-3</v>
      </c>
      <c r="EA20" s="81">
        <f>AW20*VLOOKUP(EA$8,'PONDERADORES-GBD'!$A$3:$I$43,5,FALSE)*VLOOKUP(EA$8,'PONDERADORES-GBD'!$A$3:$I$43,7,FALSE)+AW20*(1-VLOOKUP(EA$8,'PONDERADORES-GBD'!$A$3:$I$43,5,FALSE))*VLOOKUP(EA$8,'PONDERADORES-GBD'!$A$3:$I$43,9,FALSE)</f>
        <v>0</v>
      </c>
      <c r="EB20" s="81">
        <f>AX20*VLOOKUP(EB$8,'PONDERADORES-GBD'!$A$3:$I$43,5,FALSE)*VLOOKUP(EB$8,'PONDERADORES-GBD'!$A$3:$I$43,7,FALSE)+AX20*(1-VLOOKUP(EB$8,'PONDERADORES-GBD'!$A$3:$I$43,5,FALSE))*VLOOKUP(EB$8,'PONDERADORES-GBD'!$A$3:$I$43,9,FALSE)</f>
        <v>0</v>
      </c>
      <c r="EC20" s="81">
        <f>AY20*VLOOKUP(EC$8,'PONDERADORES-GBD'!$A$3:$I$43,5,FALSE)*VLOOKUP(EC$8,'PONDERADORES-GBD'!$A$3:$I$43,7,FALSE)+AY20*(1-VLOOKUP(EC$8,'PONDERADORES-GBD'!$A$3:$I$43,5,FALSE))*VLOOKUP(EC$8,'PONDERADORES-GBD'!$A$3:$I$43,9,FALSE)</f>
        <v>0</v>
      </c>
      <c r="ED20" s="81">
        <f>AZ20*VLOOKUP(ED$8,'PONDERADORES-GBD'!$A$3:$I$43,5,FALSE)*VLOOKUP(ED$8,'PONDERADORES-GBD'!$A$3:$I$43,7,FALSE)+AZ20*(1-VLOOKUP(ED$8,'PONDERADORES-GBD'!$A$3:$I$43,5,FALSE))*VLOOKUP(ED$8,'PONDERADORES-GBD'!$A$3:$I$43,9,FALSE)</f>
        <v>1.7572811000000002E-4</v>
      </c>
      <c r="EE20" s="81">
        <f>BA20*VLOOKUP(EE$8,'PONDERADORES-GBD'!$A$3:$I$43,5,FALSE)*VLOOKUP(EE$8,'PONDERADORES-GBD'!$A$3:$I$43,7,FALSE)+BA20*(1-VLOOKUP(EE$8,'PONDERADORES-GBD'!$A$3:$I$43,5,FALSE))*VLOOKUP(EE$8,'PONDERADORES-GBD'!$A$3:$I$43,9,FALSE)</f>
        <v>6.6066249999999996E-6</v>
      </c>
      <c r="EF20" s="81">
        <f>BB20*VLOOKUP(EF$8,'PONDERADORES-GBD'!$A$3:$I$43,5,FALSE)*VLOOKUP(EF$8,'PONDERADORES-GBD'!$A$3:$I$43,7,FALSE)+BB20*(1-VLOOKUP(EF$8,'PONDERADORES-GBD'!$A$3:$I$43,5,FALSE))*VLOOKUP(EF$8,'PONDERADORES-GBD'!$A$3:$I$43,9,FALSE)</f>
        <v>0</v>
      </c>
      <c r="EG20" s="81">
        <f>BC20*VLOOKUP(EG$8,'PONDERADORES-GBD'!$A$3:$I$43,5,FALSE)*VLOOKUP(EG$8,'PONDERADORES-GBD'!$A$3:$I$43,7,FALSE)+BC20*(1-VLOOKUP(EG$8,'PONDERADORES-GBD'!$A$3:$I$43,5,FALSE))*VLOOKUP(EG$8,'PONDERADORES-GBD'!$A$3:$I$43,9,FALSE)</f>
        <v>0</v>
      </c>
      <c r="EH20" s="81">
        <f>BD20*VLOOKUP(EH$8,'PONDERADORES-GBD'!$A$3:$I$43,5,FALSE)*VLOOKUP(EH$8,'PONDERADORES-GBD'!$A$3:$I$43,7,FALSE)+BD20*(1-VLOOKUP(EH$8,'PONDERADORES-GBD'!$A$3:$I$43,5,FALSE))*VLOOKUP(EH$8,'PONDERADORES-GBD'!$A$3:$I$43,9,FALSE)</f>
        <v>0</v>
      </c>
      <c r="EI20" s="81">
        <f>BE20*VLOOKUP(EI$8,'PONDERADORES-GBD'!$A$3:$I$43,5,FALSE)*VLOOKUP(EI$8,'PONDERADORES-GBD'!$A$3:$I$43,7,FALSE)+BE20*(1-VLOOKUP(EI$8,'PONDERADORES-GBD'!$A$3:$I$43,5,FALSE))*VLOOKUP(EI$8,'PONDERADORES-GBD'!$A$3:$I$43,9,FALSE)</f>
        <v>2.1545600000000003E-5</v>
      </c>
      <c r="EJ20" s="81">
        <f>BF20*VLOOKUP(EJ$8,'PONDERADORES-GBD'!$A$3:$I$43,5,FALSE)*VLOOKUP(EJ$8,'PONDERADORES-GBD'!$A$3:$I$43,7,FALSE)+BF20*(1-VLOOKUP(EJ$8,'PONDERADORES-GBD'!$A$3:$I$43,5,FALSE))*VLOOKUP(EJ$8,'PONDERADORES-GBD'!$A$3:$I$43,9,FALSE)</f>
        <v>2.6550206000000001E-4</v>
      </c>
      <c r="EK20" s="81">
        <f>BG20*VLOOKUP(EK$8,'PONDERADORES-GBD'!$A$3:$I$43,5,FALSE)*VLOOKUP(EK$8,'PONDERADORES-GBD'!$A$3:$I$43,7,FALSE)+BG20*(1-VLOOKUP(EK$8,'PONDERADORES-GBD'!$A$3:$I$43,5,FALSE))*VLOOKUP(EK$8,'PONDERADORES-GBD'!$A$3:$I$43,9,FALSE)</f>
        <v>1.0604399999999999E-4</v>
      </c>
      <c r="EL20" s="81">
        <f>BH20*VLOOKUP(EL$8,'PONDERADORES-GBD'!$A$3:$I$43,5,FALSE)*VLOOKUP(EL$8,'PONDERADORES-GBD'!$A$3:$I$43,7,FALSE)+BH20*(1-VLOOKUP(EL$8,'PONDERADORES-GBD'!$A$3:$I$43,5,FALSE))*VLOOKUP(EL$8,'PONDERADORES-GBD'!$A$3:$I$43,9,FALSE)</f>
        <v>2.2823740000000002E-5</v>
      </c>
      <c r="EM20" s="81">
        <f>BI20*VLOOKUP(EM$8,'PONDERADORES-GBD'!$A$3:$I$43,5,FALSE)*VLOOKUP(EM$8,'PONDERADORES-GBD'!$A$3:$I$43,7,FALSE)+BI20*(1-VLOOKUP(EM$8,'PONDERADORES-GBD'!$A$3:$I$43,5,FALSE))*VLOOKUP(EM$8,'PONDERADORES-GBD'!$A$3:$I$43,9,FALSE)</f>
        <v>2.5993135499999997E-4</v>
      </c>
      <c r="EN20" s="81">
        <f>BJ20*VLOOKUP(EN$8,'PONDERADORES-GBD'!$A$3:$I$43,5,FALSE)*VLOOKUP(EN$8,'PONDERADORES-GBD'!$A$3:$I$43,7,FALSE)+BJ20*(1-VLOOKUP(EN$8,'PONDERADORES-GBD'!$A$3:$I$43,5,FALSE))*VLOOKUP(EN$8,'PONDERADORES-GBD'!$A$3:$I$43,9,FALSE)</f>
        <v>0</v>
      </c>
      <c r="EO20" s="81">
        <f>BK20*VLOOKUP(EO$8,'PONDERADORES-GBD'!$A$3:$I$43,5,FALSE)*VLOOKUP(EO$8,'PONDERADORES-GBD'!$A$3:$I$43,7,FALSE)+BK20*(1-VLOOKUP(EO$8,'PONDERADORES-GBD'!$A$3:$I$43,5,FALSE))*VLOOKUP(EO$8,'PONDERADORES-GBD'!$A$3:$I$43,9,FALSE)</f>
        <v>0</v>
      </c>
      <c r="EP20" s="81">
        <f>BL20*VLOOKUP(EP$8,'PONDERADORES-GBD'!$A$3:$I$43,5,FALSE)*VLOOKUP(EP$8,'PONDERADORES-GBD'!$A$3:$I$43,7,FALSE)+BL20*(1-VLOOKUP(EP$8,'PONDERADORES-GBD'!$A$3:$I$43,5,FALSE))*VLOOKUP(EP$8,'PONDERADORES-GBD'!$A$3:$I$43,9,FALSE)</f>
        <v>0</v>
      </c>
      <c r="EQ20" s="81">
        <f>BM20*VLOOKUP(EQ$8,'PONDERADORES-GBD'!$A$3:$I$43,5,FALSE)*VLOOKUP(EQ$8,'PONDERADORES-GBD'!$A$3:$I$43,7,FALSE)+BM20*(1-VLOOKUP(EQ$8,'PONDERADORES-GBD'!$A$3:$I$43,5,FALSE))*VLOOKUP(EQ$8,'PONDERADORES-GBD'!$A$3:$I$43,9,FALSE)</f>
        <v>0</v>
      </c>
      <c r="ER20" s="81">
        <f>BN20*VLOOKUP(ER$8,'PONDERADORES-GBD'!$A$3:$I$43,5,FALSE)*VLOOKUP(ER$8,'PONDERADORES-GBD'!$A$3:$I$43,7,FALSE)+BN20*(1-VLOOKUP(ER$8,'PONDERADORES-GBD'!$A$3:$I$43,5,FALSE))*VLOOKUP(ER$8,'PONDERADORES-GBD'!$A$3:$I$43,9,FALSE)</f>
        <v>0</v>
      </c>
      <c r="ES20" s="81">
        <f>BO20*VLOOKUP(ES$8,'PONDERADORES-GBD'!$A$3:$I$43,5,FALSE)*VLOOKUP(ES$8,'PONDERADORES-GBD'!$A$3:$I$43,7,FALSE)+BO20*(1-VLOOKUP(ES$8,'PONDERADORES-GBD'!$A$3:$I$43,5,FALSE))*VLOOKUP(ES$8,'PONDERADORES-GBD'!$A$3:$I$43,9,FALSE)</f>
        <v>0</v>
      </c>
      <c r="ET20" s="81">
        <f>BP20*VLOOKUP(ET$8,'PONDERADORES-GBD'!$A$3:$I$43,5,FALSE)*VLOOKUP(ET$8,'PONDERADORES-GBD'!$A$3:$I$43,7,FALSE)+BP20*(1-VLOOKUP(ET$8,'PONDERADORES-GBD'!$A$3:$I$43,5,FALSE))*VLOOKUP(ET$8,'PONDERADORES-GBD'!$A$3:$I$43,9,FALSE)</f>
        <v>0</v>
      </c>
      <c r="EU20" s="81">
        <f>BQ20*VLOOKUP(EU$8,'PONDERADORES-GBD'!$A$3:$I$43,5,FALSE)*VLOOKUP(EU$8,'PONDERADORES-GBD'!$A$3:$I$43,7,FALSE)+BQ20*(1-VLOOKUP(EU$8,'PONDERADORES-GBD'!$A$3:$I$43,5,FALSE))*VLOOKUP(EU$8,'PONDERADORES-GBD'!$A$3:$I$43,9,FALSE)</f>
        <v>0</v>
      </c>
      <c r="EV20" s="81">
        <f>BR20*VLOOKUP(EV$8,'PONDERADORES-GBD'!$A$3:$I$43,5,FALSE)*VLOOKUP(EV$8,'PONDERADORES-GBD'!$A$3:$I$43,7,FALSE)+BR20*(1-VLOOKUP(EV$8,'PONDERADORES-GBD'!$A$3:$I$43,5,FALSE))*VLOOKUP(EV$8,'PONDERADORES-GBD'!$A$3:$I$43,9,FALSE)</f>
        <v>0</v>
      </c>
      <c r="EW20" s="81">
        <f>BS20*VLOOKUP(EW$8,'PONDERADORES-GBD'!$A$3:$I$43,5,FALSE)*VLOOKUP(EW$8,'PONDERADORES-GBD'!$A$3:$I$43,7,FALSE)+BS20*(1-VLOOKUP(EW$8,'PONDERADORES-GBD'!$A$3:$I$43,5,FALSE))*VLOOKUP(EW$8,'PONDERADORES-GBD'!$A$3:$I$43,9,FALSE)</f>
        <v>3.2822399999999999E-5</v>
      </c>
      <c r="EX20" s="81">
        <f>BT20*VLOOKUP(EX$8,'PONDERADORES-GBD'!$A$3:$I$43,5,FALSE)*VLOOKUP(EX$8,'PONDERADORES-GBD'!$A$3:$I$43,7,FALSE)+BT20*(1-VLOOKUP(EX$8,'PONDERADORES-GBD'!$A$3:$I$43,5,FALSE))*VLOOKUP(EX$8,'PONDERADORES-GBD'!$A$3:$I$43,9,FALSE)</f>
        <v>0</v>
      </c>
      <c r="EY20" s="81">
        <f>BU20*VLOOKUP(EY$8,'PONDERADORES-GBD'!$A$3:$I$43,5,FALSE)*VLOOKUP(EY$8,'PONDERADORES-GBD'!$A$3:$I$43,7,FALSE)+BU20*(1-VLOOKUP(EY$8,'PONDERADORES-GBD'!$A$3:$I$43,5,FALSE))*VLOOKUP(EY$8,'PONDERADORES-GBD'!$A$3:$I$43,9,FALSE)</f>
        <v>1.8513E-6</v>
      </c>
      <c r="EZ20" s="81">
        <f>BV20*VLOOKUP(EZ$8,'PONDERADORES-GBD'!$A$3:$I$43,5,FALSE)*VLOOKUP(EZ$8,'PONDERADORES-GBD'!$A$3:$I$43,7,FALSE)+BV20*(1-VLOOKUP(EZ$8,'PONDERADORES-GBD'!$A$3:$I$43,5,FALSE))*VLOOKUP(EZ$8,'PONDERADORES-GBD'!$A$3:$I$43,9,FALSE)</f>
        <v>5.0494999999999997E-6</v>
      </c>
      <c r="FA20" s="81">
        <f>BW20*VLOOKUP(FA$8,'PONDERADORES-GBD'!$A$3:$I$43,5,FALSE)*VLOOKUP(FA$8,'PONDERADORES-GBD'!$A$3:$I$43,7,FALSE)+BW20*(1-VLOOKUP(FA$8,'PONDERADORES-GBD'!$A$3:$I$43,5,FALSE))*VLOOKUP(FA$8,'PONDERADORES-GBD'!$A$3:$I$43,9,FALSE)</f>
        <v>5.2517400000000006E-5</v>
      </c>
      <c r="FB20" s="81">
        <f>BX20*VLOOKUP(FB$8,'PONDERADORES-GBD'!$A$3:$I$43,5,FALSE)*VLOOKUP(FB$8,'PONDERADORES-GBD'!$A$3:$I$43,7,FALSE)+BX20*(1-VLOOKUP(FB$8,'PONDERADORES-GBD'!$A$3:$I$43,5,FALSE))*VLOOKUP(FB$8,'PONDERADORES-GBD'!$A$3:$I$43,9,FALSE)</f>
        <v>0</v>
      </c>
      <c r="FC20" s="81">
        <f>BY20*VLOOKUP(FC$8,'PONDERADORES-GBD'!$A$3:$I$43,5,FALSE)*VLOOKUP(FC$8,'PONDERADORES-GBD'!$A$3:$I$43,7,FALSE)+BY20*(1-VLOOKUP(FC$8,'PONDERADORES-GBD'!$A$3:$I$43,5,FALSE))*VLOOKUP(FC$8,'PONDERADORES-GBD'!$A$3:$I$43,9,FALSE)</f>
        <v>0</v>
      </c>
      <c r="FD20" s="81">
        <f>BZ20*VLOOKUP(FD$8,'PONDERADORES-GBD'!$A$3:$I$43,5,FALSE)*VLOOKUP(FD$8,'PONDERADORES-GBD'!$A$3:$I$43,7,FALSE)+BZ20*(1-VLOOKUP(FD$8,'PONDERADORES-GBD'!$A$3:$I$43,5,FALSE))*VLOOKUP(FD$8,'PONDERADORES-GBD'!$A$3:$I$43,9,FALSE)</f>
        <v>0</v>
      </c>
      <c r="FE20" s="81">
        <f>CA20*VLOOKUP(FE$8,'PONDERADORES-GBD'!$A$3:$I$43,5,FALSE)*VLOOKUP(FE$8,'PONDERADORES-GBD'!$A$3:$I$43,7,FALSE)+CA20*(1-VLOOKUP(FE$8,'PONDERADORES-GBD'!$A$3:$I$43,5,FALSE))*VLOOKUP(FE$8,'PONDERADORES-GBD'!$A$3:$I$43,9,FALSE)</f>
        <v>0</v>
      </c>
      <c r="FF20" s="81">
        <f>CB20*VLOOKUP(FF$8,'PONDERADORES-GBD'!$A$3:$I$43,5,FALSE)*VLOOKUP(FF$8,'PONDERADORES-GBD'!$A$3:$I$43,7,FALSE)+CB20*(1-VLOOKUP(FF$8,'PONDERADORES-GBD'!$A$3:$I$43,5,FALSE))*VLOOKUP(FF$8,'PONDERADORES-GBD'!$A$3:$I$43,9,FALSE)</f>
        <v>0</v>
      </c>
      <c r="FG20" s="81">
        <f>CC20*VLOOKUP(FG$8,'PONDERADORES-GBD'!$A$3:$I$43,5,FALSE)*VLOOKUP(FG$8,'PONDERADORES-GBD'!$A$3:$I$43,7,FALSE)+CC20*(1-VLOOKUP(FG$8,'PONDERADORES-GBD'!$A$3:$I$43,5,FALSE))*VLOOKUP(FG$8,'PONDERADORES-GBD'!$A$3:$I$43,9,FALSE)</f>
        <v>0</v>
      </c>
      <c r="FH20" s="81">
        <f>CD20*VLOOKUP(FH$8,'PONDERADORES-GBD'!$A$3:$I$43,5,FALSE)*VLOOKUP(FH$8,'PONDERADORES-GBD'!$A$3:$I$43,7,FALSE)+CD20*(1-VLOOKUP(FH$8,'PONDERADORES-GBD'!$A$3:$I$43,5,FALSE))*VLOOKUP(FH$8,'PONDERADORES-GBD'!$A$3:$I$43,9,FALSE)</f>
        <v>0</v>
      </c>
      <c r="FI20" s="81">
        <f>CE20*VLOOKUP(FI$8,'PONDERADORES-GBD'!$A$3:$I$43,5,FALSE)*VLOOKUP(FI$8,'PONDERADORES-GBD'!$A$3:$I$43,7,FALSE)+CE20*(1-VLOOKUP(FI$8,'PONDERADORES-GBD'!$A$3:$I$43,5,FALSE))*VLOOKUP(FI$8,'PONDERADORES-GBD'!$A$3:$I$43,9,FALSE)</f>
        <v>0</v>
      </c>
      <c r="FJ20" s="81">
        <f>CF20*VLOOKUP(FJ$8,'PONDERADORES-GBD'!$A$3:$I$43,5,FALSE)*VLOOKUP(FJ$8,'PONDERADORES-GBD'!$A$3:$I$43,7,FALSE)+CF20*(1-VLOOKUP(FJ$8,'PONDERADORES-GBD'!$A$3:$I$43,5,FALSE))*VLOOKUP(FJ$8,'PONDERADORES-GBD'!$A$3:$I$43,9,FALSE)</f>
        <v>0</v>
      </c>
      <c r="FK20" s="81">
        <f>CG20*VLOOKUP(FK$8,'PONDERADORES-GBD'!$A$3:$I$43,5,FALSE)*VLOOKUP(FK$8,'PONDERADORES-GBD'!$A$3:$I$43,7,FALSE)+CG20*(1-VLOOKUP(FK$8,'PONDERADORES-GBD'!$A$3:$I$43,5,FALSE))*VLOOKUP(FK$8,'PONDERADORES-GBD'!$A$3:$I$43,9,FALSE)</f>
        <v>0</v>
      </c>
      <c r="FL20" s="81">
        <f>CH20*VLOOKUP(FL$8,'PONDERADORES-GBD'!$A$3:$I$43,5,FALSE)*VLOOKUP(FL$8,'PONDERADORES-GBD'!$A$3:$I$43,6,FALSE)*VLOOKUP(FL$8,'PONDERADORES-GBD'!$A$3:$I$43,3,FALSE)+CH20*(1-VLOOKUP(FL$8,'PONDERADORES-GBD'!$A$3:$I$43,5,FALSE))*VLOOKUP(FL$8,'PONDERADORES-GBD'!$A$3:$I$43,8,FALSE)*VLOOKUP(FL$8,'PONDERADORES-GBD'!$A$3:$I$43,3,FALSE)</f>
        <v>0</v>
      </c>
      <c r="FM20" s="81">
        <f>CI20*VLOOKUP(FM$8,'PONDERADORES-GBD'!$A$3:$I$43,5,FALSE)*VLOOKUP(FM$8,'PONDERADORES-GBD'!$A$3:$I$43,6,FALSE)*VLOOKUP(FM$8,'PONDERADORES-GBD'!$A$3:$I$43,3,FALSE)+CI20*(1-VLOOKUP(FM$8,'PONDERADORES-GBD'!$A$3:$I$43,5,FALSE))*VLOOKUP(FM$8,'PONDERADORES-GBD'!$A$3:$I$43,8,FALSE)*VLOOKUP(FM$8,'PONDERADORES-GBD'!$A$3:$I$43,3,FALSE)</f>
        <v>0</v>
      </c>
      <c r="FN20" s="81">
        <f>CJ20*VLOOKUP(FN$8,'PONDERADORES-GBD'!$A$3:$I$43,5,FALSE)*VLOOKUP(FN$8,'PONDERADORES-GBD'!$A$3:$I$43,6,FALSE)*VLOOKUP(FN$8,'PONDERADORES-GBD'!$A$3:$I$43,3,FALSE)+CJ20*(1-VLOOKUP(FN$8,'PONDERADORES-GBD'!$A$3:$I$43,5,FALSE))*VLOOKUP(FN$8,'PONDERADORES-GBD'!$A$3:$I$43,8,FALSE)*VLOOKUP(FN$8,'PONDERADORES-GBD'!$A$3:$I$43,3,FALSE)</f>
        <v>2.6222235411772761E-3</v>
      </c>
      <c r="FO20" s="81">
        <f>CK20*VLOOKUP(FO$8,'PONDERADORES-GBD'!$A$3:$I$43,5,FALSE)*VLOOKUP(FO$8,'PONDERADORES-GBD'!$A$3:$I$43,6,FALSE)*VLOOKUP(FO$8,'PONDERADORES-GBD'!$A$3:$I$43,3,FALSE)+CK20*(1-VLOOKUP(FO$8,'PONDERADORES-GBD'!$A$3:$I$43,5,FALSE))*VLOOKUP(FO$8,'PONDERADORES-GBD'!$A$3:$I$43,8,FALSE)*VLOOKUP(FO$8,'PONDERADORES-GBD'!$A$3:$I$43,3,FALSE)</f>
        <v>0</v>
      </c>
      <c r="FP20" s="81">
        <f>CL20*VLOOKUP(FP$8,'PONDERADORES-GBD'!$A$3:$I$43,5,FALSE)*VLOOKUP(FP$8,'PONDERADORES-GBD'!$A$3:$I$43,6,FALSE)*VLOOKUP(FP$8,'PONDERADORES-GBD'!$A$3:$I$43,3,FALSE)+CL20*(1-VLOOKUP(FP$8,'PONDERADORES-GBD'!$A$3:$I$43,5,FALSE))*VLOOKUP(FP$8,'PONDERADORES-GBD'!$A$3:$I$43,8,FALSE)*VLOOKUP(FP$8,'PONDERADORES-GBD'!$A$3:$I$43,3,FALSE)</f>
        <v>0</v>
      </c>
      <c r="FQ20" s="81">
        <f>CM20*VLOOKUP(FQ$8,'PONDERADORES-GBD'!$A$3:$I$43,5,FALSE)*VLOOKUP(FQ$8,'PONDERADORES-GBD'!$A$3:$I$43,6,FALSE)*VLOOKUP(FQ$8,'PONDERADORES-GBD'!$A$3:$I$43,3,FALSE)+CM20*(1-VLOOKUP(FQ$8,'PONDERADORES-GBD'!$A$3:$I$43,5,FALSE))*VLOOKUP(FQ$8,'PONDERADORES-GBD'!$A$3:$I$43,8,FALSE)*VLOOKUP(FQ$8,'PONDERADORES-GBD'!$A$3:$I$43,3,FALSE)</f>
        <v>0</v>
      </c>
      <c r="FR20" s="81">
        <f>CN20*VLOOKUP(FR$8,'PONDERADORES-GBD'!$A$3:$I$43,5,FALSE)*VLOOKUP(FR$8,'PONDERADORES-GBD'!$A$3:$I$43,6,FALSE)*VLOOKUP(FR$8,'PONDERADORES-GBD'!$A$3:$I$43,3,FALSE)+CN20*(1-VLOOKUP(FR$8,'PONDERADORES-GBD'!$A$3:$I$43,5,FALSE))*VLOOKUP(FR$8,'PONDERADORES-GBD'!$A$3:$I$43,8,FALSE)*VLOOKUP(FR$8,'PONDERADORES-GBD'!$A$3:$I$43,3,FALSE)</f>
        <v>2.0737982466529771E-3</v>
      </c>
      <c r="FS20" s="81">
        <f>CO20*VLOOKUP(FS$8,'PONDERADORES-GBD'!$A$3:$I$43,5,FALSE)*VLOOKUP(FS$8,'PONDERADORES-GBD'!$A$3:$I$43,6,FALSE)*VLOOKUP(FS$8,'PONDERADORES-GBD'!$A$3:$I$43,3,FALSE)+CO20*(1-VLOOKUP(FS$8,'PONDERADORES-GBD'!$A$3:$I$43,5,FALSE))*VLOOKUP(FS$8,'PONDERADORES-GBD'!$A$3:$I$43,8,FALSE)*VLOOKUP(FS$8,'PONDERADORES-GBD'!$A$3:$I$43,3,FALSE)</f>
        <v>3.8910443716632439E-4</v>
      </c>
      <c r="FT20" s="81">
        <f>CP20*VLOOKUP(FT$8,'PONDERADORES-GBD'!$A$3:$I$43,5,FALSE)*VLOOKUP(FT$8,'PONDERADORES-GBD'!$A$3:$I$43,6,FALSE)*VLOOKUP(FT$8,'PONDERADORES-GBD'!$A$3:$I$43,3,FALSE)+CP20*(1-VLOOKUP(FT$8,'PONDERADORES-GBD'!$A$3:$I$43,5,FALSE))*VLOOKUP(FT$8,'PONDERADORES-GBD'!$A$3:$I$43,8,FALSE)*VLOOKUP(FT$8,'PONDERADORES-GBD'!$A$3:$I$43,3,FALSE)</f>
        <v>1.6974395519507189E-3</v>
      </c>
      <c r="FU20" s="81">
        <f>CQ20*VLOOKUP(FU$8,'PONDERADORES-GBD'!$A$3:$I$43,5,FALSE)*VLOOKUP(FU$8,'PONDERADORES-GBD'!$A$3:$I$43,6,FALSE)*VLOOKUP(FU$8,'PONDERADORES-GBD'!$A$3:$I$43,3,FALSE)+CQ20*(1-VLOOKUP(FU$8,'PONDERADORES-GBD'!$A$3:$I$43,5,FALSE))*VLOOKUP(FU$8,'PONDERADORES-GBD'!$A$3:$I$43,8,FALSE)*VLOOKUP(FU$8,'PONDERADORES-GBD'!$A$3:$I$43,3,FALSE)</f>
        <v>3.0574935893223817E-4</v>
      </c>
      <c r="FV20" s="81">
        <f>CR20*VLOOKUP(FV$8,'PONDERADORES-GBD'!$A$3:$I$43,5,FALSE)*VLOOKUP(FV$8,'PONDERADORES-GBD'!$A$3:$I$43,6,FALSE)*VLOOKUP(FV$8,'PONDERADORES-GBD'!$A$3:$I$43,3,FALSE)+CR20*(1-VLOOKUP(FV$8,'PONDERADORES-GBD'!$A$3:$I$43,5,FALSE))*VLOOKUP(FV$8,'PONDERADORES-GBD'!$A$3:$I$43,8,FALSE)*VLOOKUP(FV$8,'PONDERADORES-GBD'!$A$3:$I$43,3,FALSE)</f>
        <v>8.3984782422997953E-4</v>
      </c>
      <c r="FW20" s="81">
        <f>CS20*VLOOKUP(FW$8,'PONDERADORES-GBD'!$A$3:$I$43,5,FALSE)*VLOOKUP(FW$8,'PONDERADORES-GBD'!$A$3:$I$43,6,FALSE)*VLOOKUP(FW$8,'PONDERADORES-GBD'!$A$3:$I$43,3,FALSE)+CS20*(1-VLOOKUP(FW$8,'PONDERADORES-GBD'!$A$3:$I$43,5,FALSE))*VLOOKUP(FW$8,'PONDERADORES-GBD'!$A$3:$I$43,8,FALSE)*VLOOKUP(FW$8,'PONDERADORES-GBD'!$A$3:$I$43,3,FALSE)</f>
        <v>0</v>
      </c>
      <c r="FX20" s="81">
        <f>CT20*VLOOKUP(FX$8,'PONDERADORES-GBD'!$A$3:$I$43,5,FALSE)*VLOOKUP(FX$8,'PONDERADORES-GBD'!$A$3:$I$43,6,FALSE)*VLOOKUP(FX$8,'PONDERADORES-GBD'!$A$3:$I$43,3,FALSE)+CT20*(1-VLOOKUP(FX$8,'PONDERADORES-GBD'!$A$3:$I$43,5,FALSE))*VLOOKUP(FX$8,'PONDERADORES-GBD'!$A$3:$I$43,8,FALSE)*VLOOKUP(FX$8,'PONDERADORES-GBD'!$A$3:$I$43,3,FALSE)</f>
        <v>3.9596991225188225E-4</v>
      </c>
      <c r="FY20" s="81">
        <f>CU20*VLOOKUP(FY$8,'PONDERADORES-GBD'!$A$3:$I$43,5,FALSE)*VLOOKUP(FY$8,'PONDERADORES-GBD'!$A$3:$I$43,6,FALSE)*VLOOKUP(FY$8,'PONDERADORES-GBD'!$A$3:$I$43,3,FALSE)+CU20*(1-VLOOKUP(FY$8,'PONDERADORES-GBD'!$A$3:$I$43,5,FALSE))*VLOOKUP(FY$8,'PONDERADORES-GBD'!$A$3:$I$43,8,FALSE)*VLOOKUP(FY$8,'PONDERADORES-GBD'!$A$3:$I$43,3,FALSE)</f>
        <v>3.2923722381930184E-6</v>
      </c>
      <c r="FZ20" s="81">
        <f>CV20*VLOOKUP(FZ$8,'PONDERADORES-GBD'!$A$3:$I$43,5,FALSE)*VLOOKUP(FZ$8,'PONDERADORES-GBD'!$A$3:$I$43,6,FALSE)*VLOOKUP(FZ$8,'PONDERADORES-GBD'!$A$3:$I$43,3,FALSE)+CV20*(1-VLOOKUP(FZ$8,'PONDERADORES-GBD'!$A$3:$I$43,5,FALSE))*VLOOKUP(FZ$8,'PONDERADORES-GBD'!$A$3:$I$43,8,FALSE)*VLOOKUP(FZ$8,'PONDERADORES-GBD'!$A$3:$I$43,3,FALSE)</f>
        <v>0</v>
      </c>
      <c r="GA20" s="81">
        <f>CW20*VLOOKUP(GA$8,'PONDERADORES-GBD'!$A$3:$I$43,5,FALSE)*VLOOKUP(GA$8,'PONDERADORES-GBD'!$A$3:$I$43,6,FALSE)*VLOOKUP(GA$8,'PONDERADORES-GBD'!$A$3:$I$43,3,FALSE)+CW20*(1-VLOOKUP(GA$8,'PONDERADORES-GBD'!$A$3:$I$43,5,FALSE))*VLOOKUP(GA$8,'PONDERADORES-GBD'!$A$3:$I$43,8,FALSE)*VLOOKUP(GA$8,'PONDERADORES-GBD'!$A$3:$I$43,3,FALSE)</f>
        <v>1.5727537154004104E-4</v>
      </c>
      <c r="GB20" s="81">
        <f>CX20*VLOOKUP(GB$8,'PONDERADORES-GBD'!$A$3:$I$43,5,FALSE)*VLOOKUP(GB$8,'PONDERADORES-GBD'!$A$3:$I$43,6,FALSE)*VLOOKUP(GB$8,'PONDERADORES-GBD'!$A$3:$I$43,3,FALSE)+CX20*(1-VLOOKUP(GB$8,'PONDERADORES-GBD'!$A$3:$I$43,5,FALSE))*VLOOKUP(GB$8,'PONDERADORES-GBD'!$A$3:$I$43,8,FALSE)*VLOOKUP(GB$8,'PONDERADORES-GBD'!$A$3:$I$43,3,FALSE)</f>
        <v>2.1508390444900755E-4</v>
      </c>
      <c r="GC20" s="81">
        <f>CY20*VLOOKUP(GC$8,'PONDERADORES-GBD'!$A$3:$I$43,5,FALSE)*VLOOKUP(GC$8,'PONDERADORES-GBD'!$A$3:$I$43,6,FALSE)*VLOOKUP(GC$8,'PONDERADORES-GBD'!$A$3:$I$43,3,FALSE)+CY20*(1-VLOOKUP(GC$8,'PONDERADORES-GBD'!$A$3:$I$43,5,FALSE))*VLOOKUP(GC$8,'PONDERADORES-GBD'!$A$3:$I$43,8,FALSE)*VLOOKUP(GC$8,'PONDERADORES-GBD'!$A$3:$I$43,3,FALSE)</f>
        <v>6.5742150061601635E-4</v>
      </c>
      <c r="GD20" s="81">
        <f>CZ20*VLOOKUP(GD$8,'PONDERADORES-GBD'!$A$3:$I$43,5,FALSE)*VLOOKUP(GD$8,'PONDERADORES-GBD'!$A$3:$I$43,6,FALSE)*VLOOKUP(GD$8,'PONDERADORES-GBD'!$A$3:$I$43,3,FALSE)+CZ20*(1-VLOOKUP(GD$8,'PONDERADORES-GBD'!$A$3:$I$43,5,FALSE))*VLOOKUP(GD$8,'PONDERADORES-GBD'!$A$3:$I$43,8,FALSE)*VLOOKUP(GD$8,'PONDERADORES-GBD'!$A$3:$I$43,3,FALSE)</f>
        <v>3.3691752607802869E-4</v>
      </c>
      <c r="GE20" s="81">
        <f>DA20*VLOOKUP(GE$8,'PONDERADORES-GBD'!$A$3:$I$43,5,FALSE)*VLOOKUP(GE$8,'PONDERADORES-GBD'!$A$3:$I$43,6,FALSE)*VLOOKUP(GE$8,'PONDERADORES-GBD'!$A$3:$I$43,3,FALSE)+DA20*(1-VLOOKUP(GE$8,'PONDERADORES-GBD'!$A$3:$I$43,5,FALSE))*VLOOKUP(GE$8,'PONDERADORES-GBD'!$A$3:$I$43,8,FALSE)*VLOOKUP(GE$8,'PONDERADORES-GBD'!$A$3:$I$43,3,FALSE)</f>
        <v>2.023595550992471E-4</v>
      </c>
      <c r="GF20" s="81">
        <f>DB20*VLOOKUP(GF$8,'PONDERADORES-GBD'!$A$3:$I$43,5,FALSE)*VLOOKUP(GF$8,'PONDERADORES-GBD'!$A$3:$I$43,6,FALSE)*VLOOKUP(GF$8,'PONDERADORES-GBD'!$A$3:$I$43,3,FALSE)+DB20*(1-VLOOKUP(GF$8,'PONDERADORES-GBD'!$A$3:$I$43,5,FALSE))*VLOOKUP(GF$8,'PONDERADORES-GBD'!$A$3:$I$43,8,FALSE)*VLOOKUP(GF$8,'PONDERADORES-GBD'!$A$3:$I$43,3,FALSE)</f>
        <v>1.2961572183436002E-4</v>
      </c>
      <c r="GG20" s="81">
        <f>DC20*VLOOKUP(GG$8,'PONDERADORES-GBD'!$A$3:$I$43,5,FALSE)*VLOOKUP(GG$8,'PONDERADORES-GBD'!$A$3:$I$43,6,FALSE)*VLOOKUP(GG$8,'PONDERADORES-GBD'!$A$3:$I$43,3,FALSE)+DC20*(1-VLOOKUP(GG$8,'PONDERADORES-GBD'!$A$3:$I$43,5,FALSE))*VLOOKUP(GG$8,'PONDERADORES-GBD'!$A$3:$I$43,8,FALSE)*VLOOKUP(GG$8,'PONDERADORES-GBD'!$A$3:$I$43,3,FALSE)</f>
        <v>1.2926562628336755E-5</v>
      </c>
      <c r="GH20" s="81">
        <f>DD20*VLOOKUP(GH$8,'PONDERADORES-GBD'!$A$3:$I$43,5,FALSE)*VLOOKUP(GH$8,'PONDERADORES-GBD'!$A$3:$I$43,6,FALSE)*VLOOKUP(GH$8,'PONDERADORES-GBD'!$A$3:$I$43,3,FALSE)+DD20*(1-VLOOKUP(GH$8,'PONDERADORES-GBD'!$A$3:$I$43,5,FALSE))*VLOOKUP(GH$8,'PONDERADORES-GBD'!$A$3:$I$43,8,FALSE)*VLOOKUP(GH$8,'PONDERADORES-GBD'!$A$3:$I$43,3,FALSE)</f>
        <v>7.0335716632443539E-4</v>
      </c>
      <c r="GI20" s="81">
        <f>DE20*VLOOKUP(GI$8,'PONDERADORES-GBD'!$A$3:$I$43,5,FALSE)*VLOOKUP(GI$8,'PONDERADORES-GBD'!$A$3:$I$43,6,FALSE)*VLOOKUP(GI$8,'PONDERADORES-GBD'!$A$3:$I$43,3,FALSE)+DE20*(1-VLOOKUP(GI$8,'PONDERADORES-GBD'!$A$3:$I$43,5,FALSE))*VLOOKUP(GI$8,'PONDERADORES-GBD'!$A$3:$I$43,8,FALSE)*VLOOKUP(GI$8,'PONDERADORES-GBD'!$A$3:$I$43,3,FALSE)</f>
        <v>2.2861406707734429E-5</v>
      </c>
      <c r="GJ20" s="81">
        <f>DF20*VLOOKUP(GJ$8,'PONDERADORES-GBD'!$A$3:$I$43,5,FALSE)*VLOOKUP(GJ$8,'PONDERADORES-GBD'!$A$3:$I$43,6,FALSE)*VLOOKUP(GJ$8,'PONDERADORES-GBD'!$A$3:$I$43,3,FALSE)+DF20*(1-VLOOKUP(GJ$8,'PONDERADORES-GBD'!$A$3:$I$43,5,FALSE))*VLOOKUP(GJ$8,'PONDERADORES-GBD'!$A$3:$I$43,8,FALSE)*VLOOKUP(GJ$8,'PONDERADORES-GBD'!$A$3:$I$43,3,FALSE)</f>
        <v>2.2673196440793979E-6</v>
      </c>
      <c r="GK20" s="81">
        <f>DG20*VLOOKUP(GK$8,'PONDERADORES-GBD'!$A$3:$I$43,5,FALSE)*VLOOKUP(GK$8,'PONDERADORES-GBD'!$A$3:$I$43,6,FALSE)*VLOOKUP(GK$8,'PONDERADORES-GBD'!$A$3:$I$43,3,FALSE)+DG20*(1-VLOOKUP(GK$8,'PONDERADORES-GBD'!$A$3:$I$43,5,FALSE))*VLOOKUP(GK$8,'PONDERADORES-GBD'!$A$3:$I$43,8,FALSE)*VLOOKUP(GK$8,'PONDERADORES-GBD'!$A$3:$I$43,3,FALSE)</f>
        <v>0</v>
      </c>
      <c r="GL20" s="81">
        <f>DH20*VLOOKUP(GL$8,'PONDERADORES-GBD'!$A$3:$I$43,5,FALSE)*VLOOKUP(GL$8,'PONDERADORES-GBD'!$A$3:$I$43,6,FALSE)*VLOOKUP(GL$8,'PONDERADORES-GBD'!$A$3:$I$43,3,FALSE)+DH20*(1-VLOOKUP(GL$8,'PONDERADORES-GBD'!$A$3:$I$43,5,FALSE))*VLOOKUP(GL$8,'PONDERADORES-GBD'!$A$3:$I$43,8,FALSE)*VLOOKUP(GL$8,'PONDERADORES-GBD'!$A$3:$I$43,3,FALSE)</f>
        <v>0</v>
      </c>
      <c r="GM20" s="81">
        <f>DI20*VLOOKUP(GM$8,'PONDERADORES-GBD'!$A$3:$I$43,5,FALSE)*VLOOKUP(GM$8,'PONDERADORES-GBD'!$A$3:$I$43,6,FALSE)*VLOOKUP(GM$8,'PONDERADORES-GBD'!$A$3:$I$43,3,FALSE)+DI20*(1-VLOOKUP(GM$8,'PONDERADORES-GBD'!$A$3:$I$43,5,FALSE))*VLOOKUP(GM$8,'PONDERADORES-GBD'!$A$3:$I$43,8,FALSE)*VLOOKUP(GM$8,'PONDERADORES-GBD'!$A$3:$I$43,3,FALSE)</f>
        <v>0</v>
      </c>
      <c r="GN20" s="81">
        <f>DJ20*VLOOKUP(GN$8,'PONDERADORES-GBD'!$A$3:$I$43,5,FALSE)*VLOOKUP(GN$8,'PONDERADORES-GBD'!$A$3:$I$43,6,FALSE)*VLOOKUP(GN$8,'PONDERADORES-GBD'!$A$3:$I$43,3,FALSE)+DJ20*(1-VLOOKUP(GN$8,'PONDERADORES-GBD'!$A$3:$I$43,5,FALSE))*VLOOKUP(GN$8,'PONDERADORES-GBD'!$A$3:$I$43,8,FALSE)*VLOOKUP(GN$8,'PONDERADORES-GBD'!$A$3:$I$43,3,FALSE)</f>
        <v>0</v>
      </c>
      <c r="GO20" s="81">
        <f>DK20*VLOOKUP(GO$8,'PONDERADORES-GBD'!$A$3:$I$43,5,FALSE)*VLOOKUP(GO$8,'PONDERADORES-GBD'!$A$3:$I$43,6,FALSE)*VLOOKUP(GO$8,'PONDERADORES-GBD'!$A$3:$I$43,3,FALSE)+DK20*(1-VLOOKUP(GO$8,'PONDERADORES-GBD'!$A$3:$I$43,5,FALSE))*VLOOKUP(GO$8,'PONDERADORES-GBD'!$A$3:$I$43,8,FALSE)*VLOOKUP(GO$8,'PONDERADORES-GBD'!$A$3:$I$43,3,FALSE)</f>
        <v>0</v>
      </c>
      <c r="GP20" s="81">
        <f>DL20*VLOOKUP(GP$8,'PONDERADORES-GBD'!$A$3:$I$43,5,FALSE)*VLOOKUP(GP$8,'PONDERADORES-GBD'!$A$3:$I$43,6,FALSE)*VLOOKUP(GP$8,'PONDERADORES-GBD'!$A$3:$I$43,3,FALSE)+DL20*(1-VLOOKUP(GP$8,'PONDERADORES-GBD'!$A$3:$I$43,5,FALSE))*VLOOKUP(GP$8,'PONDERADORES-GBD'!$A$3:$I$43,8,FALSE)*VLOOKUP(GP$8,'PONDERADORES-GBD'!$A$3:$I$43,3,FALSE)</f>
        <v>0</v>
      </c>
      <c r="GQ20" s="81">
        <f>DM20*VLOOKUP(GQ$8,'PONDERADORES-GBD'!$A$3:$I$43,5,FALSE)*VLOOKUP(GQ$8,'PONDERADORES-GBD'!$A$3:$I$43,6,FALSE)*VLOOKUP(GQ$8,'PONDERADORES-GBD'!$A$3:$I$43,3,FALSE)+DM20*(1-VLOOKUP(GQ$8,'PONDERADORES-GBD'!$A$3:$I$43,5,FALSE))*VLOOKUP(GQ$8,'PONDERADORES-GBD'!$A$3:$I$43,8,FALSE)*VLOOKUP(GQ$8,'PONDERADORES-GBD'!$A$3:$I$43,3,FALSE)</f>
        <v>1.579406981519507E-6</v>
      </c>
      <c r="GR20" s="81">
        <f>DN20*VLOOKUP(GR$8,'PONDERADORES-GBD'!$A$3:$I$43,5,FALSE)*VLOOKUP(GR$8,'PONDERADORES-GBD'!$A$3:$I$43,6,FALSE)*VLOOKUP(GR$8,'PONDERADORES-GBD'!$A$3:$I$43,3,FALSE)+DN20*(1-VLOOKUP(GR$8,'PONDERADORES-GBD'!$A$3:$I$43,5,FALSE))*VLOOKUP(GR$8,'PONDERADORES-GBD'!$A$3:$I$43,8,FALSE)*VLOOKUP(GR$8,'PONDERADORES-GBD'!$A$3:$I$43,3,FALSE)</f>
        <v>0</v>
      </c>
      <c r="GS20" s="81">
        <f>DO20*VLOOKUP(GS$8,'PONDERADORES-GBD'!$A$3:$I$43,5,FALSE)*VLOOKUP(GS$8,'PONDERADORES-GBD'!$A$3:$I$43,6,FALSE)*VLOOKUP(GS$8,'PONDERADORES-GBD'!$A$3:$I$43,3,FALSE)+DO20*(1-VLOOKUP(GS$8,'PONDERADORES-GBD'!$A$3:$I$43,5,FALSE))*VLOOKUP(GS$8,'PONDERADORES-GBD'!$A$3:$I$43,8,FALSE)*VLOOKUP(GS$8,'PONDERADORES-GBD'!$A$3:$I$43,3,FALSE)</f>
        <v>0</v>
      </c>
      <c r="GT20" s="81">
        <f>DP20*VLOOKUP(GT$8,'PONDERADORES-GBD'!$A$3:$I$43,5,FALSE)*VLOOKUP(GT$8,'PONDERADORES-GBD'!$A$3:$I$43,6,FALSE)*VLOOKUP(GT$8,'PONDERADORES-GBD'!$A$3:$I$43,3,FALSE)+DP20*(1-VLOOKUP(GT$8,'PONDERADORES-GBD'!$A$3:$I$43,5,FALSE))*VLOOKUP(GT$8,'PONDERADORES-GBD'!$A$3:$I$43,8,FALSE)*VLOOKUP(GT$8,'PONDERADORES-GBD'!$A$3:$I$43,3,FALSE)</f>
        <v>3.2516950034223136E-6</v>
      </c>
      <c r="GU20" s="81">
        <f>DQ20*VLOOKUP(GU$8,'PONDERADORES-GBD'!$A$3:$I$43,5,FALSE)*VLOOKUP(GU$8,'PONDERADORES-GBD'!$A$3:$I$43,6,FALSE)*VLOOKUP(GU$8,'PONDERADORES-GBD'!$A$3:$I$43,3,FALSE)+DQ20*(1-VLOOKUP(GU$8,'PONDERADORES-GBD'!$A$3:$I$43,5,FALSE))*VLOOKUP(GU$8,'PONDERADORES-GBD'!$A$3:$I$43,8,FALSE)*VLOOKUP(GU$8,'PONDERADORES-GBD'!$A$3:$I$43,3,FALSE)</f>
        <v>8.7873084188911705E-6</v>
      </c>
      <c r="GV20" s="81">
        <f>DR20*VLOOKUP(GV$8,'PONDERADORES-GBD'!$A$3:$I$43,5,FALSE)*VLOOKUP(GV$8,'PONDERADORES-GBD'!$A$3:$I$43,6,FALSE)*VLOOKUP(GV$8,'PONDERADORES-GBD'!$A$3:$I$43,3,FALSE)+DR20*(1-VLOOKUP(GV$8,'PONDERADORES-GBD'!$A$3:$I$43,5,FALSE))*VLOOKUP(GV$8,'PONDERADORES-GBD'!$A$3:$I$43,8,FALSE)*VLOOKUP(GV$8,'PONDERADORES-GBD'!$A$3:$I$43,3,FALSE)</f>
        <v>2.1947799917864479E-5</v>
      </c>
      <c r="GW20" s="81">
        <f>DS20*VLOOKUP(GW$8,'PONDERADORES-GBD'!$A$3:$I$43,5,FALSE)*VLOOKUP(GW$8,'PONDERADORES-GBD'!$A$3:$I$43,6,FALSE)*VLOOKUP(GW$8,'PONDERADORES-GBD'!$A$3:$I$43,3,FALSE)+DS20*(1-VLOOKUP(GW$8,'PONDERADORES-GBD'!$A$3:$I$43,5,FALSE))*VLOOKUP(GW$8,'PONDERADORES-GBD'!$A$3:$I$43,8,FALSE)*VLOOKUP(GW$8,'PONDERADORES-GBD'!$A$3:$I$43,3,FALSE)</f>
        <v>7.7300602327173163E-6</v>
      </c>
      <c r="GX20" s="81">
        <f>DT20*VLOOKUP(GX$8,'PONDERADORES-GBD'!$A$3:$I$43,5,FALSE)*VLOOKUP(GX$8,'PONDERADORES-GBD'!$A$3:$I$43,6,FALSE)*VLOOKUP(GX$8,'PONDERADORES-GBD'!$A$3:$I$43,3,FALSE)+DT20*(1-VLOOKUP(GX$8,'PONDERADORES-GBD'!$A$3:$I$43,5,FALSE))*VLOOKUP(GX$8,'PONDERADORES-GBD'!$A$3:$I$43,8,FALSE)*VLOOKUP(GX$8,'PONDERADORES-GBD'!$A$3:$I$43,3,FALSE)</f>
        <v>3.4143819301848049E-7</v>
      </c>
      <c r="GY20" s="81">
        <f>DU20*VLOOKUP(GY$8,'PONDERADORES-GBD'!$A$3:$I$43,5,FALSE)*VLOOKUP(GY$8,'PONDERADORES-GBD'!$A$3:$I$43,6,FALSE)*VLOOKUP(GY$8,'PONDERADORES-GBD'!$A$3:$I$43,3,FALSE)+DU20*(1-VLOOKUP(GY$8,'PONDERADORES-GBD'!$A$3:$I$43,5,FALSE))*VLOOKUP(GY$8,'PONDERADORES-GBD'!$A$3:$I$43,8,FALSE)*VLOOKUP(GY$8,'PONDERADORES-GBD'!$A$3:$I$43,3,FALSE)</f>
        <v>0</v>
      </c>
      <c r="GZ20" s="82">
        <f t="shared" si="1"/>
        <v>1.0664891035000002E-2</v>
      </c>
      <c r="HA20" s="82">
        <f t="shared" si="2"/>
        <v>1.0811148988268307E-2</v>
      </c>
      <c r="HC20" s="52">
        <f>GZ20*PRODMORTALIDAD!BR20*C20</f>
        <v>0</v>
      </c>
      <c r="HD20" s="52">
        <f>PRODMORTALIDAD!E20*PRODLG!HA20*PRODLG!C20</f>
        <v>0</v>
      </c>
      <c r="HE20" s="52">
        <f t="shared" si="3"/>
        <v>0</v>
      </c>
    </row>
    <row r="21" spans="1:213" ht="15.75" x14ac:dyDescent="0.25">
      <c r="A21" s="68" t="s">
        <v>104</v>
      </c>
      <c r="B21" s="46" t="s">
        <v>53</v>
      </c>
      <c r="C21" s="50">
        <f>DATOS!B60</f>
        <v>0</v>
      </c>
      <c r="D21" s="51">
        <v>9.3275000000000007E-3</v>
      </c>
      <c r="E21" s="51">
        <v>6.2906999999999998E-3</v>
      </c>
      <c r="F21" s="51">
        <v>0.20747850000000001</v>
      </c>
      <c r="G21" s="51">
        <v>0</v>
      </c>
      <c r="H21" s="51">
        <v>2.1689999999999999E-4</v>
      </c>
      <c r="I21" s="51">
        <v>0</v>
      </c>
      <c r="J21" s="51">
        <v>7.6355699999999999E-2</v>
      </c>
      <c r="K21" s="51">
        <v>2.14751E-2</v>
      </c>
      <c r="L21" s="51">
        <v>0.1114967</v>
      </c>
      <c r="M21" s="51">
        <v>1.8872E-2</v>
      </c>
      <c r="N21" s="51">
        <v>2.8416500000000001E-2</v>
      </c>
      <c r="O21" s="51">
        <v>4.3379999999999997E-4</v>
      </c>
      <c r="P21" s="51">
        <v>5.9549699999999997E-2</v>
      </c>
      <c r="Q21" s="51">
        <v>3.0368999999999999E-3</v>
      </c>
      <c r="R21" s="51">
        <v>2.6029999999999998E-3</v>
      </c>
      <c r="S21" s="51">
        <v>3.5140999999999999E-2</v>
      </c>
      <c r="T21" s="51">
        <v>2.6681099999999999E-2</v>
      </c>
      <c r="U21" s="51">
        <v>3.4707200000000001E-2</v>
      </c>
      <c r="V21" s="51">
        <v>3.1236400000000001E-2</v>
      </c>
      <c r="W21" s="51">
        <v>4.1214800000000003E-2</v>
      </c>
      <c r="X21" s="51">
        <v>2.9067200000000001E-2</v>
      </c>
      <c r="Y21" s="51">
        <v>1.8438199999999998E-2</v>
      </c>
      <c r="Z21" s="51">
        <v>0.1470716</v>
      </c>
      <c r="AA21" s="51">
        <v>7.8091000000000002E-3</v>
      </c>
      <c r="AB21" s="51">
        <v>4.9892000000000001E-3</v>
      </c>
      <c r="AC21" s="51">
        <v>4.3379999999999997E-4</v>
      </c>
      <c r="AD21" s="51">
        <v>0</v>
      </c>
      <c r="AE21" s="51">
        <v>0</v>
      </c>
      <c r="AF21" s="51">
        <v>1.9522999999999999E-3</v>
      </c>
      <c r="AG21" s="51">
        <v>1.0846E-3</v>
      </c>
      <c r="AH21" s="51">
        <v>0</v>
      </c>
      <c r="AI21" s="51">
        <v>3.2537999999999998E-3</v>
      </c>
      <c r="AJ21" s="51">
        <v>1.3448999999999999E-2</v>
      </c>
      <c r="AK21" s="51">
        <v>3.6876000000000001E-3</v>
      </c>
      <c r="AL21" s="51">
        <v>1.0412100000000001E-2</v>
      </c>
      <c r="AM21" s="51">
        <v>3.8828599999999998E-2</v>
      </c>
      <c r="AN21" s="51">
        <v>4.9892000000000001E-3</v>
      </c>
      <c r="AO21" s="51">
        <v>0</v>
      </c>
      <c r="AP21" s="51">
        <v>0</v>
      </c>
      <c r="AQ21" s="51">
        <v>0</v>
      </c>
      <c r="AR21" s="51">
        <v>0.99999980000000022</v>
      </c>
      <c r="AT21" s="78">
        <f>D21*VLOOKUP(AT$8,'PONDERADORES-GBD'!$A$3:$I$43,4,FALSE)</f>
        <v>9.3275000000000007E-3</v>
      </c>
      <c r="AU21" s="78">
        <f>E21*VLOOKUP(AU$8,'PONDERADORES-GBD'!$A$3:$I$43,4,FALSE)</f>
        <v>6.2906999999999998E-3</v>
      </c>
      <c r="AV21" s="78">
        <f>F21*VLOOKUP(AV$8,'PONDERADORES-GBD'!$A$3:$I$43,4,FALSE)</f>
        <v>1.0373925000000001E-2</v>
      </c>
      <c r="AW21" s="78">
        <f>G21*VLOOKUP(AW$8,'PONDERADORES-GBD'!$A$3:$I$43,4,FALSE)</f>
        <v>0</v>
      </c>
      <c r="AX21" s="78">
        <f>H21*VLOOKUP(AX$8,'PONDERADORES-GBD'!$A$3:$I$43,4,FALSE)</f>
        <v>2.1689999999999999E-4</v>
      </c>
      <c r="AY21" s="78">
        <f>I21*VLOOKUP(AY$8,'PONDERADORES-GBD'!$A$3:$I$43,4,FALSE)</f>
        <v>0</v>
      </c>
      <c r="AZ21" s="78">
        <f>J21*VLOOKUP(AZ$8,'PONDERADORES-GBD'!$A$3:$I$43,4,FALSE)</f>
        <v>3.8177850000000002E-3</v>
      </c>
      <c r="BA21" s="78">
        <f>K21*VLOOKUP(BA$8,'PONDERADORES-GBD'!$A$3:$I$43,4,FALSE)</f>
        <v>1.073755E-3</v>
      </c>
      <c r="BB21" s="78">
        <f>L21*VLOOKUP(BB$8,'PONDERADORES-GBD'!$A$3:$I$43,4,FALSE)</f>
        <v>0</v>
      </c>
      <c r="BC21" s="78">
        <f>M21*VLOOKUP(BC$8,'PONDERADORES-GBD'!$A$3:$I$43,4,FALSE)</f>
        <v>0</v>
      </c>
      <c r="BD21" s="78">
        <f>N21*VLOOKUP(BD$8,'PONDERADORES-GBD'!$A$3:$I$43,4,FALSE)</f>
        <v>0</v>
      </c>
      <c r="BE21" s="78">
        <f>O21*VLOOKUP(BE$8,'PONDERADORES-GBD'!$A$3:$I$43,4,FALSE)</f>
        <v>4.3379999999999997E-4</v>
      </c>
      <c r="BF21" s="78">
        <f>P21*VLOOKUP(BF$8,'PONDERADORES-GBD'!$A$3:$I$43,4,FALSE)</f>
        <v>2.9774850000000002E-3</v>
      </c>
      <c r="BG21" s="78">
        <f>Q21*VLOOKUP(BG$8,'PONDERADORES-GBD'!$A$3:$I$43,4,FALSE)</f>
        <v>3.0369000000000001E-4</v>
      </c>
      <c r="BH21" s="78">
        <f>R21*VLOOKUP(BH$8,'PONDERADORES-GBD'!$A$3:$I$43,4,FALSE)</f>
        <v>5.2059999999999997E-4</v>
      </c>
      <c r="BI21" s="78">
        <f>S21*VLOOKUP(BI$8,'PONDERADORES-GBD'!$A$3:$I$43,4,FALSE)</f>
        <v>5.2711499999999996E-3</v>
      </c>
      <c r="BJ21" s="78">
        <f>T21*VLOOKUP(BJ$8,'PONDERADORES-GBD'!$A$3:$I$43,4,FALSE)</f>
        <v>0</v>
      </c>
      <c r="BK21" s="78">
        <f>U21*VLOOKUP(BK$8,'PONDERADORES-GBD'!$A$3:$I$43,4,FALSE)</f>
        <v>0</v>
      </c>
      <c r="BL21" s="78">
        <f>V21*VLOOKUP(BL$8,'PONDERADORES-GBD'!$A$3:$I$43,4,FALSE)</f>
        <v>0</v>
      </c>
      <c r="BM21" s="78">
        <f>W21*VLOOKUP(BM$8,'PONDERADORES-GBD'!$A$3:$I$43,4,FALSE)</f>
        <v>0</v>
      </c>
      <c r="BN21" s="78">
        <f>X21*VLOOKUP(BN$8,'PONDERADORES-GBD'!$A$3:$I$43,4,FALSE)</f>
        <v>0</v>
      </c>
      <c r="BO21" s="78">
        <f>Y21*VLOOKUP(BO$8,'PONDERADORES-GBD'!$A$3:$I$43,4,FALSE)</f>
        <v>0</v>
      </c>
      <c r="BP21" s="78">
        <f>Z21*VLOOKUP(BP$8,'PONDERADORES-GBD'!$A$3:$I$43,4,FALSE)</f>
        <v>0</v>
      </c>
      <c r="BQ21" s="78">
        <f>AA21*VLOOKUP(BQ$8,'PONDERADORES-GBD'!$A$3:$I$43,4,FALSE)</f>
        <v>0</v>
      </c>
      <c r="BR21" s="78">
        <f>AB21*VLOOKUP(BR$8,'PONDERADORES-GBD'!$A$3:$I$43,4,FALSE)</f>
        <v>0</v>
      </c>
      <c r="BS21" s="78">
        <f>AC21*VLOOKUP(BS$8,'PONDERADORES-GBD'!$A$3:$I$43,4,FALSE)</f>
        <v>4.3379999999999997E-4</v>
      </c>
      <c r="BT21" s="78">
        <f>AD21*VLOOKUP(BT$8,'PONDERADORES-GBD'!$A$3:$I$43,4,FALSE)</f>
        <v>0</v>
      </c>
      <c r="BU21" s="78">
        <f>AE21*VLOOKUP(BU$8,'PONDERADORES-GBD'!$A$3:$I$43,4,FALSE)</f>
        <v>0</v>
      </c>
      <c r="BV21" s="78">
        <f>AF21*VLOOKUP(BV$8,'PONDERADORES-GBD'!$A$3:$I$43,4,FALSE)</f>
        <v>1.9522999999999999E-3</v>
      </c>
      <c r="BW21" s="78">
        <f>AG21*VLOOKUP(BW$8,'PONDERADORES-GBD'!$A$3:$I$43,4,FALSE)</f>
        <v>1.0846E-3</v>
      </c>
      <c r="BX21" s="78">
        <f>AH21*VLOOKUP(BX$8,'PONDERADORES-GBD'!$A$3:$I$43,4,FALSE)</f>
        <v>0</v>
      </c>
      <c r="BY21" s="78">
        <f>AI21*VLOOKUP(BY$8,'PONDERADORES-GBD'!$A$3:$I$43,4,FALSE)</f>
        <v>0</v>
      </c>
      <c r="BZ21" s="78">
        <f>AJ21*VLOOKUP(BZ$8,'PONDERADORES-GBD'!$A$3:$I$43,4,FALSE)</f>
        <v>0</v>
      </c>
      <c r="CA21" s="78">
        <f>AK21*VLOOKUP(CA$8,'PONDERADORES-GBD'!$A$3:$I$43,4,FALSE)</f>
        <v>0</v>
      </c>
      <c r="CB21" s="78">
        <f>AL21*VLOOKUP(CB$8,'PONDERADORES-GBD'!$A$3:$I$43,4,FALSE)</f>
        <v>0</v>
      </c>
      <c r="CC21" s="78">
        <f>AM21*VLOOKUP(CC$8,'PONDERADORES-GBD'!$A$3:$I$43,4,FALSE)</f>
        <v>0</v>
      </c>
      <c r="CD21" s="78">
        <f>AN21*VLOOKUP(CD$8,'PONDERADORES-GBD'!$A$3:$I$43,4,FALSE)</f>
        <v>0</v>
      </c>
      <c r="CE21" s="78">
        <f>AO21*VLOOKUP(CE$8,'PONDERADORES-GBD'!$A$3:$I$43,4,FALSE)</f>
        <v>0</v>
      </c>
      <c r="CF21" s="78">
        <f>AP21*VLOOKUP(CF$8,'PONDERADORES-GBD'!$A$3:$I$43,4,FALSE)</f>
        <v>0</v>
      </c>
      <c r="CG21" s="78">
        <f>AQ21*VLOOKUP(CG$8,'PONDERADORES-GBD'!$A$3:$I$43,4,FALSE)</f>
        <v>0</v>
      </c>
      <c r="CH21" s="78">
        <f>D21*(1-VLOOKUP(CH$8,'PONDERADORES-GBD'!$A$3:$I$43,4,FALSE))</f>
        <v>0</v>
      </c>
      <c r="CI21" s="78">
        <f>E21*(1-VLOOKUP(CI$8,'PONDERADORES-GBD'!$A$3:$I$43,4,FALSE))</f>
        <v>0</v>
      </c>
      <c r="CJ21" s="78">
        <f>F21*(1-VLOOKUP(CJ$8,'PONDERADORES-GBD'!$A$3:$I$43,4,FALSE))</f>
        <v>0.197104575</v>
      </c>
      <c r="CK21" s="78">
        <f>G21*(1-VLOOKUP(CK$8,'PONDERADORES-GBD'!$A$3:$I$43,4,FALSE))</f>
        <v>0</v>
      </c>
      <c r="CL21" s="78">
        <f>H21*(1-VLOOKUP(CL$8,'PONDERADORES-GBD'!$A$3:$I$43,4,FALSE))</f>
        <v>0</v>
      </c>
      <c r="CM21" s="78">
        <f>I21*(1-VLOOKUP(CM$8,'PONDERADORES-GBD'!$A$3:$I$43,4,FALSE))</f>
        <v>0</v>
      </c>
      <c r="CN21" s="78">
        <f>J21*(1-VLOOKUP(CN$8,'PONDERADORES-GBD'!$A$3:$I$43,4,FALSE))</f>
        <v>7.2537914999999994E-2</v>
      </c>
      <c r="CO21" s="78">
        <f>K21*(1-VLOOKUP(CO$8,'PONDERADORES-GBD'!$A$3:$I$43,4,FALSE))</f>
        <v>2.0401344999999998E-2</v>
      </c>
      <c r="CP21" s="78">
        <f>L21*(1-VLOOKUP(CP$8,'PONDERADORES-GBD'!$A$3:$I$43,4,FALSE))</f>
        <v>0.1114967</v>
      </c>
      <c r="CQ21" s="78">
        <f>M21*(1-VLOOKUP(CQ$8,'PONDERADORES-GBD'!$A$3:$I$43,4,FALSE))</f>
        <v>1.8872E-2</v>
      </c>
      <c r="CR21" s="78">
        <f>N21*(1-VLOOKUP(CR$8,'PONDERADORES-GBD'!$A$3:$I$43,4,FALSE))</f>
        <v>2.8416500000000001E-2</v>
      </c>
      <c r="CS21" s="78">
        <f>O21*(1-VLOOKUP(CS$8,'PONDERADORES-GBD'!$A$3:$I$43,4,FALSE))</f>
        <v>0</v>
      </c>
      <c r="CT21" s="78">
        <f>P21*(1-VLOOKUP(CT$8,'PONDERADORES-GBD'!$A$3:$I$43,4,FALSE))</f>
        <v>5.6572214999999995E-2</v>
      </c>
      <c r="CU21" s="78">
        <f>Q21*(1-VLOOKUP(CU$8,'PONDERADORES-GBD'!$A$3:$I$43,4,FALSE))</f>
        <v>2.7332099999999998E-3</v>
      </c>
      <c r="CV21" s="78">
        <f>R21*(1-VLOOKUP(CV$8,'PONDERADORES-GBD'!$A$3:$I$43,4,FALSE))</f>
        <v>2.0823999999999999E-3</v>
      </c>
      <c r="CW21" s="78">
        <f>S21*(1-VLOOKUP(CW$8,'PONDERADORES-GBD'!$A$3:$I$43,4,FALSE))</f>
        <v>2.9869849999999996E-2</v>
      </c>
      <c r="CX21" s="78">
        <f>T21*(1-VLOOKUP(CX$8,'PONDERADORES-GBD'!$A$3:$I$43,4,FALSE))</f>
        <v>2.6681099999999999E-2</v>
      </c>
      <c r="CY21" s="78">
        <f>U21*(1-VLOOKUP(CY$8,'PONDERADORES-GBD'!$A$3:$I$43,4,FALSE))</f>
        <v>3.4707200000000001E-2</v>
      </c>
      <c r="CZ21" s="78">
        <f>V21*(1-VLOOKUP(CZ$8,'PONDERADORES-GBD'!$A$3:$I$43,4,FALSE))</f>
        <v>3.1236400000000001E-2</v>
      </c>
      <c r="DA21" s="78">
        <f>W21*(1-VLOOKUP(DA$8,'PONDERADORES-GBD'!$A$3:$I$43,4,FALSE))</f>
        <v>4.1214800000000003E-2</v>
      </c>
      <c r="DB21" s="78">
        <f>X21*(1-VLOOKUP(DB$8,'PONDERADORES-GBD'!$A$3:$I$43,4,FALSE))</f>
        <v>2.9067200000000001E-2</v>
      </c>
      <c r="DC21" s="78">
        <f>Y21*(1-VLOOKUP(DC$8,'PONDERADORES-GBD'!$A$3:$I$43,4,FALSE))</f>
        <v>1.8438199999999998E-2</v>
      </c>
      <c r="DD21" s="78">
        <f>Z21*(1-VLOOKUP(DD$8,'PONDERADORES-GBD'!$A$3:$I$43,4,FALSE))</f>
        <v>0.1470716</v>
      </c>
      <c r="DE21" s="78">
        <f>AA21*(1-VLOOKUP(DE$8,'PONDERADORES-GBD'!$A$3:$I$43,4,FALSE))</f>
        <v>7.8091000000000002E-3</v>
      </c>
      <c r="DF21" s="78">
        <f>AB21*(1-VLOOKUP(DF$8,'PONDERADORES-GBD'!$A$3:$I$43,4,FALSE))</f>
        <v>4.9892000000000001E-3</v>
      </c>
      <c r="DG21" s="78">
        <f>AC21*(1-VLOOKUP(DG$8,'PONDERADORES-GBD'!$A$3:$I$43,4,FALSE))</f>
        <v>0</v>
      </c>
      <c r="DH21" s="78">
        <f>AD21*(1-VLOOKUP(DH$8,'PONDERADORES-GBD'!$A$3:$I$43,4,FALSE))</f>
        <v>0</v>
      </c>
      <c r="DI21" s="78">
        <f>AE21*(1-VLOOKUP(DI$8,'PONDERADORES-GBD'!$A$3:$I$43,4,FALSE))</f>
        <v>0</v>
      </c>
      <c r="DJ21" s="78">
        <f>AF21*(1-VLOOKUP(DJ$8,'PONDERADORES-GBD'!$A$3:$I$43,4,FALSE))</f>
        <v>0</v>
      </c>
      <c r="DK21" s="78">
        <f>AG21*(1-VLOOKUP(DK$8,'PONDERADORES-GBD'!$A$3:$I$43,4,FALSE))</f>
        <v>0</v>
      </c>
      <c r="DL21" s="78">
        <f>AH21*(1-VLOOKUP(DL$8,'PONDERADORES-GBD'!$A$3:$I$43,4,FALSE))</f>
        <v>0</v>
      </c>
      <c r="DM21" s="78">
        <f>AI21*(1-VLOOKUP(DM$8,'PONDERADORES-GBD'!$A$3:$I$43,4,FALSE))</f>
        <v>3.2537999999999998E-3</v>
      </c>
      <c r="DN21" s="78">
        <f>AJ21*(1-VLOOKUP(DN$8,'PONDERADORES-GBD'!$A$3:$I$43,4,FALSE))</f>
        <v>1.3448999999999999E-2</v>
      </c>
      <c r="DO21" s="78">
        <f>AK21*(1-VLOOKUP(DO$8,'PONDERADORES-GBD'!$A$3:$I$43,4,FALSE))</f>
        <v>3.6876000000000001E-3</v>
      </c>
      <c r="DP21" s="78">
        <f>AL21*(1-VLOOKUP(DP$8,'PONDERADORES-GBD'!$A$3:$I$43,4,FALSE))</f>
        <v>1.0412100000000001E-2</v>
      </c>
      <c r="DQ21" s="78">
        <f>AM21*(1-VLOOKUP(DQ$8,'PONDERADORES-GBD'!$A$3:$I$43,4,FALSE))</f>
        <v>3.8828599999999998E-2</v>
      </c>
      <c r="DR21" s="78">
        <f>AN21*(1-VLOOKUP(DR$8,'PONDERADORES-GBD'!$A$3:$I$43,4,FALSE))</f>
        <v>4.9892000000000001E-3</v>
      </c>
      <c r="DS21" s="78">
        <f>AO21*(1-VLOOKUP(DS$8,'PONDERADORES-GBD'!$A$3:$I$43,4,FALSE))</f>
        <v>0</v>
      </c>
      <c r="DT21" s="78">
        <f>AP21*(1-VLOOKUP(DT$8,'PONDERADORES-GBD'!$A$3:$I$43,4,FALSE))</f>
        <v>0</v>
      </c>
      <c r="DU21" s="78">
        <f>AQ21*(1-VLOOKUP(DU$8,'PONDERADORES-GBD'!$A$3:$I$43,4,FALSE))</f>
        <v>0</v>
      </c>
      <c r="DV21" s="50">
        <f t="shared" si="0"/>
        <v>0.99999980000000022</v>
      </c>
      <c r="DW21" s="45"/>
      <c r="DX21" s="81">
        <f>AT21*VLOOKUP(DX$8,'PONDERADORES-GBD'!$A$3:$I$43,5,FALSE)*VLOOKUP(DX$8,'PONDERADORES-GBD'!$A$3:$I$43,7,FALSE)+AT21*(1-VLOOKUP(DX$8,'PONDERADORES-GBD'!$A$3:$I$43,5,FALSE))*VLOOKUP(DX$8,'PONDERADORES-GBD'!$A$3:$I$43,9,FALSE)</f>
        <v>5.4938974999999999E-3</v>
      </c>
      <c r="DY21" s="81">
        <f>AU21*VLOOKUP(DY$8,'PONDERADORES-GBD'!$A$3:$I$43,5,FALSE)*VLOOKUP(DY$8,'PONDERADORES-GBD'!$A$3:$I$43,7,FALSE)+AU21*(1-VLOOKUP(DY$8,'PONDERADORES-GBD'!$A$3:$I$43,5,FALSE))*VLOOKUP(DY$8,'PONDERADORES-GBD'!$A$3:$I$43,9,FALSE)</f>
        <v>1.8620471999999998E-3</v>
      </c>
      <c r="DZ21" s="81">
        <f>AV21*VLOOKUP(DZ$8,'PONDERADORES-GBD'!$A$3:$I$43,5,FALSE)*VLOOKUP(DZ$8,'PONDERADORES-GBD'!$A$3:$I$43,7,FALSE)+AV21*(1-VLOOKUP(DZ$8,'PONDERADORES-GBD'!$A$3:$I$43,5,FALSE))*VLOOKUP(DZ$8,'PONDERADORES-GBD'!$A$3:$I$43,9,FALSE)</f>
        <v>2.3963766750000003E-3</v>
      </c>
      <c r="EA21" s="81">
        <f>AW21*VLOOKUP(EA$8,'PONDERADORES-GBD'!$A$3:$I$43,5,FALSE)*VLOOKUP(EA$8,'PONDERADORES-GBD'!$A$3:$I$43,7,FALSE)+AW21*(1-VLOOKUP(EA$8,'PONDERADORES-GBD'!$A$3:$I$43,5,FALSE))*VLOOKUP(EA$8,'PONDERADORES-GBD'!$A$3:$I$43,9,FALSE)</f>
        <v>0</v>
      </c>
      <c r="EB21" s="81">
        <f>AX21*VLOOKUP(EB$8,'PONDERADORES-GBD'!$A$3:$I$43,5,FALSE)*VLOOKUP(EB$8,'PONDERADORES-GBD'!$A$3:$I$43,7,FALSE)+AX21*(1-VLOOKUP(EB$8,'PONDERADORES-GBD'!$A$3:$I$43,5,FALSE))*VLOOKUP(EB$8,'PONDERADORES-GBD'!$A$3:$I$43,9,FALSE)</f>
        <v>2.9281500000000001E-5</v>
      </c>
      <c r="EC21" s="81">
        <f>AY21*VLOOKUP(EC$8,'PONDERADORES-GBD'!$A$3:$I$43,5,FALSE)*VLOOKUP(EC$8,'PONDERADORES-GBD'!$A$3:$I$43,7,FALSE)+AY21*(1-VLOOKUP(EC$8,'PONDERADORES-GBD'!$A$3:$I$43,5,FALSE))*VLOOKUP(EC$8,'PONDERADORES-GBD'!$A$3:$I$43,9,FALSE)</f>
        <v>0</v>
      </c>
      <c r="ED21" s="81">
        <f>AZ21*VLOOKUP(ED$8,'PONDERADORES-GBD'!$A$3:$I$43,5,FALSE)*VLOOKUP(ED$8,'PONDERADORES-GBD'!$A$3:$I$43,7,FALSE)+AZ21*(1-VLOOKUP(ED$8,'PONDERADORES-GBD'!$A$3:$I$43,5,FALSE))*VLOOKUP(ED$8,'PONDERADORES-GBD'!$A$3:$I$43,9,FALSE)</f>
        <v>2.2143153000000001E-4</v>
      </c>
      <c r="EE21" s="81">
        <f>BA21*VLOOKUP(EE$8,'PONDERADORES-GBD'!$A$3:$I$43,5,FALSE)*VLOOKUP(EE$8,'PONDERADORES-GBD'!$A$3:$I$43,7,FALSE)+BA21*(1-VLOOKUP(EE$8,'PONDERADORES-GBD'!$A$3:$I$43,5,FALSE))*VLOOKUP(EE$8,'PONDERADORES-GBD'!$A$3:$I$43,9,FALSE)</f>
        <v>5.3687750000000001E-6</v>
      </c>
      <c r="EF21" s="81">
        <f>BB21*VLOOKUP(EF$8,'PONDERADORES-GBD'!$A$3:$I$43,5,FALSE)*VLOOKUP(EF$8,'PONDERADORES-GBD'!$A$3:$I$43,7,FALSE)+BB21*(1-VLOOKUP(EF$8,'PONDERADORES-GBD'!$A$3:$I$43,5,FALSE))*VLOOKUP(EF$8,'PONDERADORES-GBD'!$A$3:$I$43,9,FALSE)</f>
        <v>0</v>
      </c>
      <c r="EG21" s="81">
        <f>BC21*VLOOKUP(EG$8,'PONDERADORES-GBD'!$A$3:$I$43,5,FALSE)*VLOOKUP(EG$8,'PONDERADORES-GBD'!$A$3:$I$43,7,FALSE)+BC21*(1-VLOOKUP(EG$8,'PONDERADORES-GBD'!$A$3:$I$43,5,FALSE))*VLOOKUP(EG$8,'PONDERADORES-GBD'!$A$3:$I$43,9,FALSE)</f>
        <v>0</v>
      </c>
      <c r="EH21" s="81">
        <f>BD21*VLOOKUP(EH$8,'PONDERADORES-GBD'!$A$3:$I$43,5,FALSE)*VLOOKUP(EH$8,'PONDERADORES-GBD'!$A$3:$I$43,7,FALSE)+BD21*(1-VLOOKUP(EH$8,'PONDERADORES-GBD'!$A$3:$I$43,5,FALSE))*VLOOKUP(EH$8,'PONDERADORES-GBD'!$A$3:$I$43,9,FALSE)</f>
        <v>0</v>
      </c>
      <c r="EI21" s="81">
        <f>BE21*VLOOKUP(EI$8,'PONDERADORES-GBD'!$A$3:$I$43,5,FALSE)*VLOOKUP(EI$8,'PONDERADORES-GBD'!$A$3:$I$43,7,FALSE)+BE21*(1-VLOOKUP(EI$8,'PONDERADORES-GBD'!$A$3:$I$43,5,FALSE))*VLOOKUP(EI$8,'PONDERADORES-GBD'!$A$3:$I$43,9,FALSE)</f>
        <v>6.9407999999999997E-6</v>
      </c>
      <c r="EJ21" s="81">
        <f>BF21*VLOOKUP(EJ$8,'PONDERADORES-GBD'!$A$3:$I$43,5,FALSE)*VLOOKUP(EJ$8,'PONDERADORES-GBD'!$A$3:$I$43,7,FALSE)+BF21*(1-VLOOKUP(EJ$8,'PONDERADORES-GBD'!$A$3:$I$43,5,FALSE))*VLOOKUP(EJ$8,'PONDERADORES-GBD'!$A$3:$I$43,9,FALSE)</f>
        <v>2.7988359E-4</v>
      </c>
      <c r="EK21" s="81">
        <f>BG21*VLOOKUP(EK$8,'PONDERADORES-GBD'!$A$3:$I$43,5,FALSE)*VLOOKUP(EK$8,'PONDERADORES-GBD'!$A$3:$I$43,7,FALSE)+BG21*(1-VLOOKUP(EK$8,'PONDERADORES-GBD'!$A$3:$I$43,5,FALSE))*VLOOKUP(EK$8,'PONDERADORES-GBD'!$A$3:$I$43,9,FALSE)</f>
        <v>9.1107000000000007E-5</v>
      </c>
      <c r="EL21" s="81">
        <f>BH21*VLOOKUP(EL$8,'PONDERADORES-GBD'!$A$3:$I$43,5,FALSE)*VLOOKUP(EL$8,'PONDERADORES-GBD'!$A$3:$I$43,7,FALSE)+BH21*(1-VLOOKUP(EL$8,'PONDERADORES-GBD'!$A$3:$I$43,5,FALSE))*VLOOKUP(EL$8,'PONDERADORES-GBD'!$A$3:$I$43,9,FALSE)</f>
        <v>5.8827799999999999E-5</v>
      </c>
      <c r="EM21" s="81">
        <f>BI21*VLOOKUP(EM$8,'PONDERADORES-GBD'!$A$3:$I$43,5,FALSE)*VLOOKUP(EM$8,'PONDERADORES-GBD'!$A$3:$I$43,7,FALSE)+BI21*(1-VLOOKUP(EM$8,'PONDERADORES-GBD'!$A$3:$I$43,5,FALSE))*VLOOKUP(EM$8,'PONDERADORES-GBD'!$A$3:$I$43,9,FALSE)</f>
        <v>3.7425164999999993E-4</v>
      </c>
      <c r="EN21" s="81">
        <f>BJ21*VLOOKUP(EN$8,'PONDERADORES-GBD'!$A$3:$I$43,5,FALSE)*VLOOKUP(EN$8,'PONDERADORES-GBD'!$A$3:$I$43,7,FALSE)+BJ21*(1-VLOOKUP(EN$8,'PONDERADORES-GBD'!$A$3:$I$43,5,FALSE))*VLOOKUP(EN$8,'PONDERADORES-GBD'!$A$3:$I$43,9,FALSE)</f>
        <v>0</v>
      </c>
      <c r="EO21" s="81">
        <f>BK21*VLOOKUP(EO$8,'PONDERADORES-GBD'!$A$3:$I$43,5,FALSE)*VLOOKUP(EO$8,'PONDERADORES-GBD'!$A$3:$I$43,7,FALSE)+BK21*(1-VLOOKUP(EO$8,'PONDERADORES-GBD'!$A$3:$I$43,5,FALSE))*VLOOKUP(EO$8,'PONDERADORES-GBD'!$A$3:$I$43,9,FALSE)</f>
        <v>0</v>
      </c>
      <c r="EP21" s="81">
        <f>BL21*VLOOKUP(EP$8,'PONDERADORES-GBD'!$A$3:$I$43,5,FALSE)*VLOOKUP(EP$8,'PONDERADORES-GBD'!$A$3:$I$43,7,FALSE)+BL21*(1-VLOOKUP(EP$8,'PONDERADORES-GBD'!$A$3:$I$43,5,FALSE))*VLOOKUP(EP$8,'PONDERADORES-GBD'!$A$3:$I$43,9,FALSE)</f>
        <v>0</v>
      </c>
      <c r="EQ21" s="81">
        <f>BM21*VLOOKUP(EQ$8,'PONDERADORES-GBD'!$A$3:$I$43,5,FALSE)*VLOOKUP(EQ$8,'PONDERADORES-GBD'!$A$3:$I$43,7,FALSE)+BM21*(1-VLOOKUP(EQ$8,'PONDERADORES-GBD'!$A$3:$I$43,5,FALSE))*VLOOKUP(EQ$8,'PONDERADORES-GBD'!$A$3:$I$43,9,FALSE)</f>
        <v>0</v>
      </c>
      <c r="ER21" s="81">
        <f>BN21*VLOOKUP(ER$8,'PONDERADORES-GBD'!$A$3:$I$43,5,FALSE)*VLOOKUP(ER$8,'PONDERADORES-GBD'!$A$3:$I$43,7,FALSE)+BN21*(1-VLOOKUP(ER$8,'PONDERADORES-GBD'!$A$3:$I$43,5,FALSE))*VLOOKUP(ER$8,'PONDERADORES-GBD'!$A$3:$I$43,9,FALSE)</f>
        <v>0</v>
      </c>
      <c r="ES21" s="81">
        <f>BO21*VLOOKUP(ES$8,'PONDERADORES-GBD'!$A$3:$I$43,5,FALSE)*VLOOKUP(ES$8,'PONDERADORES-GBD'!$A$3:$I$43,7,FALSE)+BO21*(1-VLOOKUP(ES$8,'PONDERADORES-GBD'!$A$3:$I$43,5,FALSE))*VLOOKUP(ES$8,'PONDERADORES-GBD'!$A$3:$I$43,9,FALSE)</f>
        <v>0</v>
      </c>
      <c r="ET21" s="81">
        <f>BP21*VLOOKUP(ET$8,'PONDERADORES-GBD'!$A$3:$I$43,5,FALSE)*VLOOKUP(ET$8,'PONDERADORES-GBD'!$A$3:$I$43,7,FALSE)+BP21*(1-VLOOKUP(ET$8,'PONDERADORES-GBD'!$A$3:$I$43,5,FALSE))*VLOOKUP(ET$8,'PONDERADORES-GBD'!$A$3:$I$43,9,FALSE)</f>
        <v>0</v>
      </c>
      <c r="EU21" s="81">
        <f>BQ21*VLOOKUP(EU$8,'PONDERADORES-GBD'!$A$3:$I$43,5,FALSE)*VLOOKUP(EU$8,'PONDERADORES-GBD'!$A$3:$I$43,7,FALSE)+BQ21*(1-VLOOKUP(EU$8,'PONDERADORES-GBD'!$A$3:$I$43,5,FALSE))*VLOOKUP(EU$8,'PONDERADORES-GBD'!$A$3:$I$43,9,FALSE)</f>
        <v>0</v>
      </c>
      <c r="EV21" s="81">
        <f>BR21*VLOOKUP(EV$8,'PONDERADORES-GBD'!$A$3:$I$43,5,FALSE)*VLOOKUP(EV$8,'PONDERADORES-GBD'!$A$3:$I$43,7,FALSE)+BR21*(1-VLOOKUP(EV$8,'PONDERADORES-GBD'!$A$3:$I$43,5,FALSE))*VLOOKUP(EV$8,'PONDERADORES-GBD'!$A$3:$I$43,9,FALSE)</f>
        <v>0</v>
      </c>
      <c r="EW21" s="81">
        <f>BS21*VLOOKUP(EW$8,'PONDERADORES-GBD'!$A$3:$I$43,5,FALSE)*VLOOKUP(EW$8,'PONDERADORES-GBD'!$A$3:$I$43,7,FALSE)+BS21*(1-VLOOKUP(EW$8,'PONDERADORES-GBD'!$A$3:$I$43,5,FALSE))*VLOOKUP(EW$8,'PONDERADORES-GBD'!$A$3:$I$43,9,FALSE)</f>
        <v>1.69182E-5</v>
      </c>
      <c r="EX21" s="81">
        <f>BT21*VLOOKUP(EX$8,'PONDERADORES-GBD'!$A$3:$I$43,5,FALSE)*VLOOKUP(EX$8,'PONDERADORES-GBD'!$A$3:$I$43,7,FALSE)+BT21*(1-VLOOKUP(EX$8,'PONDERADORES-GBD'!$A$3:$I$43,5,FALSE))*VLOOKUP(EX$8,'PONDERADORES-GBD'!$A$3:$I$43,9,FALSE)</f>
        <v>0</v>
      </c>
      <c r="EY21" s="81">
        <f>BU21*VLOOKUP(EY$8,'PONDERADORES-GBD'!$A$3:$I$43,5,FALSE)*VLOOKUP(EY$8,'PONDERADORES-GBD'!$A$3:$I$43,7,FALSE)+BU21*(1-VLOOKUP(EY$8,'PONDERADORES-GBD'!$A$3:$I$43,5,FALSE))*VLOOKUP(EY$8,'PONDERADORES-GBD'!$A$3:$I$43,9,FALSE)</f>
        <v>0</v>
      </c>
      <c r="EZ21" s="81">
        <f>BV21*VLOOKUP(EZ$8,'PONDERADORES-GBD'!$A$3:$I$43,5,FALSE)*VLOOKUP(EZ$8,'PONDERADORES-GBD'!$A$3:$I$43,7,FALSE)+BV21*(1-VLOOKUP(EZ$8,'PONDERADORES-GBD'!$A$3:$I$43,5,FALSE))*VLOOKUP(EZ$8,'PONDERADORES-GBD'!$A$3:$I$43,9,FALSE)</f>
        <v>9.7614999999999996E-6</v>
      </c>
      <c r="FA21" s="81">
        <f>BW21*VLOOKUP(FA$8,'PONDERADORES-GBD'!$A$3:$I$43,5,FALSE)*VLOOKUP(FA$8,'PONDERADORES-GBD'!$A$3:$I$43,7,FALSE)+BW21*(1-VLOOKUP(FA$8,'PONDERADORES-GBD'!$A$3:$I$43,5,FALSE))*VLOOKUP(FA$8,'PONDERADORES-GBD'!$A$3:$I$43,9,FALSE)</f>
        <v>4.2299400000000004E-5</v>
      </c>
      <c r="FB21" s="81">
        <f>BX21*VLOOKUP(FB$8,'PONDERADORES-GBD'!$A$3:$I$43,5,FALSE)*VLOOKUP(FB$8,'PONDERADORES-GBD'!$A$3:$I$43,7,FALSE)+BX21*(1-VLOOKUP(FB$8,'PONDERADORES-GBD'!$A$3:$I$43,5,FALSE))*VLOOKUP(FB$8,'PONDERADORES-GBD'!$A$3:$I$43,9,FALSE)</f>
        <v>0</v>
      </c>
      <c r="FC21" s="81">
        <f>BY21*VLOOKUP(FC$8,'PONDERADORES-GBD'!$A$3:$I$43,5,FALSE)*VLOOKUP(FC$8,'PONDERADORES-GBD'!$A$3:$I$43,7,FALSE)+BY21*(1-VLOOKUP(FC$8,'PONDERADORES-GBD'!$A$3:$I$43,5,FALSE))*VLOOKUP(FC$8,'PONDERADORES-GBD'!$A$3:$I$43,9,FALSE)</f>
        <v>0</v>
      </c>
      <c r="FD21" s="81">
        <f>BZ21*VLOOKUP(FD$8,'PONDERADORES-GBD'!$A$3:$I$43,5,FALSE)*VLOOKUP(FD$8,'PONDERADORES-GBD'!$A$3:$I$43,7,FALSE)+BZ21*(1-VLOOKUP(FD$8,'PONDERADORES-GBD'!$A$3:$I$43,5,FALSE))*VLOOKUP(FD$8,'PONDERADORES-GBD'!$A$3:$I$43,9,FALSE)</f>
        <v>0</v>
      </c>
      <c r="FE21" s="81">
        <f>CA21*VLOOKUP(FE$8,'PONDERADORES-GBD'!$A$3:$I$43,5,FALSE)*VLOOKUP(FE$8,'PONDERADORES-GBD'!$A$3:$I$43,7,FALSE)+CA21*(1-VLOOKUP(FE$8,'PONDERADORES-GBD'!$A$3:$I$43,5,FALSE))*VLOOKUP(FE$8,'PONDERADORES-GBD'!$A$3:$I$43,9,FALSE)</f>
        <v>0</v>
      </c>
      <c r="FF21" s="81">
        <f>CB21*VLOOKUP(FF$8,'PONDERADORES-GBD'!$A$3:$I$43,5,FALSE)*VLOOKUP(FF$8,'PONDERADORES-GBD'!$A$3:$I$43,7,FALSE)+CB21*(1-VLOOKUP(FF$8,'PONDERADORES-GBD'!$A$3:$I$43,5,FALSE))*VLOOKUP(FF$8,'PONDERADORES-GBD'!$A$3:$I$43,9,FALSE)</f>
        <v>0</v>
      </c>
      <c r="FG21" s="81">
        <f>CC21*VLOOKUP(FG$8,'PONDERADORES-GBD'!$A$3:$I$43,5,FALSE)*VLOOKUP(FG$8,'PONDERADORES-GBD'!$A$3:$I$43,7,FALSE)+CC21*(1-VLOOKUP(FG$8,'PONDERADORES-GBD'!$A$3:$I$43,5,FALSE))*VLOOKUP(FG$8,'PONDERADORES-GBD'!$A$3:$I$43,9,FALSE)</f>
        <v>0</v>
      </c>
      <c r="FH21" s="81">
        <f>CD21*VLOOKUP(FH$8,'PONDERADORES-GBD'!$A$3:$I$43,5,FALSE)*VLOOKUP(FH$8,'PONDERADORES-GBD'!$A$3:$I$43,7,FALSE)+CD21*(1-VLOOKUP(FH$8,'PONDERADORES-GBD'!$A$3:$I$43,5,FALSE))*VLOOKUP(FH$8,'PONDERADORES-GBD'!$A$3:$I$43,9,FALSE)</f>
        <v>0</v>
      </c>
      <c r="FI21" s="81">
        <f>CE21*VLOOKUP(FI$8,'PONDERADORES-GBD'!$A$3:$I$43,5,FALSE)*VLOOKUP(FI$8,'PONDERADORES-GBD'!$A$3:$I$43,7,FALSE)+CE21*(1-VLOOKUP(FI$8,'PONDERADORES-GBD'!$A$3:$I$43,5,FALSE))*VLOOKUP(FI$8,'PONDERADORES-GBD'!$A$3:$I$43,9,FALSE)</f>
        <v>0</v>
      </c>
      <c r="FJ21" s="81">
        <f>CF21*VLOOKUP(FJ$8,'PONDERADORES-GBD'!$A$3:$I$43,5,FALSE)*VLOOKUP(FJ$8,'PONDERADORES-GBD'!$A$3:$I$43,7,FALSE)+CF21*(1-VLOOKUP(FJ$8,'PONDERADORES-GBD'!$A$3:$I$43,5,FALSE))*VLOOKUP(FJ$8,'PONDERADORES-GBD'!$A$3:$I$43,9,FALSE)</f>
        <v>0</v>
      </c>
      <c r="FK21" s="81">
        <f>CG21*VLOOKUP(FK$8,'PONDERADORES-GBD'!$A$3:$I$43,5,FALSE)*VLOOKUP(FK$8,'PONDERADORES-GBD'!$A$3:$I$43,7,FALSE)+CG21*(1-VLOOKUP(FK$8,'PONDERADORES-GBD'!$A$3:$I$43,5,FALSE))*VLOOKUP(FK$8,'PONDERADORES-GBD'!$A$3:$I$43,9,FALSE)</f>
        <v>0</v>
      </c>
      <c r="FL21" s="81">
        <f>CH21*VLOOKUP(FL$8,'PONDERADORES-GBD'!$A$3:$I$43,5,FALSE)*VLOOKUP(FL$8,'PONDERADORES-GBD'!$A$3:$I$43,6,FALSE)*VLOOKUP(FL$8,'PONDERADORES-GBD'!$A$3:$I$43,3,FALSE)+CH21*(1-VLOOKUP(FL$8,'PONDERADORES-GBD'!$A$3:$I$43,5,FALSE))*VLOOKUP(FL$8,'PONDERADORES-GBD'!$A$3:$I$43,8,FALSE)*VLOOKUP(FL$8,'PONDERADORES-GBD'!$A$3:$I$43,3,FALSE)</f>
        <v>0</v>
      </c>
      <c r="FM21" s="81">
        <f>CI21*VLOOKUP(FM$8,'PONDERADORES-GBD'!$A$3:$I$43,5,FALSE)*VLOOKUP(FM$8,'PONDERADORES-GBD'!$A$3:$I$43,6,FALSE)*VLOOKUP(FM$8,'PONDERADORES-GBD'!$A$3:$I$43,3,FALSE)+CI21*(1-VLOOKUP(FM$8,'PONDERADORES-GBD'!$A$3:$I$43,5,FALSE))*VLOOKUP(FM$8,'PONDERADORES-GBD'!$A$3:$I$43,8,FALSE)*VLOOKUP(FM$8,'PONDERADORES-GBD'!$A$3:$I$43,3,FALSE)</f>
        <v>0</v>
      </c>
      <c r="FN21" s="81">
        <f>CJ21*VLOOKUP(FN$8,'PONDERADORES-GBD'!$A$3:$I$43,5,FALSE)*VLOOKUP(FN$8,'PONDERADORES-GBD'!$A$3:$I$43,6,FALSE)*VLOOKUP(FN$8,'PONDERADORES-GBD'!$A$3:$I$43,3,FALSE)+CJ21*(1-VLOOKUP(FN$8,'PONDERADORES-GBD'!$A$3:$I$43,5,FALSE))*VLOOKUP(FN$8,'PONDERADORES-GBD'!$A$3:$I$43,8,FALSE)*VLOOKUP(FN$8,'PONDERADORES-GBD'!$A$3:$I$43,3,FALSE)</f>
        <v>2.829347807597536E-3</v>
      </c>
      <c r="FO21" s="81">
        <f>CK21*VLOOKUP(FO$8,'PONDERADORES-GBD'!$A$3:$I$43,5,FALSE)*VLOOKUP(FO$8,'PONDERADORES-GBD'!$A$3:$I$43,6,FALSE)*VLOOKUP(FO$8,'PONDERADORES-GBD'!$A$3:$I$43,3,FALSE)+CK21*(1-VLOOKUP(FO$8,'PONDERADORES-GBD'!$A$3:$I$43,5,FALSE))*VLOOKUP(FO$8,'PONDERADORES-GBD'!$A$3:$I$43,8,FALSE)*VLOOKUP(FO$8,'PONDERADORES-GBD'!$A$3:$I$43,3,FALSE)</f>
        <v>0</v>
      </c>
      <c r="FP21" s="81">
        <f>CL21*VLOOKUP(FP$8,'PONDERADORES-GBD'!$A$3:$I$43,5,FALSE)*VLOOKUP(FP$8,'PONDERADORES-GBD'!$A$3:$I$43,6,FALSE)*VLOOKUP(FP$8,'PONDERADORES-GBD'!$A$3:$I$43,3,FALSE)+CL21*(1-VLOOKUP(FP$8,'PONDERADORES-GBD'!$A$3:$I$43,5,FALSE))*VLOOKUP(FP$8,'PONDERADORES-GBD'!$A$3:$I$43,8,FALSE)*VLOOKUP(FP$8,'PONDERADORES-GBD'!$A$3:$I$43,3,FALSE)</f>
        <v>0</v>
      </c>
      <c r="FQ21" s="81">
        <f>CM21*VLOOKUP(FQ$8,'PONDERADORES-GBD'!$A$3:$I$43,5,FALSE)*VLOOKUP(FQ$8,'PONDERADORES-GBD'!$A$3:$I$43,6,FALSE)*VLOOKUP(FQ$8,'PONDERADORES-GBD'!$A$3:$I$43,3,FALSE)+CM21*(1-VLOOKUP(FQ$8,'PONDERADORES-GBD'!$A$3:$I$43,5,FALSE))*VLOOKUP(FQ$8,'PONDERADORES-GBD'!$A$3:$I$43,8,FALSE)*VLOOKUP(FQ$8,'PONDERADORES-GBD'!$A$3:$I$43,3,FALSE)</f>
        <v>0</v>
      </c>
      <c r="FR21" s="81">
        <f>CN21*VLOOKUP(FR$8,'PONDERADORES-GBD'!$A$3:$I$43,5,FALSE)*VLOOKUP(FR$8,'PONDERADORES-GBD'!$A$3:$I$43,6,FALSE)*VLOOKUP(FR$8,'PONDERADORES-GBD'!$A$3:$I$43,3,FALSE)+CN21*(1-VLOOKUP(FR$8,'PONDERADORES-GBD'!$A$3:$I$43,5,FALSE))*VLOOKUP(FR$8,'PONDERADORES-GBD'!$A$3:$I$43,8,FALSE)*VLOOKUP(FR$8,'PONDERADORES-GBD'!$A$3:$I$43,3,FALSE)</f>
        <v>2.6131523218891166E-3</v>
      </c>
      <c r="FS21" s="81">
        <f>CO21*VLOOKUP(FS$8,'PONDERADORES-GBD'!$A$3:$I$43,5,FALSE)*VLOOKUP(FS$8,'PONDERADORES-GBD'!$A$3:$I$43,6,FALSE)*VLOOKUP(FS$8,'PONDERADORES-GBD'!$A$3:$I$43,3,FALSE)+CO21*(1-VLOOKUP(FS$8,'PONDERADORES-GBD'!$A$3:$I$43,5,FALSE))*VLOOKUP(FS$8,'PONDERADORES-GBD'!$A$3:$I$43,8,FALSE)*VLOOKUP(FS$8,'PONDERADORES-GBD'!$A$3:$I$43,3,FALSE)</f>
        <v>3.1619990156057492E-4</v>
      </c>
      <c r="FT21" s="81">
        <f>CP21*VLOOKUP(FT$8,'PONDERADORES-GBD'!$A$3:$I$43,5,FALSE)*VLOOKUP(FT$8,'PONDERADORES-GBD'!$A$3:$I$43,6,FALSE)*VLOOKUP(FT$8,'PONDERADORES-GBD'!$A$3:$I$43,3,FALSE)+CP21*(1-VLOOKUP(FT$8,'PONDERADORES-GBD'!$A$3:$I$43,5,FALSE))*VLOOKUP(FT$8,'PONDERADORES-GBD'!$A$3:$I$43,8,FALSE)*VLOOKUP(FT$8,'PONDERADORES-GBD'!$A$3:$I$43,3,FALSE)</f>
        <v>1.745942164681725E-3</v>
      </c>
      <c r="FU21" s="81">
        <f>CQ21*VLOOKUP(FU$8,'PONDERADORES-GBD'!$A$3:$I$43,5,FALSE)*VLOOKUP(FU$8,'PONDERADORES-GBD'!$A$3:$I$43,6,FALSE)*VLOOKUP(FU$8,'PONDERADORES-GBD'!$A$3:$I$43,3,FALSE)+CQ21*(1-VLOOKUP(FU$8,'PONDERADORES-GBD'!$A$3:$I$43,5,FALSE))*VLOOKUP(FU$8,'PONDERADORES-GBD'!$A$3:$I$43,8,FALSE)*VLOOKUP(FU$8,'PONDERADORES-GBD'!$A$3:$I$43,3,FALSE)</f>
        <v>2.9551924435318276E-4</v>
      </c>
      <c r="FV21" s="81">
        <f>CR21*VLOOKUP(FV$8,'PONDERADORES-GBD'!$A$3:$I$43,5,FALSE)*VLOOKUP(FV$8,'PONDERADORES-GBD'!$A$3:$I$43,6,FALSE)*VLOOKUP(FV$8,'PONDERADORES-GBD'!$A$3:$I$43,3,FALSE)+CR21*(1-VLOOKUP(FV$8,'PONDERADORES-GBD'!$A$3:$I$43,5,FALSE))*VLOOKUP(FV$8,'PONDERADORES-GBD'!$A$3:$I$43,8,FALSE)*VLOOKUP(FV$8,'PONDERADORES-GBD'!$A$3:$I$43,3,FALSE)</f>
        <v>9.9848695687885028E-4</v>
      </c>
      <c r="FW21" s="81">
        <f>CS21*VLOOKUP(FW$8,'PONDERADORES-GBD'!$A$3:$I$43,5,FALSE)*VLOOKUP(FW$8,'PONDERADORES-GBD'!$A$3:$I$43,6,FALSE)*VLOOKUP(FW$8,'PONDERADORES-GBD'!$A$3:$I$43,3,FALSE)+CS21*(1-VLOOKUP(FW$8,'PONDERADORES-GBD'!$A$3:$I$43,5,FALSE))*VLOOKUP(FW$8,'PONDERADORES-GBD'!$A$3:$I$43,8,FALSE)*VLOOKUP(FW$8,'PONDERADORES-GBD'!$A$3:$I$43,3,FALSE)</f>
        <v>0</v>
      </c>
      <c r="FX21" s="81">
        <f>CT21*VLOOKUP(FX$8,'PONDERADORES-GBD'!$A$3:$I$43,5,FALSE)*VLOOKUP(FX$8,'PONDERADORES-GBD'!$A$3:$I$43,6,FALSE)*VLOOKUP(FX$8,'PONDERADORES-GBD'!$A$3:$I$43,3,FALSE)+CT21*(1-VLOOKUP(FX$8,'PONDERADORES-GBD'!$A$3:$I$43,5,FALSE))*VLOOKUP(FX$8,'PONDERADORES-GBD'!$A$3:$I$43,8,FALSE)*VLOOKUP(FX$8,'PONDERADORES-GBD'!$A$3:$I$43,3,FALSE)</f>
        <v>4.174185336755647E-4</v>
      </c>
      <c r="FY21" s="81">
        <f>CU21*VLOOKUP(FY$8,'PONDERADORES-GBD'!$A$3:$I$43,5,FALSE)*VLOOKUP(FY$8,'PONDERADORES-GBD'!$A$3:$I$43,6,FALSE)*VLOOKUP(FY$8,'PONDERADORES-GBD'!$A$3:$I$43,3,FALSE)+CU21*(1-VLOOKUP(FY$8,'PONDERADORES-GBD'!$A$3:$I$43,5,FALSE))*VLOOKUP(FY$8,'PONDERADORES-GBD'!$A$3:$I$43,8,FALSE)*VLOOKUP(FY$8,'PONDERADORES-GBD'!$A$3:$I$43,3,FALSE)</f>
        <v>2.8286197946611905E-6</v>
      </c>
      <c r="FZ21" s="81">
        <f>CV21*VLOOKUP(FZ$8,'PONDERADORES-GBD'!$A$3:$I$43,5,FALSE)*VLOOKUP(FZ$8,'PONDERADORES-GBD'!$A$3:$I$43,6,FALSE)*VLOOKUP(FZ$8,'PONDERADORES-GBD'!$A$3:$I$43,3,FALSE)+CV21*(1-VLOOKUP(FZ$8,'PONDERADORES-GBD'!$A$3:$I$43,5,FALSE))*VLOOKUP(FZ$8,'PONDERADORES-GBD'!$A$3:$I$43,8,FALSE)*VLOOKUP(FZ$8,'PONDERADORES-GBD'!$A$3:$I$43,3,FALSE)</f>
        <v>0</v>
      </c>
      <c r="GA21" s="81">
        <f>CW21*VLOOKUP(GA$8,'PONDERADORES-GBD'!$A$3:$I$43,5,FALSE)*VLOOKUP(GA$8,'PONDERADORES-GBD'!$A$3:$I$43,6,FALSE)*VLOOKUP(GA$8,'PONDERADORES-GBD'!$A$3:$I$43,3,FALSE)+CW21*(1-VLOOKUP(GA$8,'PONDERADORES-GBD'!$A$3:$I$43,5,FALSE))*VLOOKUP(GA$8,'PONDERADORES-GBD'!$A$3:$I$43,8,FALSE)*VLOOKUP(GA$8,'PONDERADORES-GBD'!$A$3:$I$43,3,FALSE)</f>
        <v>2.2644658357289524E-4</v>
      </c>
      <c r="GB21" s="81">
        <f>CX21*VLOOKUP(GB$8,'PONDERADORES-GBD'!$A$3:$I$43,5,FALSE)*VLOOKUP(GB$8,'PONDERADORES-GBD'!$A$3:$I$43,6,FALSE)*VLOOKUP(GB$8,'PONDERADORES-GBD'!$A$3:$I$43,3,FALSE)+CX21*(1-VLOOKUP(GB$8,'PONDERADORES-GBD'!$A$3:$I$43,5,FALSE))*VLOOKUP(GB$8,'PONDERADORES-GBD'!$A$3:$I$43,8,FALSE)*VLOOKUP(GB$8,'PONDERADORES-GBD'!$A$3:$I$43,3,FALSE)</f>
        <v>2.1045379630390147E-4</v>
      </c>
      <c r="GC21" s="81">
        <f>CY21*VLOOKUP(GC$8,'PONDERADORES-GBD'!$A$3:$I$43,5,FALSE)*VLOOKUP(GC$8,'PONDERADORES-GBD'!$A$3:$I$43,6,FALSE)*VLOOKUP(GC$8,'PONDERADORES-GBD'!$A$3:$I$43,3,FALSE)+CY21*(1-VLOOKUP(GC$8,'PONDERADORES-GBD'!$A$3:$I$43,5,FALSE))*VLOOKUP(GC$8,'PONDERADORES-GBD'!$A$3:$I$43,8,FALSE)*VLOOKUP(GC$8,'PONDERADORES-GBD'!$A$3:$I$43,3,FALSE)</f>
        <v>5.3792596632443526E-4</v>
      </c>
      <c r="GD21" s="81">
        <f>CZ21*VLOOKUP(GD$8,'PONDERADORES-GBD'!$A$3:$I$43,5,FALSE)*VLOOKUP(GD$8,'PONDERADORES-GBD'!$A$3:$I$43,6,FALSE)*VLOOKUP(GD$8,'PONDERADORES-GBD'!$A$3:$I$43,3,FALSE)+CZ21*(1-VLOOKUP(GD$8,'PONDERADORES-GBD'!$A$3:$I$43,5,FALSE))*VLOOKUP(GD$8,'PONDERADORES-GBD'!$A$3:$I$43,8,FALSE)*VLOOKUP(GD$8,'PONDERADORES-GBD'!$A$3:$I$43,3,FALSE)</f>
        <v>3.6996212566735114E-4</v>
      </c>
      <c r="GE21" s="81">
        <f>DA21*VLOOKUP(GE$8,'PONDERADORES-GBD'!$A$3:$I$43,5,FALSE)*VLOOKUP(GE$8,'PONDERADORES-GBD'!$A$3:$I$43,6,FALSE)*VLOOKUP(GE$8,'PONDERADORES-GBD'!$A$3:$I$43,3,FALSE)+DA21*(1-VLOOKUP(GE$8,'PONDERADORES-GBD'!$A$3:$I$43,5,FALSE))*VLOOKUP(GE$8,'PONDERADORES-GBD'!$A$3:$I$43,8,FALSE)*VLOOKUP(GE$8,'PONDERADORES-GBD'!$A$3:$I$43,3,FALSE)</f>
        <v>1.6192536071184125E-4</v>
      </c>
      <c r="GF21" s="81">
        <f>DB21*VLOOKUP(GF$8,'PONDERADORES-GBD'!$A$3:$I$43,5,FALSE)*VLOOKUP(GF$8,'PONDERADORES-GBD'!$A$3:$I$43,6,FALSE)*VLOOKUP(GF$8,'PONDERADORES-GBD'!$A$3:$I$43,3,FALSE)+DB21*(1-VLOOKUP(GF$8,'PONDERADORES-GBD'!$A$3:$I$43,5,FALSE))*VLOOKUP(GF$8,'PONDERADORES-GBD'!$A$3:$I$43,8,FALSE)*VLOOKUP(GF$8,'PONDERADORES-GBD'!$A$3:$I$43,3,FALSE)</f>
        <v>9.1359741546885695E-5</v>
      </c>
      <c r="GG21" s="81">
        <f>DC21*VLOOKUP(GG$8,'PONDERADORES-GBD'!$A$3:$I$43,5,FALSE)*VLOOKUP(GG$8,'PONDERADORES-GBD'!$A$3:$I$43,6,FALSE)*VLOOKUP(GG$8,'PONDERADORES-GBD'!$A$3:$I$43,3,FALSE)+DC21*(1-VLOOKUP(GG$8,'PONDERADORES-GBD'!$A$3:$I$43,5,FALSE))*VLOOKUP(GG$8,'PONDERADORES-GBD'!$A$3:$I$43,8,FALSE)*VLOOKUP(GG$8,'PONDERADORES-GBD'!$A$3:$I$43,3,FALSE)</f>
        <v>1.2872665297741272E-5</v>
      </c>
      <c r="GH21" s="81">
        <f>DD21*VLOOKUP(GH$8,'PONDERADORES-GBD'!$A$3:$I$43,5,FALSE)*VLOOKUP(GH$8,'PONDERADORES-GBD'!$A$3:$I$43,6,FALSE)*VLOOKUP(GH$8,'PONDERADORES-GBD'!$A$3:$I$43,3,FALSE)+DD21*(1-VLOOKUP(GH$8,'PONDERADORES-GBD'!$A$3:$I$43,5,FALSE))*VLOOKUP(GH$8,'PONDERADORES-GBD'!$A$3:$I$43,8,FALSE)*VLOOKUP(GH$8,'PONDERADORES-GBD'!$A$3:$I$43,3,FALSE)</f>
        <v>6.6438915811088304E-4</v>
      </c>
      <c r="GI21" s="81">
        <f>DE21*VLOOKUP(GI$8,'PONDERADORES-GBD'!$A$3:$I$43,5,FALSE)*VLOOKUP(GI$8,'PONDERADORES-GBD'!$A$3:$I$43,6,FALSE)*VLOOKUP(GI$8,'PONDERADORES-GBD'!$A$3:$I$43,3,FALSE)+DE21*(1-VLOOKUP(GI$8,'PONDERADORES-GBD'!$A$3:$I$43,5,FALSE))*VLOOKUP(GI$8,'PONDERADORES-GBD'!$A$3:$I$43,8,FALSE)*VLOOKUP(GI$8,'PONDERADORES-GBD'!$A$3:$I$43,3,FALSE)</f>
        <v>1.4730923750855578E-5</v>
      </c>
      <c r="GJ21" s="81">
        <f>DF21*VLOOKUP(GJ$8,'PONDERADORES-GBD'!$A$3:$I$43,5,FALSE)*VLOOKUP(GJ$8,'PONDERADORES-GBD'!$A$3:$I$43,6,FALSE)*VLOOKUP(GJ$8,'PONDERADORES-GBD'!$A$3:$I$43,3,FALSE)+DF21*(1-VLOOKUP(GJ$8,'PONDERADORES-GBD'!$A$3:$I$43,5,FALSE))*VLOOKUP(GJ$8,'PONDERADORES-GBD'!$A$3:$I$43,8,FALSE)*VLOOKUP(GJ$8,'PONDERADORES-GBD'!$A$3:$I$43,3,FALSE)</f>
        <v>2.8002354551676937E-6</v>
      </c>
      <c r="GK21" s="81">
        <f>DG21*VLOOKUP(GK$8,'PONDERADORES-GBD'!$A$3:$I$43,5,FALSE)*VLOOKUP(GK$8,'PONDERADORES-GBD'!$A$3:$I$43,6,FALSE)*VLOOKUP(GK$8,'PONDERADORES-GBD'!$A$3:$I$43,3,FALSE)+DG21*(1-VLOOKUP(GK$8,'PONDERADORES-GBD'!$A$3:$I$43,5,FALSE))*VLOOKUP(GK$8,'PONDERADORES-GBD'!$A$3:$I$43,8,FALSE)*VLOOKUP(GK$8,'PONDERADORES-GBD'!$A$3:$I$43,3,FALSE)</f>
        <v>0</v>
      </c>
      <c r="GL21" s="81">
        <f>DH21*VLOOKUP(GL$8,'PONDERADORES-GBD'!$A$3:$I$43,5,FALSE)*VLOOKUP(GL$8,'PONDERADORES-GBD'!$A$3:$I$43,6,FALSE)*VLOOKUP(GL$8,'PONDERADORES-GBD'!$A$3:$I$43,3,FALSE)+DH21*(1-VLOOKUP(GL$8,'PONDERADORES-GBD'!$A$3:$I$43,5,FALSE))*VLOOKUP(GL$8,'PONDERADORES-GBD'!$A$3:$I$43,8,FALSE)*VLOOKUP(GL$8,'PONDERADORES-GBD'!$A$3:$I$43,3,FALSE)</f>
        <v>0</v>
      </c>
      <c r="GM21" s="81">
        <f>DI21*VLOOKUP(GM$8,'PONDERADORES-GBD'!$A$3:$I$43,5,FALSE)*VLOOKUP(GM$8,'PONDERADORES-GBD'!$A$3:$I$43,6,FALSE)*VLOOKUP(GM$8,'PONDERADORES-GBD'!$A$3:$I$43,3,FALSE)+DI21*(1-VLOOKUP(GM$8,'PONDERADORES-GBD'!$A$3:$I$43,5,FALSE))*VLOOKUP(GM$8,'PONDERADORES-GBD'!$A$3:$I$43,8,FALSE)*VLOOKUP(GM$8,'PONDERADORES-GBD'!$A$3:$I$43,3,FALSE)</f>
        <v>0</v>
      </c>
      <c r="GN21" s="81">
        <f>DJ21*VLOOKUP(GN$8,'PONDERADORES-GBD'!$A$3:$I$43,5,FALSE)*VLOOKUP(GN$8,'PONDERADORES-GBD'!$A$3:$I$43,6,FALSE)*VLOOKUP(GN$8,'PONDERADORES-GBD'!$A$3:$I$43,3,FALSE)+DJ21*(1-VLOOKUP(GN$8,'PONDERADORES-GBD'!$A$3:$I$43,5,FALSE))*VLOOKUP(GN$8,'PONDERADORES-GBD'!$A$3:$I$43,8,FALSE)*VLOOKUP(GN$8,'PONDERADORES-GBD'!$A$3:$I$43,3,FALSE)</f>
        <v>0</v>
      </c>
      <c r="GO21" s="81">
        <f>DK21*VLOOKUP(GO$8,'PONDERADORES-GBD'!$A$3:$I$43,5,FALSE)*VLOOKUP(GO$8,'PONDERADORES-GBD'!$A$3:$I$43,6,FALSE)*VLOOKUP(GO$8,'PONDERADORES-GBD'!$A$3:$I$43,3,FALSE)+DK21*(1-VLOOKUP(GO$8,'PONDERADORES-GBD'!$A$3:$I$43,5,FALSE))*VLOOKUP(GO$8,'PONDERADORES-GBD'!$A$3:$I$43,8,FALSE)*VLOOKUP(GO$8,'PONDERADORES-GBD'!$A$3:$I$43,3,FALSE)</f>
        <v>0</v>
      </c>
      <c r="GP21" s="81">
        <f>DL21*VLOOKUP(GP$8,'PONDERADORES-GBD'!$A$3:$I$43,5,FALSE)*VLOOKUP(GP$8,'PONDERADORES-GBD'!$A$3:$I$43,6,FALSE)*VLOOKUP(GP$8,'PONDERADORES-GBD'!$A$3:$I$43,3,FALSE)+DL21*(1-VLOOKUP(GP$8,'PONDERADORES-GBD'!$A$3:$I$43,5,FALSE))*VLOOKUP(GP$8,'PONDERADORES-GBD'!$A$3:$I$43,8,FALSE)*VLOOKUP(GP$8,'PONDERADORES-GBD'!$A$3:$I$43,3,FALSE)</f>
        <v>0</v>
      </c>
      <c r="GQ21" s="81">
        <f>DM21*VLOOKUP(GQ$8,'PONDERADORES-GBD'!$A$3:$I$43,5,FALSE)*VLOOKUP(GQ$8,'PONDERADORES-GBD'!$A$3:$I$43,6,FALSE)*VLOOKUP(GQ$8,'PONDERADORES-GBD'!$A$3:$I$43,3,FALSE)+DM21*(1-VLOOKUP(GQ$8,'PONDERADORES-GBD'!$A$3:$I$43,5,FALSE))*VLOOKUP(GQ$8,'PONDERADORES-GBD'!$A$3:$I$43,8,FALSE)*VLOOKUP(GQ$8,'PONDERADORES-GBD'!$A$3:$I$43,3,FALSE)</f>
        <v>1.7959372484599588E-6</v>
      </c>
      <c r="GR21" s="81">
        <f>DN21*VLOOKUP(GR$8,'PONDERADORES-GBD'!$A$3:$I$43,5,FALSE)*VLOOKUP(GR$8,'PONDERADORES-GBD'!$A$3:$I$43,6,FALSE)*VLOOKUP(GR$8,'PONDERADORES-GBD'!$A$3:$I$43,3,FALSE)+DN21*(1-VLOOKUP(GR$8,'PONDERADORES-GBD'!$A$3:$I$43,5,FALSE))*VLOOKUP(GR$8,'PONDERADORES-GBD'!$A$3:$I$43,8,FALSE)*VLOOKUP(GR$8,'PONDERADORES-GBD'!$A$3:$I$43,3,FALSE)</f>
        <v>0</v>
      </c>
      <c r="GS21" s="81">
        <f>DO21*VLOOKUP(GS$8,'PONDERADORES-GBD'!$A$3:$I$43,5,FALSE)*VLOOKUP(GS$8,'PONDERADORES-GBD'!$A$3:$I$43,6,FALSE)*VLOOKUP(GS$8,'PONDERADORES-GBD'!$A$3:$I$43,3,FALSE)+DO21*(1-VLOOKUP(GS$8,'PONDERADORES-GBD'!$A$3:$I$43,5,FALSE))*VLOOKUP(GS$8,'PONDERADORES-GBD'!$A$3:$I$43,8,FALSE)*VLOOKUP(GS$8,'PONDERADORES-GBD'!$A$3:$I$43,3,FALSE)</f>
        <v>0</v>
      </c>
      <c r="GT21" s="81">
        <f>DP21*VLOOKUP(GT$8,'PONDERADORES-GBD'!$A$3:$I$43,5,FALSE)*VLOOKUP(GT$8,'PONDERADORES-GBD'!$A$3:$I$43,6,FALSE)*VLOOKUP(GT$8,'PONDERADORES-GBD'!$A$3:$I$43,3,FALSE)+DP21*(1-VLOOKUP(GT$8,'PONDERADORES-GBD'!$A$3:$I$43,5,FALSE))*VLOOKUP(GT$8,'PONDERADORES-GBD'!$A$3:$I$43,8,FALSE)*VLOOKUP(GT$8,'PONDERADORES-GBD'!$A$3:$I$43,3,FALSE)</f>
        <v>3.1927589322381931E-6</v>
      </c>
      <c r="GU21" s="81">
        <f>DQ21*VLOOKUP(GU$8,'PONDERADORES-GBD'!$A$3:$I$43,5,FALSE)*VLOOKUP(GU$8,'PONDERADORES-GBD'!$A$3:$I$43,6,FALSE)*VLOOKUP(GU$8,'PONDERADORES-GBD'!$A$3:$I$43,3,FALSE)+DQ21*(1-VLOOKUP(GU$8,'PONDERADORES-GBD'!$A$3:$I$43,5,FALSE))*VLOOKUP(GU$8,'PONDERADORES-GBD'!$A$3:$I$43,8,FALSE)*VLOOKUP(GU$8,'PONDERADORES-GBD'!$A$3:$I$43,3,FALSE)</f>
        <v>8.9297806981519489E-6</v>
      </c>
      <c r="GV21" s="81">
        <f>DR21*VLOOKUP(GV$8,'PONDERADORES-GBD'!$A$3:$I$43,5,FALSE)*VLOOKUP(GV$8,'PONDERADORES-GBD'!$A$3:$I$43,6,FALSE)*VLOOKUP(GV$8,'PONDERADORES-GBD'!$A$3:$I$43,3,FALSE)+DR21*(1-VLOOKUP(GV$8,'PONDERADORES-GBD'!$A$3:$I$43,5,FALSE))*VLOOKUP(GV$8,'PONDERADORES-GBD'!$A$3:$I$43,8,FALSE)*VLOOKUP(GV$8,'PONDERADORES-GBD'!$A$3:$I$43,3,FALSE)</f>
        <v>1.5867090266940453E-5</v>
      </c>
      <c r="GW21" s="81">
        <f>DS21*VLOOKUP(GW$8,'PONDERADORES-GBD'!$A$3:$I$43,5,FALSE)*VLOOKUP(GW$8,'PONDERADORES-GBD'!$A$3:$I$43,6,FALSE)*VLOOKUP(GW$8,'PONDERADORES-GBD'!$A$3:$I$43,3,FALSE)+DS21*(1-VLOOKUP(GW$8,'PONDERADORES-GBD'!$A$3:$I$43,5,FALSE))*VLOOKUP(GW$8,'PONDERADORES-GBD'!$A$3:$I$43,8,FALSE)*VLOOKUP(GW$8,'PONDERADORES-GBD'!$A$3:$I$43,3,FALSE)</f>
        <v>0</v>
      </c>
      <c r="GX21" s="81">
        <f>DT21*VLOOKUP(GX$8,'PONDERADORES-GBD'!$A$3:$I$43,5,FALSE)*VLOOKUP(GX$8,'PONDERADORES-GBD'!$A$3:$I$43,6,FALSE)*VLOOKUP(GX$8,'PONDERADORES-GBD'!$A$3:$I$43,3,FALSE)+DT21*(1-VLOOKUP(GX$8,'PONDERADORES-GBD'!$A$3:$I$43,5,FALSE))*VLOOKUP(GX$8,'PONDERADORES-GBD'!$A$3:$I$43,8,FALSE)*VLOOKUP(GX$8,'PONDERADORES-GBD'!$A$3:$I$43,3,FALSE)</f>
        <v>0</v>
      </c>
      <c r="GY21" s="81">
        <f>DU21*VLOOKUP(GY$8,'PONDERADORES-GBD'!$A$3:$I$43,5,FALSE)*VLOOKUP(GY$8,'PONDERADORES-GBD'!$A$3:$I$43,6,FALSE)*VLOOKUP(GY$8,'PONDERADORES-GBD'!$A$3:$I$43,3,FALSE)+DU21*(1-VLOOKUP(GY$8,'PONDERADORES-GBD'!$A$3:$I$43,5,FALSE))*VLOOKUP(GY$8,'PONDERADORES-GBD'!$A$3:$I$43,8,FALSE)*VLOOKUP(GY$8,'PONDERADORES-GBD'!$A$3:$I$43,3,FALSE)</f>
        <v>0</v>
      </c>
      <c r="GZ21" s="82">
        <f t="shared" si="1"/>
        <v>1.0888393120000001E-2</v>
      </c>
      <c r="HA21" s="82">
        <f t="shared" si="2"/>
        <v>1.1541547674318961E-2</v>
      </c>
      <c r="HC21" s="52">
        <f>GZ21*PRODMORTALIDAD!BR21*C21</f>
        <v>0</v>
      </c>
      <c r="HD21" s="52">
        <f>PRODMORTALIDAD!E21*PRODLG!HA21*PRODLG!C21</f>
        <v>0</v>
      </c>
      <c r="HE21" s="52">
        <f t="shared" si="3"/>
        <v>0</v>
      </c>
    </row>
    <row r="22" spans="1:213" ht="15.75" x14ac:dyDescent="0.25">
      <c r="A22" s="68" t="s">
        <v>104</v>
      </c>
      <c r="B22" s="46" t="s">
        <v>54</v>
      </c>
      <c r="C22" s="50">
        <f>DATOS!B61</f>
        <v>0</v>
      </c>
      <c r="D22" s="51">
        <v>1.30502E-2</v>
      </c>
      <c r="E22" s="51">
        <v>6.1412000000000003E-3</v>
      </c>
      <c r="F22" s="51">
        <v>0.2080977</v>
      </c>
      <c r="G22" s="51">
        <v>0</v>
      </c>
      <c r="H22" s="51">
        <v>2.5589999999999999E-4</v>
      </c>
      <c r="I22" s="51">
        <v>0</v>
      </c>
      <c r="J22" s="51">
        <v>8.6489300000000005E-2</v>
      </c>
      <c r="K22" s="51">
        <v>2.8659199999999999E-2</v>
      </c>
      <c r="L22" s="51">
        <v>0.1215455</v>
      </c>
      <c r="M22" s="51">
        <v>2.27738E-2</v>
      </c>
      <c r="N22" s="51">
        <v>2.73797E-2</v>
      </c>
      <c r="O22" s="51">
        <v>2.5589999999999999E-4</v>
      </c>
      <c r="P22" s="51">
        <v>5.2137799999999998E-2</v>
      </c>
      <c r="Q22" s="51">
        <v>3.0706000000000002E-3</v>
      </c>
      <c r="R22" s="51">
        <v>1.2794E-3</v>
      </c>
      <c r="S22" s="51">
        <v>2.78915E-2</v>
      </c>
      <c r="T22" s="51">
        <v>2.17503E-2</v>
      </c>
      <c r="U22" s="51">
        <v>4.2221099999999998E-2</v>
      </c>
      <c r="V22" s="51">
        <v>2.8659199999999999E-2</v>
      </c>
      <c r="W22" s="51">
        <v>4.1965200000000001E-2</v>
      </c>
      <c r="X22" s="51">
        <v>2.91709E-2</v>
      </c>
      <c r="Y22" s="51">
        <v>1.04913E-2</v>
      </c>
      <c r="Z22" s="51">
        <v>0.1409928</v>
      </c>
      <c r="AA22" s="51">
        <v>8.1883000000000008E-3</v>
      </c>
      <c r="AB22" s="51">
        <v>3.5823999999999999E-3</v>
      </c>
      <c r="AC22" s="51">
        <v>5.1179999999999997E-4</v>
      </c>
      <c r="AD22" s="51">
        <v>0</v>
      </c>
      <c r="AE22" s="51">
        <v>0</v>
      </c>
      <c r="AF22" s="51">
        <v>1.0235000000000001E-3</v>
      </c>
      <c r="AG22" s="51">
        <v>7.6769999999999996E-4</v>
      </c>
      <c r="AH22" s="51">
        <v>5.1179999999999997E-4</v>
      </c>
      <c r="AI22" s="51">
        <v>1.7912E-3</v>
      </c>
      <c r="AJ22" s="51">
        <v>1.1259E-2</v>
      </c>
      <c r="AK22" s="51">
        <v>1.7912E-3</v>
      </c>
      <c r="AL22" s="51">
        <v>1.1259E-2</v>
      </c>
      <c r="AM22" s="51">
        <v>3.8126899999999998E-2</v>
      </c>
      <c r="AN22" s="51">
        <v>6.3971000000000002E-3</v>
      </c>
      <c r="AO22" s="51">
        <v>2.5589999999999999E-4</v>
      </c>
      <c r="AP22" s="51">
        <v>2.5589999999999999E-4</v>
      </c>
      <c r="AQ22" s="51">
        <v>0</v>
      </c>
      <c r="AR22" s="51">
        <v>1.0000001999999999</v>
      </c>
      <c r="AT22" s="78">
        <f>D22*VLOOKUP(AT$8,'PONDERADORES-GBD'!$A$3:$I$43,4,FALSE)</f>
        <v>1.30502E-2</v>
      </c>
      <c r="AU22" s="78">
        <f>E22*VLOOKUP(AU$8,'PONDERADORES-GBD'!$A$3:$I$43,4,FALSE)</f>
        <v>6.1412000000000003E-3</v>
      </c>
      <c r="AV22" s="78">
        <f>F22*VLOOKUP(AV$8,'PONDERADORES-GBD'!$A$3:$I$43,4,FALSE)</f>
        <v>1.0404885000000001E-2</v>
      </c>
      <c r="AW22" s="78">
        <f>G22*VLOOKUP(AW$8,'PONDERADORES-GBD'!$A$3:$I$43,4,FALSE)</f>
        <v>0</v>
      </c>
      <c r="AX22" s="78">
        <f>H22*VLOOKUP(AX$8,'PONDERADORES-GBD'!$A$3:$I$43,4,FALSE)</f>
        <v>2.5589999999999999E-4</v>
      </c>
      <c r="AY22" s="78">
        <f>I22*VLOOKUP(AY$8,'PONDERADORES-GBD'!$A$3:$I$43,4,FALSE)</f>
        <v>0</v>
      </c>
      <c r="AZ22" s="78">
        <f>J22*VLOOKUP(AZ$8,'PONDERADORES-GBD'!$A$3:$I$43,4,FALSE)</f>
        <v>4.3244650000000004E-3</v>
      </c>
      <c r="BA22" s="78">
        <f>K22*VLOOKUP(BA$8,'PONDERADORES-GBD'!$A$3:$I$43,4,FALSE)</f>
        <v>1.43296E-3</v>
      </c>
      <c r="BB22" s="78">
        <f>L22*VLOOKUP(BB$8,'PONDERADORES-GBD'!$A$3:$I$43,4,FALSE)</f>
        <v>0</v>
      </c>
      <c r="BC22" s="78">
        <f>M22*VLOOKUP(BC$8,'PONDERADORES-GBD'!$A$3:$I$43,4,FALSE)</f>
        <v>0</v>
      </c>
      <c r="BD22" s="78">
        <f>N22*VLOOKUP(BD$8,'PONDERADORES-GBD'!$A$3:$I$43,4,FALSE)</f>
        <v>0</v>
      </c>
      <c r="BE22" s="78">
        <f>O22*VLOOKUP(BE$8,'PONDERADORES-GBD'!$A$3:$I$43,4,FALSE)</f>
        <v>2.5589999999999999E-4</v>
      </c>
      <c r="BF22" s="78">
        <f>P22*VLOOKUP(BF$8,'PONDERADORES-GBD'!$A$3:$I$43,4,FALSE)</f>
        <v>2.6068900000000002E-3</v>
      </c>
      <c r="BG22" s="78">
        <f>Q22*VLOOKUP(BG$8,'PONDERADORES-GBD'!$A$3:$I$43,4,FALSE)</f>
        <v>3.0706000000000006E-4</v>
      </c>
      <c r="BH22" s="78">
        <f>R22*VLOOKUP(BH$8,'PONDERADORES-GBD'!$A$3:$I$43,4,FALSE)</f>
        <v>2.5588E-4</v>
      </c>
      <c r="BI22" s="78">
        <f>S22*VLOOKUP(BI$8,'PONDERADORES-GBD'!$A$3:$I$43,4,FALSE)</f>
        <v>4.1837250000000001E-3</v>
      </c>
      <c r="BJ22" s="78">
        <f>T22*VLOOKUP(BJ$8,'PONDERADORES-GBD'!$A$3:$I$43,4,FALSE)</f>
        <v>0</v>
      </c>
      <c r="BK22" s="78">
        <f>U22*VLOOKUP(BK$8,'PONDERADORES-GBD'!$A$3:$I$43,4,FALSE)</f>
        <v>0</v>
      </c>
      <c r="BL22" s="78">
        <f>V22*VLOOKUP(BL$8,'PONDERADORES-GBD'!$A$3:$I$43,4,FALSE)</f>
        <v>0</v>
      </c>
      <c r="BM22" s="78">
        <f>W22*VLOOKUP(BM$8,'PONDERADORES-GBD'!$A$3:$I$43,4,FALSE)</f>
        <v>0</v>
      </c>
      <c r="BN22" s="78">
        <f>X22*VLOOKUP(BN$8,'PONDERADORES-GBD'!$A$3:$I$43,4,FALSE)</f>
        <v>0</v>
      </c>
      <c r="BO22" s="78">
        <f>Y22*VLOOKUP(BO$8,'PONDERADORES-GBD'!$A$3:$I$43,4,FALSE)</f>
        <v>0</v>
      </c>
      <c r="BP22" s="78">
        <f>Z22*VLOOKUP(BP$8,'PONDERADORES-GBD'!$A$3:$I$43,4,FALSE)</f>
        <v>0</v>
      </c>
      <c r="BQ22" s="78">
        <f>AA22*VLOOKUP(BQ$8,'PONDERADORES-GBD'!$A$3:$I$43,4,FALSE)</f>
        <v>0</v>
      </c>
      <c r="BR22" s="78">
        <f>AB22*VLOOKUP(BR$8,'PONDERADORES-GBD'!$A$3:$I$43,4,FALSE)</f>
        <v>0</v>
      </c>
      <c r="BS22" s="78">
        <f>AC22*VLOOKUP(BS$8,'PONDERADORES-GBD'!$A$3:$I$43,4,FALSE)</f>
        <v>5.1179999999999997E-4</v>
      </c>
      <c r="BT22" s="78">
        <f>AD22*VLOOKUP(BT$8,'PONDERADORES-GBD'!$A$3:$I$43,4,FALSE)</f>
        <v>0</v>
      </c>
      <c r="BU22" s="78">
        <f>AE22*VLOOKUP(BU$8,'PONDERADORES-GBD'!$A$3:$I$43,4,FALSE)</f>
        <v>0</v>
      </c>
      <c r="BV22" s="78">
        <f>AF22*VLOOKUP(BV$8,'PONDERADORES-GBD'!$A$3:$I$43,4,FALSE)</f>
        <v>1.0235000000000001E-3</v>
      </c>
      <c r="BW22" s="78">
        <f>AG22*VLOOKUP(BW$8,'PONDERADORES-GBD'!$A$3:$I$43,4,FALSE)</f>
        <v>7.6769999999999996E-4</v>
      </c>
      <c r="BX22" s="78">
        <f>AH22*VLOOKUP(BX$8,'PONDERADORES-GBD'!$A$3:$I$43,4,FALSE)</f>
        <v>5.1179999999999997E-4</v>
      </c>
      <c r="BY22" s="78">
        <f>AI22*VLOOKUP(BY$8,'PONDERADORES-GBD'!$A$3:$I$43,4,FALSE)</f>
        <v>0</v>
      </c>
      <c r="BZ22" s="78">
        <f>AJ22*VLOOKUP(BZ$8,'PONDERADORES-GBD'!$A$3:$I$43,4,FALSE)</f>
        <v>0</v>
      </c>
      <c r="CA22" s="78">
        <f>AK22*VLOOKUP(CA$8,'PONDERADORES-GBD'!$A$3:$I$43,4,FALSE)</f>
        <v>0</v>
      </c>
      <c r="CB22" s="78">
        <f>AL22*VLOOKUP(CB$8,'PONDERADORES-GBD'!$A$3:$I$43,4,FALSE)</f>
        <v>0</v>
      </c>
      <c r="CC22" s="78">
        <f>AM22*VLOOKUP(CC$8,'PONDERADORES-GBD'!$A$3:$I$43,4,FALSE)</f>
        <v>0</v>
      </c>
      <c r="CD22" s="78">
        <f>AN22*VLOOKUP(CD$8,'PONDERADORES-GBD'!$A$3:$I$43,4,FALSE)</f>
        <v>0</v>
      </c>
      <c r="CE22" s="78">
        <f>AO22*VLOOKUP(CE$8,'PONDERADORES-GBD'!$A$3:$I$43,4,FALSE)</f>
        <v>0</v>
      </c>
      <c r="CF22" s="78">
        <f>AP22*VLOOKUP(CF$8,'PONDERADORES-GBD'!$A$3:$I$43,4,FALSE)</f>
        <v>0</v>
      </c>
      <c r="CG22" s="78">
        <f>AQ22*VLOOKUP(CG$8,'PONDERADORES-GBD'!$A$3:$I$43,4,FALSE)</f>
        <v>0</v>
      </c>
      <c r="CH22" s="78">
        <f>D22*(1-VLOOKUP(CH$8,'PONDERADORES-GBD'!$A$3:$I$43,4,FALSE))</f>
        <v>0</v>
      </c>
      <c r="CI22" s="78">
        <f>E22*(1-VLOOKUP(CI$8,'PONDERADORES-GBD'!$A$3:$I$43,4,FALSE))</f>
        <v>0</v>
      </c>
      <c r="CJ22" s="78">
        <f>F22*(1-VLOOKUP(CJ$8,'PONDERADORES-GBD'!$A$3:$I$43,4,FALSE))</f>
        <v>0.19769281499999999</v>
      </c>
      <c r="CK22" s="78">
        <f>G22*(1-VLOOKUP(CK$8,'PONDERADORES-GBD'!$A$3:$I$43,4,FALSE))</f>
        <v>0</v>
      </c>
      <c r="CL22" s="78">
        <f>H22*(1-VLOOKUP(CL$8,'PONDERADORES-GBD'!$A$3:$I$43,4,FALSE))</f>
        <v>0</v>
      </c>
      <c r="CM22" s="78">
        <f>I22*(1-VLOOKUP(CM$8,'PONDERADORES-GBD'!$A$3:$I$43,4,FALSE))</f>
        <v>0</v>
      </c>
      <c r="CN22" s="78">
        <f>J22*(1-VLOOKUP(CN$8,'PONDERADORES-GBD'!$A$3:$I$43,4,FALSE))</f>
        <v>8.2164835000000006E-2</v>
      </c>
      <c r="CO22" s="78">
        <f>K22*(1-VLOOKUP(CO$8,'PONDERADORES-GBD'!$A$3:$I$43,4,FALSE))</f>
        <v>2.7226239999999999E-2</v>
      </c>
      <c r="CP22" s="78">
        <f>L22*(1-VLOOKUP(CP$8,'PONDERADORES-GBD'!$A$3:$I$43,4,FALSE))</f>
        <v>0.1215455</v>
      </c>
      <c r="CQ22" s="78">
        <f>M22*(1-VLOOKUP(CQ$8,'PONDERADORES-GBD'!$A$3:$I$43,4,FALSE))</f>
        <v>2.27738E-2</v>
      </c>
      <c r="CR22" s="78">
        <f>N22*(1-VLOOKUP(CR$8,'PONDERADORES-GBD'!$A$3:$I$43,4,FALSE))</f>
        <v>2.73797E-2</v>
      </c>
      <c r="CS22" s="78">
        <f>O22*(1-VLOOKUP(CS$8,'PONDERADORES-GBD'!$A$3:$I$43,4,FALSE))</f>
        <v>0</v>
      </c>
      <c r="CT22" s="78">
        <f>P22*(1-VLOOKUP(CT$8,'PONDERADORES-GBD'!$A$3:$I$43,4,FALSE))</f>
        <v>4.9530909999999997E-2</v>
      </c>
      <c r="CU22" s="78">
        <f>Q22*(1-VLOOKUP(CU$8,'PONDERADORES-GBD'!$A$3:$I$43,4,FALSE))</f>
        <v>2.7635400000000001E-3</v>
      </c>
      <c r="CV22" s="78">
        <f>R22*(1-VLOOKUP(CV$8,'PONDERADORES-GBD'!$A$3:$I$43,4,FALSE))</f>
        <v>1.02352E-3</v>
      </c>
      <c r="CW22" s="78">
        <f>S22*(1-VLOOKUP(CW$8,'PONDERADORES-GBD'!$A$3:$I$43,4,FALSE))</f>
        <v>2.3707775E-2</v>
      </c>
      <c r="CX22" s="78">
        <f>T22*(1-VLOOKUP(CX$8,'PONDERADORES-GBD'!$A$3:$I$43,4,FALSE))</f>
        <v>2.17503E-2</v>
      </c>
      <c r="CY22" s="78">
        <f>U22*(1-VLOOKUP(CY$8,'PONDERADORES-GBD'!$A$3:$I$43,4,FALSE))</f>
        <v>4.2221099999999998E-2</v>
      </c>
      <c r="CZ22" s="78">
        <f>V22*(1-VLOOKUP(CZ$8,'PONDERADORES-GBD'!$A$3:$I$43,4,FALSE))</f>
        <v>2.8659199999999999E-2</v>
      </c>
      <c r="DA22" s="78">
        <f>W22*(1-VLOOKUP(DA$8,'PONDERADORES-GBD'!$A$3:$I$43,4,FALSE))</f>
        <v>4.1965200000000001E-2</v>
      </c>
      <c r="DB22" s="78">
        <f>X22*(1-VLOOKUP(DB$8,'PONDERADORES-GBD'!$A$3:$I$43,4,FALSE))</f>
        <v>2.91709E-2</v>
      </c>
      <c r="DC22" s="78">
        <f>Y22*(1-VLOOKUP(DC$8,'PONDERADORES-GBD'!$A$3:$I$43,4,FALSE))</f>
        <v>1.04913E-2</v>
      </c>
      <c r="DD22" s="78">
        <f>Z22*(1-VLOOKUP(DD$8,'PONDERADORES-GBD'!$A$3:$I$43,4,FALSE))</f>
        <v>0.1409928</v>
      </c>
      <c r="DE22" s="78">
        <f>AA22*(1-VLOOKUP(DE$8,'PONDERADORES-GBD'!$A$3:$I$43,4,FALSE))</f>
        <v>8.1883000000000008E-3</v>
      </c>
      <c r="DF22" s="78">
        <f>AB22*(1-VLOOKUP(DF$8,'PONDERADORES-GBD'!$A$3:$I$43,4,FALSE))</f>
        <v>3.5823999999999999E-3</v>
      </c>
      <c r="DG22" s="78">
        <f>AC22*(1-VLOOKUP(DG$8,'PONDERADORES-GBD'!$A$3:$I$43,4,FALSE))</f>
        <v>0</v>
      </c>
      <c r="DH22" s="78">
        <f>AD22*(1-VLOOKUP(DH$8,'PONDERADORES-GBD'!$A$3:$I$43,4,FALSE))</f>
        <v>0</v>
      </c>
      <c r="DI22" s="78">
        <f>AE22*(1-VLOOKUP(DI$8,'PONDERADORES-GBD'!$A$3:$I$43,4,FALSE))</f>
        <v>0</v>
      </c>
      <c r="DJ22" s="78">
        <f>AF22*(1-VLOOKUP(DJ$8,'PONDERADORES-GBD'!$A$3:$I$43,4,FALSE))</f>
        <v>0</v>
      </c>
      <c r="DK22" s="78">
        <f>AG22*(1-VLOOKUP(DK$8,'PONDERADORES-GBD'!$A$3:$I$43,4,FALSE))</f>
        <v>0</v>
      </c>
      <c r="DL22" s="78">
        <f>AH22*(1-VLOOKUP(DL$8,'PONDERADORES-GBD'!$A$3:$I$43,4,FALSE))</f>
        <v>0</v>
      </c>
      <c r="DM22" s="78">
        <f>AI22*(1-VLOOKUP(DM$8,'PONDERADORES-GBD'!$A$3:$I$43,4,FALSE))</f>
        <v>1.7912E-3</v>
      </c>
      <c r="DN22" s="78">
        <f>AJ22*(1-VLOOKUP(DN$8,'PONDERADORES-GBD'!$A$3:$I$43,4,FALSE))</f>
        <v>1.1259E-2</v>
      </c>
      <c r="DO22" s="78">
        <f>AK22*(1-VLOOKUP(DO$8,'PONDERADORES-GBD'!$A$3:$I$43,4,FALSE))</f>
        <v>1.7912E-3</v>
      </c>
      <c r="DP22" s="78">
        <f>AL22*(1-VLOOKUP(DP$8,'PONDERADORES-GBD'!$A$3:$I$43,4,FALSE))</f>
        <v>1.1259E-2</v>
      </c>
      <c r="DQ22" s="78">
        <f>AM22*(1-VLOOKUP(DQ$8,'PONDERADORES-GBD'!$A$3:$I$43,4,FALSE))</f>
        <v>3.8126899999999998E-2</v>
      </c>
      <c r="DR22" s="78">
        <f>AN22*(1-VLOOKUP(DR$8,'PONDERADORES-GBD'!$A$3:$I$43,4,FALSE))</f>
        <v>6.3971000000000002E-3</v>
      </c>
      <c r="DS22" s="78">
        <f>AO22*(1-VLOOKUP(DS$8,'PONDERADORES-GBD'!$A$3:$I$43,4,FALSE))</f>
        <v>2.5589999999999999E-4</v>
      </c>
      <c r="DT22" s="78">
        <f>AP22*(1-VLOOKUP(DT$8,'PONDERADORES-GBD'!$A$3:$I$43,4,FALSE))</f>
        <v>2.5589999999999999E-4</v>
      </c>
      <c r="DU22" s="78">
        <f>AQ22*(1-VLOOKUP(DU$8,'PONDERADORES-GBD'!$A$3:$I$43,4,FALSE))</f>
        <v>0</v>
      </c>
      <c r="DV22" s="50">
        <f t="shared" si="0"/>
        <v>1.0000002000000001</v>
      </c>
      <c r="DW22" s="45"/>
      <c r="DX22" s="81">
        <f>AT22*VLOOKUP(DX$8,'PONDERADORES-GBD'!$A$3:$I$43,5,FALSE)*VLOOKUP(DX$8,'PONDERADORES-GBD'!$A$3:$I$43,7,FALSE)+AT22*(1-VLOOKUP(DX$8,'PONDERADORES-GBD'!$A$3:$I$43,5,FALSE))*VLOOKUP(DX$8,'PONDERADORES-GBD'!$A$3:$I$43,9,FALSE)</f>
        <v>7.6865677999999995E-3</v>
      </c>
      <c r="DY22" s="81">
        <f>AU22*VLOOKUP(DY$8,'PONDERADORES-GBD'!$A$3:$I$43,5,FALSE)*VLOOKUP(DY$8,'PONDERADORES-GBD'!$A$3:$I$43,7,FALSE)+AU22*(1-VLOOKUP(DY$8,'PONDERADORES-GBD'!$A$3:$I$43,5,FALSE))*VLOOKUP(DY$8,'PONDERADORES-GBD'!$A$3:$I$43,9,FALSE)</f>
        <v>1.8177951999999999E-3</v>
      </c>
      <c r="DZ22" s="81">
        <f>AV22*VLOOKUP(DZ$8,'PONDERADORES-GBD'!$A$3:$I$43,5,FALSE)*VLOOKUP(DZ$8,'PONDERADORES-GBD'!$A$3:$I$43,7,FALSE)+AV22*(1-VLOOKUP(DZ$8,'PONDERADORES-GBD'!$A$3:$I$43,5,FALSE))*VLOOKUP(DZ$8,'PONDERADORES-GBD'!$A$3:$I$43,9,FALSE)</f>
        <v>2.4035284350000003E-3</v>
      </c>
      <c r="EA22" s="81">
        <f>AW22*VLOOKUP(EA$8,'PONDERADORES-GBD'!$A$3:$I$43,5,FALSE)*VLOOKUP(EA$8,'PONDERADORES-GBD'!$A$3:$I$43,7,FALSE)+AW22*(1-VLOOKUP(EA$8,'PONDERADORES-GBD'!$A$3:$I$43,5,FALSE))*VLOOKUP(EA$8,'PONDERADORES-GBD'!$A$3:$I$43,9,FALSE)</f>
        <v>0</v>
      </c>
      <c r="EB22" s="81">
        <f>AX22*VLOOKUP(EB$8,'PONDERADORES-GBD'!$A$3:$I$43,5,FALSE)*VLOOKUP(EB$8,'PONDERADORES-GBD'!$A$3:$I$43,7,FALSE)+AX22*(1-VLOOKUP(EB$8,'PONDERADORES-GBD'!$A$3:$I$43,5,FALSE))*VLOOKUP(EB$8,'PONDERADORES-GBD'!$A$3:$I$43,9,FALSE)</f>
        <v>3.4546499999999999E-5</v>
      </c>
      <c r="EC22" s="81">
        <f>AY22*VLOOKUP(EC$8,'PONDERADORES-GBD'!$A$3:$I$43,5,FALSE)*VLOOKUP(EC$8,'PONDERADORES-GBD'!$A$3:$I$43,7,FALSE)+AY22*(1-VLOOKUP(EC$8,'PONDERADORES-GBD'!$A$3:$I$43,5,FALSE))*VLOOKUP(EC$8,'PONDERADORES-GBD'!$A$3:$I$43,9,FALSE)</f>
        <v>0</v>
      </c>
      <c r="ED22" s="81">
        <f>AZ22*VLOOKUP(ED$8,'PONDERADORES-GBD'!$A$3:$I$43,5,FALSE)*VLOOKUP(ED$8,'PONDERADORES-GBD'!$A$3:$I$43,7,FALSE)+AZ22*(1-VLOOKUP(ED$8,'PONDERADORES-GBD'!$A$3:$I$43,5,FALSE))*VLOOKUP(ED$8,'PONDERADORES-GBD'!$A$3:$I$43,9,FALSE)</f>
        <v>2.5081897000000006E-4</v>
      </c>
      <c r="EE22" s="81">
        <f>BA22*VLOOKUP(EE$8,'PONDERADORES-GBD'!$A$3:$I$43,5,FALSE)*VLOOKUP(EE$8,'PONDERADORES-GBD'!$A$3:$I$43,7,FALSE)+BA22*(1-VLOOKUP(EE$8,'PONDERADORES-GBD'!$A$3:$I$43,5,FALSE))*VLOOKUP(EE$8,'PONDERADORES-GBD'!$A$3:$I$43,9,FALSE)</f>
        <v>7.1648000000000004E-6</v>
      </c>
      <c r="EF22" s="81">
        <f>BB22*VLOOKUP(EF$8,'PONDERADORES-GBD'!$A$3:$I$43,5,FALSE)*VLOOKUP(EF$8,'PONDERADORES-GBD'!$A$3:$I$43,7,FALSE)+BB22*(1-VLOOKUP(EF$8,'PONDERADORES-GBD'!$A$3:$I$43,5,FALSE))*VLOOKUP(EF$8,'PONDERADORES-GBD'!$A$3:$I$43,9,FALSE)</f>
        <v>0</v>
      </c>
      <c r="EG22" s="81">
        <f>BC22*VLOOKUP(EG$8,'PONDERADORES-GBD'!$A$3:$I$43,5,FALSE)*VLOOKUP(EG$8,'PONDERADORES-GBD'!$A$3:$I$43,7,FALSE)+BC22*(1-VLOOKUP(EG$8,'PONDERADORES-GBD'!$A$3:$I$43,5,FALSE))*VLOOKUP(EG$8,'PONDERADORES-GBD'!$A$3:$I$43,9,FALSE)</f>
        <v>0</v>
      </c>
      <c r="EH22" s="81">
        <f>BD22*VLOOKUP(EH$8,'PONDERADORES-GBD'!$A$3:$I$43,5,FALSE)*VLOOKUP(EH$8,'PONDERADORES-GBD'!$A$3:$I$43,7,FALSE)+BD22*(1-VLOOKUP(EH$8,'PONDERADORES-GBD'!$A$3:$I$43,5,FALSE))*VLOOKUP(EH$8,'PONDERADORES-GBD'!$A$3:$I$43,9,FALSE)</f>
        <v>0</v>
      </c>
      <c r="EI22" s="81">
        <f>BE22*VLOOKUP(EI$8,'PONDERADORES-GBD'!$A$3:$I$43,5,FALSE)*VLOOKUP(EI$8,'PONDERADORES-GBD'!$A$3:$I$43,7,FALSE)+BE22*(1-VLOOKUP(EI$8,'PONDERADORES-GBD'!$A$3:$I$43,5,FALSE))*VLOOKUP(EI$8,'PONDERADORES-GBD'!$A$3:$I$43,9,FALSE)</f>
        <v>4.0944000000000001E-6</v>
      </c>
      <c r="EJ22" s="81">
        <f>BF22*VLOOKUP(EJ$8,'PONDERADORES-GBD'!$A$3:$I$43,5,FALSE)*VLOOKUP(EJ$8,'PONDERADORES-GBD'!$A$3:$I$43,7,FALSE)+BF22*(1-VLOOKUP(EJ$8,'PONDERADORES-GBD'!$A$3:$I$43,5,FALSE))*VLOOKUP(EJ$8,'PONDERADORES-GBD'!$A$3:$I$43,9,FALSE)</f>
        <v>2.4504765999999999E-4</v>
      </c>
      <c r="EK22" s="81">
        <f>BG22*VLOOKUP(EK$8,'PONDERADORES-GBD'!$A$3:$I$43,5,FALSE)*VLOOKUP(EK$8,'PONDERADORES-GBD'!$A$3:$I$43,7,FALSE)+BG22*(1-VLOOKUP(EK$8,'PONDERADORES-GBD'!$A$3:$I$43,5,FALSE))*VLOOKUP(EK$8,'PONDERADORES-GBD'!$A$3:$I$43,9,FALSE)</f>
        <v>9.2118000000000015E-5</v>
      </c>
      <c r="EL22" s="81">
        <f>BH22*VLOOKUP(EL$8,'PONDERADORES-GBD'!$A$3:$I$43,5,FALSE)*VLOOKUP(EL$8,'PONDERADORES-GBD'!$A$3:$I$43,7,FALSE)+BH22*(1-VLOOKUP(EL$8,'PONDERADORES-GBD'!$A$3:$I$43,5,FALSE))*VLOOKUP(EL$8,'PONDERADORES-GBD'!$A$3:$I$43,9,FALSE)</f>
        <v>2.8914440000000002E-5</v>
      </c>
      <c r="EM22" s="81">
        <f>BI22*VLOOKUP(EM$8,'PONDERADORES-GBD'!$A$3:$I$43,5,FALSE)*VLOOKUP(EM$8,'PONDERADORES-GBD'!$A$3:$I$43,7,FALSE)+BI22*(1-VLOOKUP(EM$8,'PONDERADORES-GBD'!$A$3:$I$43,5,FALSE))*VLOOKUP(EM$8,'PONDERADORES-GBD'!$A$3:$I$43,9,FALSE)</f>
        <v>2.97044475E-4</v>
      </c>
      <c r="EN22" s="81">
        <f>BJ22*VLOOKUP(EN$8,'PONDERADORES-GBD'!$A$3:$I$43,5,FALSE)*VLOOKUP(EN$8,'PONDERADORES-GBD'!$A$3:$I$43,7,FALSE)+BJ22*(1-VLOOKUP(EN$8,'PONDERADORES-GBD'!$A$3:$I$43,5,FALSE))*VLOOKUP(EN$8,'PONDERADORES-GBD'!$A$3:$I$43,9,FALSE)</f>
        <v>0</v>
      </c>
      <c r="EO22" s="81">
        <f>BK22*VLOOKUP(EO$8,'PONDERADORES-GBD'!$A$3:$I$43,5,FALSE)*VLOOKUP(EO$8,'PONDERADORES-GBD'!$A$3:$I$43,7,FALSE)+BK22*(1-VLOOKUP(EO$8,'PONDERADORES-GBD'!$A$3:$I$43,5,FALSE))*VLOOKUP(EO$8,'PONDERADORES-GBD'!$A$3:$I$43,9,FALSE)</f>
        <v>0</v>
      </c>
      <c r="EP22" s="81">
        <f>BL22*VLOOKUP(EP$8,'PONDERADORES-GBD'!$A$3:$I$43,5,FALSE)*VLOOKUP(EP$8,'PONDERADORES-GBD'!$A$3:$I$43,7,FALSE)+BL22*(1-VLOOKUP(EP$8,'PONDERADORES-GBD'!$A$3:$I$43,5,FALSE))*VLOOKUP(EP$8,'PONDERADORES-GBD'!$A$3:$I$43,9,FALSE)</f>
        <v>0</v>
      </c>
      <c r="EQ22" s="81">
        <f>BM22*VLOOKUP(EQ$8,'PONDERADORES-GBD'!$A$3:$I$43,5,FALSE)*VLOOKUP(EQ$8,'PONDERADORES-GBD'!$A$3:$I$43,7,FALSE)+BM22*(1-VLOOKUP(EQ$8,'PONDERADORES-GBD'!$A$3:$I$43,5,FALSE))*VLOOKUP(EQ$8,'PONDERADORES-GBD'!$A$3:$I$43,9,FALSE)</f>
        <v>0</v>
      </c>
      <c r="ER22" s="81">
        <f>BN22*VLOOKUP(ER$8,'PONDERADORES-GBD'!$A$3:$I$43,5,FALSE)*VLOOKUP(ER$8,'PONDERADORES-GBD'!$A$3:$I$43,7,FALSE)+BN22*(1-VLOOKUP(ER$8,'PONDERADORES-GBD'!$A$3:$I$43,5,FALSE))*VLOOKUP(ER$8,'PONDERADORES-GBD'!$A$3:$I$43,9,FALSE)</f>
        <v>0</v>
      </c>
      <c r="ES22" s="81">
        <f>BO22*VLOOKUP(ES$8,'PONDERADORES-GBD'!$A$3:$I$43,5,FALSE)*VLOOKUP(ES$8,'PONDERADORES-GBD'!$A$3:$I$43,7,FALSE)+BO22*(1-VLOOKUP(ES$8,'PONDERADORES-GBD'!$A$3:$I$43,5,FALSE))*VLOOKUP(ES$8,'PONDERADORES-GBD'!$A$3:$I$43,9,FALSE)</f>
        <v>0</v>
      </c>
      <c r="ET22" s="81">
        <f>BP22*VLOOKUP(ET$8,'PONDERADORES-GBD'!$A$3:$I$43,5,FALSE)*VLOOKUP(ET$8,'PONDERADORES-GBD'!$A$3:$I$43,7,FALSE)+BP22*(1-VLOOKUP(ET$8,'PONDERADORES-GBD'!$A$3:$I$43,5,FALSE))*VLOOKUP(ET$8,'PONDERADORES-GBD'!$A$3:$I$43,9,FALSE)</f>
        <v>0</v>
      </c>
      <c r="EU22" s="81">
        <f>BQ22*VLOOKUP(EU$8,'PONDERADORES-GBD'!$A$3:$I$43,5,FALSE)*VLOOKUP(EU$8,'PONDERADORES-GBD'!$A$3:$I$43,7,FALSE)+BQ22*(1-VLOOKUP(EU$8,'PONDERADORES-GBD'!$A$3:$I$43,5,FALSE))*VLOOKUP(EU$8,'PONDERADORES-GBD'!$A$3:$I$43,9,FALSE)</f>
        <v>0</v>
      </c>
      <c r="EV22" s="81">
        <f>BR22*VLOOKUP(EV$8,'PONDERADORES-GBD'!$A$3:$I$43,5,FALSE)*VLOOKUP(EV$8,'PONDERADORES-GBD'!$A$3:$I$43,7,FALSE)+BR22*(1-VLOOKUP(EV$8,'PONDERADORES-GBD'!$A$3:$I$43,5,FALSE))*VLOOKUP(EV$8,'PONDERADORES-GBD'!$A$3:$I$43,9,FALSE)</f>
        <v>0</v>
      </c>
      <c r="EW22" s="81">
        <f>BS22*VLOOKUP(EW$8,'PONDERADORES-GBD'!$A$3:$I$43,5,FALSE)*VLOOKUP(EW$8,'PONDERADORES-GBD'!$A$3:$I$43,7,FALSE)+BS22*(1-VLOOKUP(EW$8,'PONDERADORES-GBD'!$A$3:$I$43,5,FALSE))*VLOOKUP(EW$8,'PONDERADORES-GBD'!$A$3:$I$43,9,FALSE)</f>
        <v>1.9960199999999999E-5</v>
      </c>
      <c r="EX22" s="81">
        <f>BT22*VLOOKUP(EX$8,'PONDERADORES-GBD'!$A$3:$I$43,5,FALSE)*VLOOKUP(EX$8,'PONDERADORES-GBD'!$A$3:$I$43,7,FALSE)+BT22*(1-VLOOKUP(EX$8,'PONDERADORES-GBD'!$A$3:$I$43,5,FALSE))*VLOOKUP(EX$8,'PONDERADORES-GBD'!$A$3:$I$43,9,FALSE)</f>
        <v>0</v>
      </c>
      <c r="EY22" s="81">
        <f>BU22*VLOOKUP(EY$8,'PONDERADORES-GBD'!$A$3:$I$43,5,FALSE)*VLOOKUP(EY$8,'PONDERADORES-GBD'!$A$3:$I$43,7,FALSE)+BU22*(1-VLOOKUP(EY$8,'PONDERADORES-GBD'!$A$3:$I$43,5,FALSE))*VLOOKUP(EY$8,'PONDERADORES-GBD'!$A$3:$I$43,9,FALSE)</f>
        <v>0</v>
      </c>
      <c r="EZ22" s="81">
        <f>BV22*VLOOKUP(EZ$8,'PONDERADORES-GBD'!$A$3:$I$43,5,FALSE)*VLOOKUP(EZ$8,'PONDERADORES-GBD'!$A$3:$I$43,7,FALSE)+BV22*(1-VLOOKUP(EZ$8,'PONDERADORES-GBD'!$A$3:$I$43,5,FALSE))*VLOOKUP(EZ$8,'PONDERADORES-GBD'!$A$3:$I$43,9,FALSE)</f>
        <v>5.1175000000000006E-6</v>
      </c>
      <c r="FA22" s="81">
        <f>BW22*VLOOKUP(FA$8,'PONDERADORES-GBD'!$A$3:$I$43,5,FALSE)*VLOOKUP(FA$8,'PONDERADORES-GBD'!$A$3:$I$43,7,FALSE)+BW22*(1-VLOOKUP(FA$8,'PONDERADORES-GBD'!$A$3:$I$43,5,FALSE))*VLOOKUP(FA$8,'PONDERADORES-GBD'!$A$3:$I$43,9,FALSE)</f>
        <v>2.9940299999999999E-5</v>
      </c>
      <c r="FB22" s="81">
        <f>BX22*VLOOKUP(FB$8,'PONDERADORES-GBD'!$A$3:$I$43,5,FALSE)*VLOOKUP(FB$8,'PONDERADORES-GBD'!$A$3:$I$43,7,FALSE)+BX22*(1-VLOOKUP(FB$8,'PONDERADORES-GBD'!$A$3:$I$43,5,FALSE))*VLOOKUP(FB$8,'PONDERADORES-GBD'!$A$3:$I$43,9,FALSE)</f>
        <v>4.5038399999999992E-5</v>
      </c>
      <c r="FC22" s="81">
        <f>BY22*VLOOKUP(FC$8,'PONDERADORES-GBD'!$A$3:$I$43,5,FALSE)*VLOOKUP(FC$8,'PONDERADORES-GBD'!$A$3:$I$43,7,FALSE)+BY22*(1-VLOOKUP(FC$8,'PONDERADORES-GBD'!$A$3:$I$43,5,FALSE))*VLOOKUP(FC$8,'PONDERADORES-GBD'!$A$3:$I$43,9,FALSE)</f>
        <v>0</v>
      </c>
      <c r="FD22" s="81">
        <f>BZ22*VLOOKUP(FD$8,'PONDERADORES-GBD'!$A$3:$I$43,5,FALSE)*VLOOKUP(FD$8,'PONDERADORES-GBD'!$A$3:$I$43,7,FALSE)+BZ22*(1-VLOOKUP(FD$8,'PONDERADORES-GBD'!$A$3:$I$43,5,FALSE))*VLOOKUP(FD$8,'PONDERADORES-GBD'!$A$3:$I$43,9,FALSE)</f>
        <v>0</v>
      </c>
      <c r="FE22" s="81">
        <f>CA22*VLOOKUP(FE$8,'PONDERADORES-GBD'!$A$3:$I$43,5,FALSE)*VLOOKUP(FE$8,'PONDERADORES-GBD'!$A$3:$I$43,7,FALSE)+CA22*(1-VLOOKUP(FE$8,'PONDERADORES-GBD'!$A$3:$I$43,5,FALSE))*VLOOKUP(FE$8,'PONDERADORES-GBD'!$A$3:$I$43,9,FALSE)</f>
        <v>0</v>
      </c>
      <c r="FF22" s="81">
        <f>CB22*VLOOKUP(FF$8,'PONDERADORES-GBD'!$A$3:$I$43,5,FALSE)*VLOOKUP(FF$8,'PONDERADORES-GBD'!$A$3:$I$43,7,FALSE)+CB22*(1-VLOOKUP(FF$8,'PONDERADORES-GBD'!$A$3:$I$43,5,FALSE))*VLOOKUP(FF$8,'PONDERADORES-GBD'!$A$3:$I$43,9,FALSE)</f>
        <v>0</v>
      </c>
      <c r="FG22" s="81">
        <f>CC22*VLOOKUP(FG$8,'PONDERADORES-GBD'!$A$3:$I$43,5,FALSE)*VLOOKUP(FG$8,'PONDERADORES-GBD'!$A$3:$I$43,7,FALSE)+CC22*(1-VLOOKUP(FG$8,'PONDERADORES-GBD'!$A$3:$I$43,5,FALSE))*VLOOKUP(FG$8,'PONDERADORES-GBD'!$A$3:$I$43,9,FALSE)</f>
        <v>0</v>
      </c>
      <c r="FH22" s="81">
        <f>CD22*VLOOKUP(FH$8,'PONDERADORES-GBD'!$A$3:$I$43,5,FALSE)*VLOOKUP(FH$8,'PONDERADORES-GBD'!$A$3:$I$43,7,FALSE)+CD22*(1-VLOOKUP(FH$8,'PONDERADORES-GBD'!$A$3:$I$43,5,FALSE))*VLOOKUP(FH$8,'PONDERADORES-GBD'!$A$3:$I$43,9,FALSE)</f>
        <v>0</v>
      </c>
      <c r="FI22" s="81">
        <f>CE22*VLOOKUP(FI$8,'PONDERADORES-GBD'!$A$3:$I$43,5,FALSE)*VLOOKUP(FI$8,'PONDERADORES-GBD'!$A$3:$I$43,7,FALSE)+CE22*(1-VLOOKUP(FI$8,'PONDERADORES-GBD'!$A$3:$I$43,5,FALSE))*VLOOKUP(FI$8,'PONDERADORES-GBD'!$A$3:$I$43,9,FALSE)</f>
        <v>0</v>
      </c>
      <c r="FJ22" s="81">
        <f>CF22*VLOOKUP(FJ$8,'PONDERADORES-GBD'!$A$3:$I$43,5,FALSE)*VLOOKUP(FJ$8,'PONDERADORES-GBD'!$A$3:$I$43,7,FALSE)+CF22*(1-VLOOKUP(FJ$8,'PONDERADORES-GBD'!$A$3:$I$43,5,FALSE))*VLOOKUP(FJ$8,'PONDERADORES-GBD'!$A$3:$I$43,9,FALSE)</f>
        <v>0</v>
      </c>
      <c r="FK22" s="81">
        <f>CG22*VLOOKUP(FK$8,'PONDERADORES-GBD'!$A$3:$I$43,5,FALSE)*VLOOKUP(FK$8,'PONDERADORES-GBD'!$A$3:$I$43,7,FALSE)+CG22*(1-VLOOKUP(FK$8,'PONDERADORES-GBD'!$A$3:$I$43,5,FALSE))*VLOOKUP(FK$8,'PONDERADORES-GBD'!$A$3:$I$43,9,FALSE)</f>
        <v>0</v>
      </c>
      <c r="FL22" s="81">
        <f>CH22*VLOOKUP(FL$8,'PONDERADORES-GBD'!$A$3:$I$43,5,FALSE)*VLOOKUP(FL$8,'PONDERADORES-GBD'!$A$3:$I$43,6,FALSE)*VLOOKUP(FL$8,'PONDERADORES-GBD'!$A$3:$I$43,3,FALSE)+CH22*(1-VLOOKUP(FL$8,'PONDERADORES-GBD'!$A$3:$I$43,5,FALSE))*VLOOKUP(FL$8,'PONDERADORES-GBD'!$A$3:$I$43,8,FALSE)*VLOOKUP(FL$8,'PONDERADORES-GBD'!$A$3:$I$43,3,FALSE)</f>
        <v>0</v>
      </c>
      <c r="FM22" s="81">
        <f>CI22*VLOOKUP(FM$8,'PONDERADORES-GBD'!$A$3:$I$43,5,FALSE)*VLOOKUP(FM$8,'PONDERADORES-GBD'!$A$3:$I$43,6,FALSE)*VLOOKUP(FM$8,'PONDERADORES-GBD'!$A$3:$I$43,3,FALSE)+CI22*(1-VLOOKUP(FM$8,'PONDERADORES-GBD'!$A$3:$I$43,5,FALSE))*VLOOKUP(FM$8,'PONDERADORES-GBD'!$A$3:$I$43,8,FALSE)*VLOOKUP(FM$8,'PONDERADORES-GBD'!$A$3:$I$43,3,FALSE)</f>
        <v>0</v>
      </c>
      <c r="FN22" s="81">
        <f>CJ22*VLOOKUP(FN$8,'PONDERADORES-GBD'!$A$3:$I$43,5,FALSE)*VLOOKUP(FN$8,'PONDERADORES-GBD'!$A$3:$I$43,6,FALSE)*VLOOKUP(FN$8,'PONDERADORES-GBD'!$A$3:$I$43,3,FALSE)+CJ22*(1-VLOOKUP(FN$8,'PONDERADORES-GBD'!$A$3:$I$43,5,FALSE))*VLOOKUP(FN$8,'PONDERADORES-GBD'!$A$3:$I$43,8,FALSE)*VLOOKUP(FN$8,'PONDERADORES-GBD'!$A$3:$I$43,3,FALSE)</f>
        <v>2.837791729075975E-3</v>
      </c>
      <c r="FO22" s="81">
        <f>CK22*VLOOKUP(FO$8,'PONDERADORES-GBD'!$A$3:$I$43,5,FALSE)*VLOOKUP(FO$8,'PONDERADORES-GBD'!$A$3:$I$43,6,FALSE)*VLOOKUP(FO$8,'PONDERADORES-GBD'!$A$3:$I$43,3,FALSE)+CK22*(1-VLOOKUP(FO$8,'PONDERADORES-GBD'!$A$3:$I$43,5,FALSE))*VLOOKUP(FO$8,'PONDERADORES-GBD'!$A$3:$I$43,8,FALSE)*VLOOKUP(FO$8,'PONDERADORES-GBD'!$A$3:$I$43,3,FALSE)</f>
        <v>0</v>
      </c>
      <c r="FP22" s="81">
        <f>CL22*VLOOKUP(FP$8,'PONDERADORES-GBD'!$A$3:$I$43,5,FALSE)*VLOOKUP(FP$8,'PONDERADORES-GBD'!$A$3:$I$43,6,FALSE)*VLOOKUP(FP$8,'PONDERADORES-GBD'!$A$3:$I$43,3,FALSE)+CL22*(1-VLOOKUP(FP$8,'PONDERADORES-GBD'!$A$3:$I$43,5,FALSE))*VLOOKUP(FP$8,'PONDERADORES-GBD'!$A$3:$I$43,8,FALSE)*VLOOKUP(FP$8,'PONDERADORES-GBD'!$A$3:$I$43,3,FALSE)</f>
        <v>0</v>
      </c>
      <c r="FQ22" s="81">
        <f>CM22*VLOOKUP(FQ$8,'PONDERADORES-GBD'!$A$3:$I$43,5,FALSE)*VLOOKUP(FQ$8,'PONDERADORES-GBD'!$A$3:$I$43,6,FALSE)*VLOOKUP(FQ$8,'PONDERADORES-GBD'!$A$3:$I$43,3,FALSE)+CM22*(1-VLOOKUP(FQ$8,'PONDERADORES-GBD'!$A$3:$I$43,5,FALSE))*VLOOKUP(FQ$8,'PONDERADORES-GBD'!$A$3:$I$43,8,FALSE)*VLOOKUP(FQ$8,'PONDERADORES-GBD'!$A$3:$I$43,3,FALSE)</f>
        <v>0</v>
      </c>
      <c r="FR22" s="81">
        <f>CN22*VLOOKUP(FR$8,'PONDERADORES-GBD'!$A$3:$I$43,5,FALSE)*VLOOKUP(FR$8,'PONDERADORES-GBD'!$A$3:$I$43,6,FALSE)*VLOOKUP(FR$8,'PONDERADORES-GBD'!$A$3:$I$43,3,FALSE)+CN22*(1-VLOOKUP(FR$8,'PONDERADORES-GBD'!$A$3:$I$43,5,FALSE))*VLOOKUP(FR$8,'PONDERADORES-GBD'!$A$3:$I$43,8,FALSE)*VLOOKUP(FR$8,'PONDERADORES-GBD'!$A$3:$I$43,3,FALSE)</f>
        <v>2.9599586555236141E-3</v>
      </c>
      <c r="FS22" s="81">
        <f>CO22*VLOOKUP(FS$8,'PONDERADORES-GBD'!$A$3:$I$43,5,FALSE)*VLOOKUP(FS$8,'PONDERADORES-GBD'!$A$3:$I$43,6,FALSE)*VLOOKUP(FS$8,'PONDERADORES-GBD'!$A$3:$I$43,3,FALSE)+CO22*(1-VLOOKUP(FS$8,'PONDERADORES-GBD'!$A$3:$I$43,5,FALSE))*VLOOKUP(FS$8,'PONDERADORES-GBD'!$A$3:$I$43,8,FALSE)*VLOOKUP(FS$8,'PONDERADORES-GBD'!$A$3:$I$43,3,FALSE)</f>
        <v>4.2197876698151946E-4</v>
      </c>
      <c r="FT22" s="81">
        <f>CP22*VLOOKUP(FT$8,'PONDERADORES-GBD'!$A$3:$I$43,5,FALSE)*VLOOKUP(FT$8,'PONDERADORES-GBD'!$A$3:$I$43,6,FALSE)*VLOOKUP(FT$8,'PONDERADORES-GBD'!$A$3:$I$43,3,FALSE)+CP22*(1-VLOOKUP(FT$8,'PONDERADORES-GBD'!$A$3:$I$43,5,FALSE))*VLOOKUP(FT$8,'PONDERADORES-GBD'!$A$3:$I$43,8,FALSE)*VLOOKUP(FT$8,'PONDERADORES-GBD'!$A$3:$I$43,3,FALSE)</f>
        <v>1.9032977063655032E-3</v>
      </c>
      <c r="FU22" s="81">
        <f>CQ22*VLOOKUP(FU$8,'PONDERADORES-GBD'!$A$3:$I$43,5,FALSE)*VLOOKUP(FU$8,'PONDERADORES-GBD'!$A$3:$I$43,6,FALSE)*VLOOKUP(FU$8,'PONDERADORES-GBD'!$A$3:$I$43,3,FALSE)+CQ22*(1-VLOOKUP(FU$8,'PONDERADORES-GBD'!$A$3:$I$43,5,FALSE))*VLOOKUP(FU$8,'PONDERADORES-GBD'!$A$3:$I$43,8,FALSE)*VLOOKUP(FU$8,'PONDERADORES-GBD'!$A$3:$I$43,3,FALSE)</f>
        <v>3.5661806735112935E-4</v>
      </c>
      <c r="FV22" s="81">
        <f>CR22*VLOOKUP(FV$8,'PONDERADORES-GBD'!$A$3:$I$43,5,FALSE)*VLOOKUP(FV$8,'PONDERADORES-GBD'!$A$3:$I$43,6,FALSE)*VLOOKUP(FV$8,'PONDERADORES-GBD'!$A$3:$I$43,3,FALSE)+CR22*(1-VLOOKUP(FV$8,'PONDERADORES-GBD'!$A$3:$I$43,5,FALSE))*VLOOKUP(FV$8,'PONDERADORES-GBD'!$A$3:$I$43,8,FALSE)*VLOOKUP(FV$8,'PONDERADORES-GBD'!$A$3:$I$43,3,FALSE)</f>
        <v>9.6205631704312112E-4</v>
      </c>
      <c r="FW22" s="81">
        <f>CS22*VLOOKUP(FW$8,'PONDERADORES-GBD'!$A$3:$I$43,5,FALSE)*VLOOKUP(FW$8,'PONDERADORES-GBD'!$A$3:$I$43,6,FALSE)*VLOOKUP(FW$8,'PONDERADORES-GBD'!$A$3:$I$43,3,FALSE)+CS22*(1-VLOOKUP(FW$8,'PONDERADORES-GBD'!$A$3:$I$43,5,FALSE))*VLOOKUP(FW$8,'PONDERADORES-GBD'!$A$3:$I$43,8,FALSE)*VLOOKUP(FW$8,'PONDERADORES-GBD'!$A$3:$I$43,3,FALSE)</f>
        <v>0</v>
      </c>
      <c r="FX22" s="81">
        <f>CT22*VLOOKUP(FX$8,'PONDERADORES-GBD'!$A$3:$I$43,5,FALSE)*VLOOKUP(FX$8,'PONDERADORES-GBD'!$A$3:$I$43,6,FALSE)*VLOOKUP(FX$8,'PONDERADORES-GBD'!$A$3:$I$43,3,FALSE)+CT22*(1-VLOOKUP(FX$8,'PONDERADORES-GBD'!$A$3:$I$43,5,FALSE))*VLOOKUP(FX$8,'PONDERADORES-GBD'!$A$3:$I$43,8,FALSE)*VLOOKUP(FX$8,'PONDERADORES-GBD'!$A$3:$I$43,3,FALSE)</f>
        <v>3.6546420930869263E-4</v>
      </c>
      <c r="FY22" s="81">
        <f>CU22*VLOOKUP(FY$8,'PONDERADORES-GBD'!$A$3:$I$43,5,FALSE)*VLOOKUP(FY$8,'PONDERADORES-GBD'!$A$3:$I$43,6,FALSE)*VLOOKUP(FY$8,'PONDERADORES-GBD'!$A$3:$I$43,3,FALSE)+CU22*(1-VLOOKUP(FY$8,'PONDERADORES-GBD'!$A$3:$I$43,5,FALSE))*VLOOKUP(FY$8,'PONDERADORES-GBD'!$A$3:$I$43,8,FALSE)*VLOOKUP(FY$8,'PONDERADORES-GBD'!$A$3:$I$43,3,FALSE)</f>
        <v>2.8600085420944556E-6</v>
      </c>
      <c r="FZ22" s="81">
        <f>CV22*VLOOKUP(FZ$8,'PONDERADORES-GBD'!$A$3:$I$43,5,FALSE)*VLOOKUP(FZ$8,'PONDERADORES-GBD'!$A$3:$I$43,6,FALSE)*VLOOKUP(FZ$8,'PONDERADORES-GBD'!$A$3:$I$43,3,FALSE)+CV22*(1-VLOOKUP(FZ$8,'PONDERADORES-GBD'!$A$3:$I$43,5,FALSE))*VLOOKUP(FZ$8,'PONDERADORES-GBD'!$A$3:$I$43,8,FALSE)*VLOOKUP(FZ$8,'PONDERADORES-GBD'!$A$3:$I$43,3,FALSE)</f>
        <v>0</v>
      </c>
      <c r="GA22" s="81">
        <f>CW22*VLOOKUP(GA$8,'PONDERADORES-GBD'!$A$3:$I$43,5,FALSE)*VLOOKUP(GA$8,'PONDERADORES-GBD'!$A$3:$I$43,6,FALSE)*VLOOKUP(GA$8,'PONDERADORES-GBD'!$A$3:$I$43,3,FALSE)+CW22*(1-VLOOKUP(GA$8,'PONDERADORES-GBD'!$A$3:$I$43,5,FALSE))*VLOOKUP(GA$8,'PONDERADORES-GBD'!$A$3:$I$43,8,FALSE)*VLOOKUP(GA$8,'PONDERADORES-GBD'!$A$3:$I$43,3,FALSE)</f>
        <v>1.7973122238193015E-4</v>
      </c>
      <c r="GB22" s="81">
        <f>CX22*VLOOKUP(GB$8,'PONDERADORES-GBD'!$A$3:$I$43,5,FALSE)*VLOOKUP(GB$8,'PONDERADORES-GBD'!$A$3:$I$43,6,FALSE)*VLOOKUP(GB$8,'PONDERADORES-GBD'!$A$3:$I$43,3,FALSE)+CX22*(1-VLOOKUP(GB$8,'PONDERADORES-GBD'!$A$3:$I$43,5,FALSE))*VLOOKUP(GB$8,'PONDERADORES-GBD'!$A$3:$I$43,8,FALSE)*VLOOKUP(GB$8,'PONDERADORES-GBD'!$A$3:$I$43,3,FALSE)</f>
        <v>1.715608878850103E-4</v>
      </c>
      <c r="GC22" s="81">
        <f>CY22*VLOOKUP(GC$8,'PONDERADORES-GBD'!$A$3:$I$43,5,FALSE)*VLOOKUP(GC$8,'PONDERADORES-GBD'!$A$3:$I$43,6,FALSE)*VLOOKUP(GC$8,'PONDERADORES-GBD'!$A$3:$I$43,3,FALSE)+CY22*(1-VLOOKUP(GC$8,'PONDERADORES-GBD'!$A$3:$I$43,5,FALSE))*VLOOKUP(GC$8,'PONDERADORES-GBD'!$A$3:$I$43,8,FALSE)*VLOOKUP(GC$8,'PONDERADORES-GBD'!$A$3:$I$43,3,FALSE)</f>
        <v>6.5438370184804921E-4</v>
      </c>
      <c r="GD22" s="81">
        <f>CZ22*VLOOKUP(GD$8,'PONDERADORES-GBD'!$A$3:$I$43,5,FALSE)*VLOOKUP(GD$8,'PONDERADORES-GBD'!$A$3:$I$43,6,FALSE)*VLOOKUP(GD$8,'PONDERADORES-GBD'!$A$3:$I$43,3,FALSE)+CZ22*(1-VLOOKUP(GD$8,'PONDERADORES-GBD'!$A$3:$I$43,5,FALSE))*VLOOKUP(GD$8,'PONDERADORES-GBD'!$A$3:$I$43,8,FALSE)*VLOOKUP(GD$8,'PONDERADORES-GBD'!$A$3:$I$43,3,FALSE)</f>
        <v>3.3943791704312112E-4</v>
      </c>
      <c r="GE22" s="81">
        <f>DA22*VLOOKUP(GE$8,'PONDERADORES-GBD'!$A$3:$I$43,5,FALSE)*VLOOKUP(GE$8,'PONDERADORES-GBD'!$A$3:$I$43,6,FALSE)*VLOOKUP(GE$8,'PONDERADORES-GBD'!$A$3:$I$43,3,FALSE)+DA22*(1-VLOOKUP(GE$8,'PONDERADORES-GBD'!$A$3:$I$43,5,FALSE))*VLOOKUP(GE$8,'PONDERADORES-GBD'!$A$3:$I$43,8,FALSE)*VLOOKUP(GE$8,'PONDERADORES-GBD'!$A$3:$I$43,3,FALSE)</f>
        <v>1.6487354414784395E-4</v>
      </c>
      <c r="GF22" s="81">
        <f>DB22*VLOOKUP(GF$8,'PONDERADORES-GBD'!$A$3:$I$43,5,FALSE)*VLOOKUP(GF$8,'PONDERADORES-GBD'!$A$3:$I$43,6,FALSE)*VLOOKUP(GF$8,'PONDERADORES-GBD'!$A$3:$I$43,3,FALSE)+DB22*(1-VLOOKUP(GF$8,'PONDERADORES-GBD'!$A$3:$I$43,5,FALSE))*VLOOKUP(GF$8,'PONDERADORES-GBD'!$A$3:$I$43,8,FALSE)*VLOOKUP(GF$8,'PONDERADORES-GBD'!$A$3:$I$43,3,FALSE)</f>
        <v>9.1685676112251879E-5</v>
      </c>
      <c r="GG22" s="81">
        <f>DC22*VLOOKUP(GG$8,'PONDERADORES-GBD'!$A$3:$I$43,5,FALSE)*VLOOKUP(GG$8,'PONDERADORES-GBD'!$A$3:$I$43,6,FALSE)*VLOOKUP(GG$8,'PONDERADORES-GBD'!$A$3:$I$43,3,FALSE)+DC22*(1-VLOOKUP(GG$8,'PONDERADORES-GBD'!$A$3:$I$43,5,FALSE))*VLOOKUP(GG$8,'PONDERADORES-GBD'!$A$3:$I$43,8,FALSE)*VLOOKUP(GG$8,'PONDERADORES-GBD'!$A$3:$I$43,3,FALSE)</f>
        <v>7.3245215605749484E-6</v>
      </c>
      <c r="GH22" s="81">
        <f>DD22*VLOOKUP(GH$8,'PONDERADORES-GBD'!$A$3:$I$43,5,FALSE)*VLOOKUP(GH$8,'PONDERADORES-GBD'!$A$3:$I$43,6,FALSE)*VLOOKUP(GH$8,'PONDERADORES-GBD'!$A$3:$I$43,3,FALSE)+DD22*(1-VLOOKUP(GH$8,'PONDERADORES-GBD'!$A$3:$I$43,5,FALSE))*VLOOKUP(GH$8,'PONDERADORES-GBD'!$A$3:$I$43,8,FALSE)*VLOOKUP(GH$8,'PONDERADORES-GBD'!$A$3:$I$43,3,FALSE)</f>
        <v>6.3692845995893231E-4</v>
      </c>
      <c r="GI22" s="81">
        <f>DE22*VLOOKUP(GI$8,'PONDERADORES-GBD'!$A$3:$I$43,5,FALSE)*VLOOKUP(GI$8,'PONDERADORES-GBD'!$A$3:$I$43,6,FALSE)*VLOOKUP(GI$8,'PONDERADORES-GBD'!$A$3:$I$43,3,FALSE)+DE22*(1-VLOOKUP(GI$8,'PONDERADORES-GBD'!$A$3:$I$43,5,FALSE))*VLOOKUP(GI$8,'PONDERADORES-GBD'!$A$3:$I$43,8,FALSE)*VLOOKUP(GI$8,'PONDERADORES-GBD'!$A$3:$I$43,3,FALSE)</f>
        <v>1.544623874058864E-5</v>
      </c>
      <c r="GJ22" s="81">
        <f>DF22*VLOOKUP(GJ$8,'PONDERADORES-GBD'!$A$3:$I$43,5,FALSE)*VLOOKUP(GJ$8,'PONDERADORES-GBD'!$A$3:$I$43,6,FALSE)*VLOOKUP(GJ$8,'PONDERADORES-GBD'!$A$3:$I$43,3,FALSE)+DF22*(1-VLOOKUP(GJ$8,'PONDERADORES-GBD'!$A$3:$I$43,5,FALSE))*VLOOKUP(GJ$8,'PONDERADORES-GBD'!$A$3:$I$43,8,FALSE)*VLOOKUP(GJ$8,'PONDERADORES-GBD'!$A$3:$I$43,3,FALSE)</f>
        <v>2.0106557152635184E-6</v>
      </c>
      <c r="GK22" s="81">
        <f>DG22*VLOOKUP(GK$8,'PONDERADORES-GBD'!$A$3:$I$43,5,FALSE)*VLOOKUP(GK$8,'PONDERADORES-GBD'!$A$3:$I$43,6,FALSE)*VLOOKUP(GK$8,'PONDERADORES-GBD'!$A$3:$I$43,3,FALSE)+DG22*(1-VLOOKUP(GK$8,'PONDERADORES-GBD'!$A$3:$I$43,5,FALSE))*VLOOKUP(GK$8,'PONDERADORES-GBD'!$A$3:$I$43,8,FALSE)*VLOOKUP(GK$8,'PONDERADORES-GBD'!$A$3:$I$43,3,FALSE)</f>
        <v>0</v>
      </c>
      <c r="GL22" s="81">
        <f>DH22*VLOOKUP(GL$8,'PONDERADORES-GBD'!$A$3:$I$43,5,FALSE)*VLOOKUP(GL$8,'PONDERADORES-GBD'!$A$3:$I$43,6,FALSE)*VLOOKUP(GL$8,'PONDERADORES-GBD'!$A$3:$I$43,3,FALSE)+DH22*(1-VLOOKUP(GL$8,'PONDERADORES-GBD'!$A$3:$I$43,5,FALSE))*VLOOKUP(GL$8,'PONDERADORES-GBD'!$A$3:$I$43,8,FALSE)*VLOOKUP(GL$8,'PONDERADORES-GBD'!$A$3:$I$43,3,FALSE)</f>
        <v>0</v>
      </c>
      <c r="GM22" s="81">
        <f>DI22*VLOOKUP(GM$8,'PONDERADORES-GBD'!$A$3:$I$43,5,FALSE)*VLOOKUP(GM$8,'PONDERADORES-GBD'!$A$3:$I$43,6,FALSE)*VLOOKUP(GM$8,'PONDERADORES-GBD'!$A$3:$I$43,3,FALSE)+DI22*(1-VLOOKUP(GM$8,'PONDERADORES-GBD'!$A$3:$I$43,5,FALSE))*VLOOKUP(GM$8,'PONDERADORES-GBD'!$A$3:$I$43,8,FALSE)*VLOOKUP(GM$8,'PONDERADORES-GBD'!$A$3:$I$43,3,FALSE)</f>
        <v>0</v>
      </c>
      <c r="GN22" s="81">
        <f>DJ22*VLOOKUP(GN$8,'PONDERADORES-GBD'!$A$3:$I$43,5,FALSE)*VLOOKUP(GN$8,'PONDERADORES-GBD'!$A$3:$I$43,6,FALSE)*VLOOKUP(GN$8,'PONDERADORES-GBD'!$A$3:$I$43,3,FALSE)+DJ22*(1-VLOOKUP(GN$8,'PONDERADORES-GBD'!$A$3:$I$43,5,FALSE))*VLOOKUP(GN$8,'PONDERADORES-GBD'!$A$3:$I$43,8,FALSE)*VLOOKUP(GN$8,'PONDERADORES-GBD'!$A$3:$I$43,3,FALSE)</f>
        <v>0</v>
      </c>
      <c r="GO22" s="81">
        <f>DK22*VLOOKUP(GO$8,'PONDERADORES-GBD'!$A$3:$I$43,5,FALSE)*VLOOKUP(GO$8,'PONDERADORES-GBD'!$A$3:$I$43,6,FALSE)*VLOOKUP(GO$8,'PONDERADORES-GBD'!$A$3:$I$43,3,FALSE)+DK22*(1-VLOOKUP(GO$8,'PONDERADORES-GBD'!$A$3:$I$43,5,FALSE))*VLOOKUP(GO$8,'PONDERADORES-GBD'!$A$3:$I$43,8,FALSE)*VLOOKUP(GO$8,'PONDERADORES-GBD'!$A$3:$I$43,3,FALSE)</f>
        <v>0</v>
      </c>
      <c r="GP22" s="81">
        <f>DL22*VLOOKUP(GP$8,'PONDERADORES-GBD'!$A$3:$I$43,5,FALSE)*VLOOKUP(GP$8,'PONDERADORES-GBD'!$A$3:$I$43,6,FALSE)*VLOOKUP(GP$8,'PONDERADORES-GBD'!$A$3:$I$43,3,FALSE)+DL22*(1-VLOOKUP(GP$8,'PONDERADORES-GBD'!$A$3:$I$43,5,FALSE))*VLOOKUP(GP$8,'PONDERADORES-GBD'!$A$3:$I$43,8,FALSE)*VLOOKUP(GP$8,'PONDERADORES-GBD'!$A$3:$I$43,3,FALSE)</f>
        <v>0</v>
      </c>
      <c r="GQ22" s="81">
        <f>DM22*VLOOKUP(GQ$8,'PONDERADORES-GBD'!$A$3:$I$43,5,FALSE)*VLOOKUP(GQ$8,'PONDERADORES-GBD'!$A$3:$I$43,6,FALSE)*VLOOKUP(GQ$8,'PONDERADORES-GBD'!$A$3:$I$43,3,FALSE)+DM22*(1-VLOOKUP(GQ$8,'PONDERADORES-GBD'!$A$3:$I$43,5,FALSE))*VLOOKUP(GQ$8,'PONDERADORES-GBD'!$A$3:$I$43,8,FALSE)*VLOOKUP(GQ$8,'PONDERADORES-GBD'!$A$3:$I$43,3,FALSE)</f>
        <v>9.8865412731006138E-7</v>
      </c>
      <c r="GR22" s="81">
        <f>DN22*VLOOKUP(GR$8,'PONDERADORES-GBD'!$A$3:$I$43,5,FALSE)*VLOOKUP(GR$8,'PONDERADORES-GBD'!$A$3:$I$43,6,FALSE)*VLOOKUP(GR$8,'PONDERADORES-GBD'!$A$3:$I$43,3,FALSE)+DN22*(1-VLOOKUP(GR$8,'PONDERADORES-GBD'!$A$3:$I$43,5,FALSE))*VLOOKUP(GR$8,'PONDERADORES-GBD'!$A$3:$I$43,8,FALSE)*VLOOKUP(GR$8,'PONDERADORES-GBD'!$A$3:$I$43,3,FALSE)</f>
        <v>0</v>
      </c>
      <c r="GS22" s="81">
        <f>DO22*VLOOKUP(GS$8,'PONDERADORES-GBD'!$A$3:$I$43,5,FALSE)*VLOOKUP(GS$8,'PONDERADORES-GBD'!$A$3:$I$43,6,FALSE)*VLOOKUP(GS$8,'PONDERADORES-GBD'!$A$3:$I$43,3,FALSE)+DO22*(1-VLOOKUP(GS$8,'PONDERADORES-GBD'!$A$3:$I$43,5,FALSE))*VLOOKUP(GS$8,'PONDERADORES-GBD'!$A$3:$I$43,8,FALSE)*VLOOKUP(GS$8,'PONDERADORES-GBD'!$A$3:$I$43,3,FALSE)</f>
        <v>0</v>
      </c>
      <c r="GT22" s="81">
        <f>DP22*VLOOKUP(GT$8,'PONDERADORES-GBD'!$A$3:$I$43,5,FALSE)*VLOOKUP(GT$8,'PONDERADORES-GBD'!$A$3:$I$43,6,FALSE)*VLOOKUP(GT$8,'PONDERADORES-GBD'!$A$3:$I$43,3,FALSE)+DP22*(1-VLOOKUP(GT$8,'PONDERADORES-GBD'!$A$3:$I$43,5,FALSE))*VLOOKUP(GT$8,'PONDERADORES-GBD'!$A$3:$I$43,8,FALSE)*VLOOKUP(GT$8,'PONDERADORES-GBD'!$A$3:$I$43,3,FALSE)</f>
        <v>3.4524517453798767E-6</v>
      </c>
      <c r="GU22" s="81">
        <f>DQ22*VLOOKUP(GU$8,'PONDERADORES-GBD'!$A$3:$I$43,5,FALSE)*VLOOKUP(GU$8,'PONDERADORES-GBD'!$A$3:$I$43,6,FALSE)*VLOOKUP(GU$8,'PONDERADORES-GBD'!$A$3:$I$43,3,FALSE)+DQ22*(1-VLOOKUP(GU$8,'PONDERADORES-GBD'!$A$3:$I$43,5,FALSE))*VLOOKUP(GU$8,'PONDERADORES-GBD'!$A$3:$I$43,8,FALSE)*VLOOKUP(GU$8,'PONDERADORES-GBD'!$A$3:$I$43,3,FALSE)</f>
        <v>8.7684041067761787E-6</v>
      </c>
      <c r="GV22" s="81">
        <f>DR22*VLOOKUP(GV$8,'PONDERADORES-GBD'!$A$3:$I$43,5,FALSE)*VLOOKUP(GV$8,'PONDERADORES-GBD'!$A$3:$I$43,6,FALSE)*VLOOKUP(GV$8,'PONDERADORES-GBD'!$A$3:$I$43,3,FALSE)+DR22*(1-VLOOKUP(GV$8,'PONDERADORES-GBD'!$A$3:$I$43,5,FALSE))*VLOOKUP(GV$8,'PONDERADORES-GBD'!$A$3:$I$43,8,FALSE)*VLOOKUP(GV$8,'PONDERADORES-GBD'!$A$3:$I$43,3,FALSE)</f>
        <v>2.0344617002053389E-5</v>
      </c>
      <c r="GW22" s="81">
        <f>DS22*VLOOKUP(GW$8,'PONDERADORES-GBD'!$A$3:$I$43,5,FALSE)*VLOOKUP(GW$8,'PONDERADORES-GBD'!$A$3:$I$43,6,FALSE)*VLOOKUP(GW$8,'PONDERADORES-GBD'!$A$3:$I$43,3,FALSE)+DS22*(1-VLOOKUP(GW$8,'PONDERADORES-GBD'!$A$3:$I$43,5,FALSE))*VLOOKUP(GW$8,'PONDERADORES-GBD'!$A$3:$I$43,8,FALSE)*VLOOKUP(GW$8,'PONDERADORES-GBD'!$A$3:$I$43,3,FALSE)</f>
        <v>3.9170740862422992E-6</v>
      </c>
      <c r="GX22" s="81">
        <f>DT22*VLOOKUP(GX$8,'PONDERADORES-GBD'!$A$3:$I$43,5,FALSE)*VLOOKUP(GX$8,'PONDERADORES-GBD'!$A$3:$I$43,6,FALSE)*VLOOKUP(GX$8,'PONDERADORES-GBD'!$A$3:$I$43,3,FALSE)+DT22*(1-VLOOKUP(GX$8,'PONDERADORES-GBD'!$A$3:$I$43,5,FALSE))*VLOOKUP(GX$8,'PONDERADORES-GBD'!$A$3:$I$43,8,FALSE)*VLOOKUP(GX$8,'PONDERADORES-GBD'!$A$3:$I$43,3,FALSE)</f>
        <v>5.191564681724846E-7</v>
      </c>
      <c r="GY22" s="81">
        <f>DU22*VLOOKUP(GY$8,'PONDERADORES-GBD'!$A$3:$I$43,5,FALSE)*VLOOKUP(GY$8,'PONDERADORES-GBD'!$A$3:$I$43,6,FALSE)*VLOOKUP(GY$8,'PONDERADORES-GBD'!$A$3:$I$43,3,FALSE)+DU22*(1-VLOOKUP(GY$8,'PONDERADORES-GBD'!$A$3:$I$43,5,FALSE))*VLOOKUP(GY$8,'PONDERADORES-GBD'!$A$3:$I$43,8,FALSE)*VLOOKUP(GY$8,'PONDERADORES-GBD'!$A$3:$I$43,3,FALSE)</f>
        <v>0</v>
      </c>
      <c r="GZ22" s="82">
        <f t="shared" si="1"/>
        <v>1.2967697080000002E-2</v>
      </c>
      <c r="HA22" s="82">
        <f t="shared" si="2"/>
        <v>1.2111398643121152E-2</v>
      </c>
      <c r="HC22" s="52">
        <f>GZ22*PRODMORTALIDAD!BR22*C22</f>
        <v>0</v>
      </c>
      <c r="HD22" s="52">
        <f>PRODMORTALIDAD!E22*PRODLG!HA22*PRODLG!C22</f>
        <v>0</v>
      </c>
      <c r="HE22" s="52">
        <f t="shared" si="3"/>
        <v>0</v>
      </c>
    </row>
    <row r="23" spans="1:213" ht="15.75" x14ac:dyDescent="0.25">
      <c r="A23" s="68" t="s">
        <v>104</v>
      </c>
      <c r="B23" s="46" t="s">
        <v>55</v>
      </c>
      <c r="C23" s="50">
        <f>DATOS!B62</f>
        <v>0</v>
      </c>
      <c r="D23" s="51">
        <v>5.4825000000000004E-3</v>
      </c>
      <c r="E23" s="51">
        <v>3.5636000000000001E-3</v>
      </c>
      <c r="F23" s="51">
        <v>0.21149879999999999</v>
      </c>
      <c r="G23" s="51">
        <v>0</v>
      </c>
      <c r="H23" s="51">
        <v>0</v>
      </c>
      <c r="I23" s="51">
        <v>0</v>
      </c>
      <c r="J23" s="51">
        <v>0.1189693</v>
      </c>
      <c r="K23" s="51">
        <v>2.3574600000000001E-2</v>
      </c>
      <c r="L23" s="51">
        <v>0.1233553</v>
      </c>
      <c r="M23" s="51">
        <v>2.05592E-2</v>
      </c>
      <c r="N23" s="51">
        <v>3.4539500000000001E-2</v>
      </c>
      <c r="O23" s="51">
        <v>0</v>
      </c>
      <c r="P23" s="51">
        <v>4.8369700000000002E-2</v>
      </c>
      <c r="Q23" s="51">
        <v>3.2894999999999999E-3</v>
      </c>
      <c r="R23" s="51">
        <v>5.4819999999999999E-4</v>
      </c>
      <c r="S23" s="51">
        <v>3.125E-2</v>
      </c>
      <c r="T23" s="51">
        <v>2.02851E-2</v>
      </c>
      <c r="U23" s="51">
        <v>3.8925399999999999E-2</v>
      </c>
      <c r="V23" s="51">
        <v>3.3443000000000001E-2</v>
      </c>
      <c r="W23" s="51">
        <v>3.3443000000000001E-2</v>
      </c>
      <c r="X23" s="51">
        <v>2.7138200000000001E-2</v>
      </c>
      <c r="Y23" s="51">
        <v>8.2237000000000005E-3</v>
      </c>
      <c r="Z23" s="51">
        <v>0.1419956</v>
      </c>
      <c r="AA23" s="51">
        <v>3.8376999999999999E-3</v>
      </c>
      <c r="AB23" s="51">
        <v>2.4670999999999998E-3</v>
      </c>
      <c r="AC23" s="51">
        <v>0</v>
      </c>
      <c r="AD23" s="51">
        <v>0</v>
      </c>
      <c r="AE23" s="51">
        <v>0</v>
      </c>
      <c r="AF23" s="51">
        <v>5.4819999999999999E-4</v>
      </c>
      <c r="AG23" s="51">
        <v>1.0965E-3</v>
      </c>
      <c r="AH23" s="51">
        <v>0</v>
      </c>
      <c r="AI23" s="51">
        <v>1.6447E-3</v>
      </c>
      <c r="AJ23" s="51">
        <v>1.1239000000000001E-2</v>
      </c>
      <c r="AK23" s="51">
        <v>3.8376999999999999E-3</v>
      </c>
      <c r="AL23" s="51">
        <v>4.9341999999999997E-3</v>
      </c>
      <c r="AM23" s="51">
        <v>3.6458299999999999E-2</v>
      </c>
      <c r="AN23" s="51">
        <v>4.1117999999999997E-3</v>
      </c>
      <c r="AO23" s="51">
        <v>5.4819999999999999E-4</v>
      </c>
      <c r="AP23" s="51">
        <v>8.2240000000000004E-4</v>
      </c>
      <c r="AQ23" s="51">
        <v>0</v>
      </c>
      <c r="AR23" s="51">
        <v>1</v>
      </c>
      <c r="AT23" s="78">
        <f>D23*VLOOKUP(AT$8,'PONDERADORES-GBD'!$A$3:$I$43,4,FALSE)</f>
        <v>5.4825000000000004E-3</v>
      </c>
      <c r="AU23" s="78">
        <f>E23*VLOOKUP(AU$8,'PONDERADORES-GBD'!$A$3:$I$43,4,FALSE)</f>
        <v>3.5636000000000001E-3</v>
      </c>
      <c r="AV23" s="78">
        <f>F23*VLOOKUP(AV$8,'PONDERADORES-GBD'!$A$3:$I$43,4,FALSE)</f>
        <v>1.057494E-2</v>
      </c>
      <c r="AW23" s="78">
        <f>G23*VLOOKUP(AW$8,'PONDERADORES-GBD'!$A$3:$I$43,4,FALSE)</f>
        <v>0</v>
      </c>
      <c r="AX23" s="78">
        <f>H23*VLOOKUP(AX$8,'PONDERADORES-GBD'!$A$3:$I$43,4,FALSE)</f>
        <v>0</v>
      </c>
      <c r="AY23" s="78">
        <f>I23*VLOOKUP(AY$8,'PONDERADORES-GBD'!$A$3:$I$43,4,FALSE)</f>
        <v>0</v>
      </c>
      <c r="AZ23" s="78">
        <f>J23*VLOOKUP(AZ$8,'PONDERADORES-GBD'!$A$3:$I$43,4,FALSE)</f>
        <v>5.948465E-3</v>
      </c>
      <c r="BA23" s="78">
        <f>K23*VLOOKUP(BA$8,'PONDERADORES-GBD'!$A$3:$I$43,4,FALSE)</f>
        <v>1.1787300000000002E-3</v>
      </c>
      <c r="BB23" s="78">
        <f>L23*VLOOKUP(BB$8,'PONDERADORES-GBD'!$A$3:$I$43,4,FALSE)</f>
        <v>0</v>
      </c>
      <c r="BC23" s="78">
        <f>M23*VLOOKUP(BC$8,'PONDERADORES-GBD'!$A$3:$I$43,4,FALSE)</f>
        <v>0</v>
      </c>
      <c r="BD23" s="78">
        <f>N23*VLOOKUP(BD$8,'PONDERADORES-GBD'!$A$3:$I$43,4,FALSE)</f>
        <v>0</v>
      </c>
      <c r="BE23" s="78">
        <f>O23*VLOOKUP(BE$8,'PONDERADORES-GBD'!$A$3:$I$43,4,FALSE)</f>
        <v>0</v>
      </c>
      <c r="BF23" s="78">
        <f>P23*VLOOKUP(BF$8,'PONDERADORES-GBD'!$A$3:$I$43,4,FALSE)</f>
        <v>2.4184850000000002E-3</v>
      </c>
      <c r="BG23" s="78">
        <f>Q23*VLOOKUP(BG$8,'PONDERADORES-GBD'!$A$3:$I$43,4,FALSE)</f>
        <v>3.2895E-4</v>
      </c>
      <c r="BH23" s="78">
        <f>R23*VLOOKUP(BH$8,'PONDERADORES-GBD'!$A$3:$I$43,4,FALSE)</f>
        <v>1.0964E-4</v>
      </c>
      <c r="BI23" s="78">
        <f>S23*VLOOKUP(BI$8,'PONDERADORES-GBD'!$A$3:$I$43,4,FALSE)</f>
        <v>4.6874999999999998E-3</v>
      </c>
      <c r="BJ23" s="78">
        <f>T23*VLOOKUP(BJ$8,'PONDERADORES-GBD'!$A$3:$I$43,4,FALSE)</f>
        <v>0</v>
      </c>
      <c r="BK23" s="78">
        <f>U23*VLOOKUP(BK$8,'PONDERADORES-GBD'!$A$3:$I$43,4,FALSE)</f>
        <v>0</v>
      </c>
      <c r="BL23" s="78">
        <f>V23*VLOOKUP(BL$8,'PONDERADORES-GBD'!$A$3:$I$43,4,FALSE)</f>
        <v>0</v>
      </c>
      <c r="BM23" s="78">
        <f>W23*VLOOKUP(BM$8,'PONDERADORES-GBD'!$A$3:$I$43,4,FALSE)</f>
        <v>0</v>
      </c>
      <c r="BN23" s="78">
        <f>X23*VLOOKUP(BN$8,'PONDERADORES-GBD'!$A$3:$I$43,4,FALSE)</f>
        <v>0</v>
      </c>
      <c r="BO23" s="78">
        <f>Y23*VLOOKUP(BO$8,'PONDERADORES-GBD'!$A$3:$I$43,4,FALSE)</f>
        <v>0</v>
      </c>
      <c r="BP23" s="78">
        <f>Z23*VLOOKUP(BP$8,'PONDERADORES-GBD'!$A$3:$I$43,4,FALSE)</f>
        <v>0</v>
      </c>
      <c r="BQ23" s="78">
        <f>AA23*VLOOKUP(BQ$8,'PONDERADORES-GBD'!$A$3:$I$43,4,FALSE)</f>
        <v>0</v>
      </c>
      <c r="BR23" s="78">
        <f>AB23*VLOOKUP(BR$8,'PONDERADORES-GBD'!$A$3:$I$43,4,FALSE)</f>
        <v>0</v>
      </c>
      <c r="BS23" s="78">
        <f>AC23*VLOOKUP(BS$8,'PONDERADORES-GBD'!$A$3:$I$43,4,FALSE)</f>
        <v>0</v>
      </c>
      <c r="BT23" s="78">
        <f>AD23*VLOOKUP(BT$8,'PONDERADORES-GBD'!$A$3:$I$43,4,FALSE)</f>
        <v>0</v>
      </c>
      <c r="BU23" s="78">
        <f>AE23*VLOOKUP(BU$8,'PONDERADORES-GBD'!$A$3:$I$43,4,FALSE)</f>
        <v>0</v>
      </c>
      <c r="BV23" s="78">
        <f>AF23*VLOOKUP(BV$8,'PONDERADORES-GBD'!$A$3:$I$43,4,FALSE)</f>
        <v>5.4819999999999999E-4</v>
      </c>
      <c r="BW23" s="78">
        <f>AG23*VLOOKUP(BW$8,'PONDERADORES-GBD'!$A$3:$I$43,4,FALSE)</f>
        <v>1.0965E-3</v>
      </c>
      <c r="BX23" s="78">
        <f>AH23*VLOOKUP(BX$8,'PONDERADORES-GBD'!$A$3:$I$43,4,FALSE)</f>
        <v>0</v>
      </c>
      <c r="BY23" s="78">
        <f>AI23*VLOOKUP(BY$8,'PONDERADORES-GBD'!$A$3:$I$43,4,FALSE)</f>
        <v>0</v>
      </c>
      <c r="BZ23" s="78">
        <f>AJ23*VLOOKUP(BZ$8,'PONDERADORES-GBD'!$A$3:$I$43,4,FALSE)</f>
        <v>0</v>
      </c>
      <c r="CA23" s="78">
        <f>AK23*VLOOKUP(CA$8,'PONDERADORES-GBD'!$A$3:$I$43,4,FALSE)</f>
        <v>0</v>
      </c>
      <c r="CB23" s="78">
        <f>AL23*VLOOKUP(CB$8,'PONDERADORES-GBD'!$A$3:$I$43,4,FALSE)</f>
        <v>0</v>
      </c>
      <c r="CC23" s="78">
        <f>AM23*VLOOKUP(CC$8,'PONDERADORES-GBD'!$A$3:$I$43,4,FALSE)</f>
        <v>0</v>
      </c>
      <c r="CD23" s="78">
        <f>AN23*VLOOKUP(CD$8,'PONDERADORES-GBD'!$A$3:$I$43,4,FALSE)</f>
        <v>0</v>
      </c>
      <c r="CE23" s="78">
        <f>AO23*VLOOKUP(CE$8,'PONDERADORES-GBD'!$A$3:$I$43,4,FALSE)</f>
        <v>0</v>
      </c>
      <c r="CF23" s="78">
        <f>AP23*VLOOKUP(CF$8,'PONDERADORES-GBD'!$A$3:$I$43,4,FALSE)</f>
        <v>0</v>
      </c>
      <c r="CG23" s="78">
        <f>AQ23*VLOOKUP(CG$8,'PONDERADORES-GBD'!$A$3:$I$43,4,FALSE)</f>
        <v>0</v>
      </c>
      <c r="CH23" s="78">
        <f>D23*(1-VLOOKUP(CH$8,'PONDERADORES-GBD'!$A$3:$I$43,4,FALSE))</f>
        <v>0</v>
      </c>
      <c r="CI23" s="78">
        <f>E23*(1-VLOOKUP(CI$8,'PONDERADORES-GBD'!$A$3:$I$43,4,FALSE))</f>
        <v>0</v>
      </c>
      <c r="CJ23" s="78">
        <f>F23*(1-VLOOKUP(CJ$8,'PONDERADORES-GBD'!$A$3:$I$43,4,FALSE))</f>
        <v>0.20092385999999998</v>
      </c>
      <c r="CK23" s="78">
        <f>G23*(1-VLOOKUP(CK$8,'PONDERADORES-GBD'!$A$3:$I$43,4,FALSE))</f>
        <v>0</v>
      </c>
      <c r="CL23" s="78">
        <f>H23*(1-VLOOKUP(CL$8,'PONDERADORES-GBD'!$A$3:$I$43,4,FALSE))</f>
        <v>0</v>
      </c>
      <c r="CM23" s="78">
        <f>I23*(1-VLOOKUP(CM$8,'PONDERADORES-GBD'!$A$3:$I$43,4,FALSE))</f>
        <v>0</v>
      </c>
      <c r="CN23" s="78">
        <f>J23*(1-VLOOKUP(CN$8,'PONDERADORES-GBD'!$A$3:$I$43,4,FALSE))</f>
        <v>0.113020835</v>
      </c>
      <c r="CO23" s="78">
        <f>K23*(1-VLOOKUP(CO$8,'PONDERADORES-GBD'!$A$3:$I$43,4,FALSE))</f>
        <v>2.2395869999999998E-2</v>
      </c>
      <c r="CP23" s="78">
        <f>L23*(1-VLOOKUP(CP$8,'PONDERADORES-GBD'!$A$3:$I$43,4,FALSE))</f>
        <v>0.1233553</v>
      </c>
      <c r="CQ23" s="78">
        <f>M23*(1-VLOOKUP(CQ$8,'PONDERADORES-GBD'!$A$3:$I$43,4,FALSE))</f>
        <v>2.05592E-2</v>
      </c>
      <c r="CR23" s="78">
        <f>N23*(1-VLOOKUP(CR$8,'PONDERADORES-GBD'!$A$3:$I$43,4,FALSE))</f>
        <v>3.4539500000000001E-2</v>
      </c>
      <c r="CS23" s="78">
        <f>O23*(1-VLOOKUP(CS$8,'PONDERADORES-GBD'!$A$3:$I$43,4,FALSE))</f>
        <v>0</v>
      </c>
      <c r="CT23" s="78">
        <f>P23*(1-VLOOKUP(CT$8,'PONDERADORES-GBD'!$A$3:$I$43,4,FALSE))</f>
        <v>4.5951214999999997E-2</v>
      </c>
      <c r="CU23" s="78">
        <f>Q23*(1-VLOOKUP(CU$8,'PONDERADORES-GBD'!$A$3:$I$43,4,FALSE))</f>
        <v>2.9605500000000002E-3</v>
      </c>
      <c r="CV23" s="78">
        <f>R23*(1-VLOOKUP(CV$8,'PONDERADORES-GBD'!$A$3:$I$43,4,FALSE))</f>
        <v>4.3856E-4</v>
      </c>
      <c r="CW23" s="78">
        <f>S23*(1-VLOOKUP(CW$8,'PONDERADORES-GBD'!$A$3:$I$43,4,FALSE))</f>
        <v>2.6562499999999999E-2</v>
      </c>
      <c r="CX23" s="78">
        <f>T23*(1-VLOOKUP(CX$8,'PONDERADORES-GBD'!$A$3:$I$43,4,FALSE))</f>
        <v>2.02851E-2</v>
      </c>
      <c r="CY23" s="78">
        <f>U23*(1-VLOOKUP(CY$8,'PONDERADORES-GBD'!$A$3:$I$43,4,FALSE))</f>
        <v>3.8925399999999999E-2</v>
      </c>
      <c r="CZ23" s="78">
        <f>V23*(1-VLOOKUP(CZ$8,'PONDERADORES-GBD'!$A$3:$I$43,4,FALSE))</f>
        <v>3.3443000000000001E-2</v>
      </c>
      <c r="DA23" s="78">
        <f>W23*(1-VLOOKUP(DA$8,'PONDERADORES-GBD'!$A$3:$I$43,4,FALSE))</f>
        <v>3.3443000000000001E-2</v>
      </c>
      <c r="DB23" s="78">
        <f>X23*(1-VLOOKUP(DB$8,'PONDERADORES-GBD'!$A$3:$I$43,4,FALSE))</f>
        <v>2.7138200000000001E-2</v>
      </c>
      <c r="DC23" s="78">
        <f>Y23*(1-VLOOKUP(DC$8,'PONDERADORES-GBD'!$A$3:$I$43,4,FALSE))</f>
        <v>8.2237000000000005E-3</v>
      </c>
      <c r="DD23" s="78">
        <f>Z23*(1-VLOOKUP(DD$8,'PONDERADORES-GBD'!$A$3:$I$43,4,FALSE))</f>
        <v>0.1419956</v>
      </c>
      <c r="DE23" s="78">
        <f>AA23*(1-VLOOKUP(DE$8,'PONDERADORES-GBD'!$A$3:$I$43,4,FALSE))</f>
        <v>3.8376999999999999E-3</v>
      </c>
      <c r="DF23" s="78">
        <f>AB23*(1-VLOOKUP(DF$8,'PONDERADORES-GBD'!$A$3:$I$43,4,FALSE))</f>
        <v>2.4670999999999998E-3</v>
      </c>
      <c r="DG23" s="78">
        <f>AC23*(1-VLOOKUP(DG$8,'PONDERADORES-GBD'!$A$3:$I$43,4,FALSE))</f>
        <v>0</v>
      </c>
      <c r="DH23" s="78">
        <f>AD23*(1-VLOOKUP(DH$8,'PONDERADORES-GBD'!$A$3:$I$43,4,FALSE))</f>
        <v>0</v>
      </c>
      <c r="DI23" s="78">
        <f>AE23*(1-VLOOKUP(DI$8,'PONDERADORES-GBD'!$A$3:$I$43,4,FALSE))</f>
        <v>0</v>
      </c>
      <c r="DJ23" s="78">
        <f>AF23*(1-VLOOKUP(DJ$8,'PONDERADORES-GBD'!$A$3:$I$43,4,FALSE))</f>
        <v>0</v>
      </c>
      <c r="DK23" s="78">
        <f>AG23*(1-VLOOKUP(DK$8,'PONDERADORES-GBD'!$A$3:$I$43,4,FALSE))</f>
        <v>0</v>
      </c>
      <c r="DL23" s="78">
        <f>AH23*(1-VLOOKUP(DL$8,'PONDERADORES-GBD'!$A$3:$I$43,4,FALSE))</f>
        <v>0</v>
      </c>
      <c r="DM23" s="78">
        <f>AI23*(1-VLOOKUP(DM$8,'PONDERADORES-GBD'!$A$3:$I$43,4,FALSE))</f>
        <v>1.6447E-3</v>
      </c>
      <c r="DN23" s="78">
        <f>AJ23*(1-VLOOKUP(DN$8,'PONDERADORES-GBD'!$A$3:$I$43,4,FALSE))</f>
        <v>1.1239000000000001E-2</v>
      </c>
      <c r="DO23" s="78">
        <f>AK23*(1-VLOOKUP(DO$8,'PONDERADORES-GBD'!$A$3:$I$43,4,FALSE))</f>
        <v>3.8376999999999999E-3</v>
      </c>
      <c r="DP23" s="78">
        <f>AL23*(1-VLOOKUP(DP$8,'PONDERADORES-GBD'!$A$3:$I$43,4,FALSE))</f>
        <v>4.9341999999999997E-3</v>
      </c>
      <c r="DQ23" s="78">
        <f>AM23*(1-VLOOKUP(DQ$8,'PONDERADORES-GBD'!$A$3:$I$43,4,FALSE))</f>
        <v>3.6458299999999999E-2</v>
      </c>
      <c r="DR23" s="78">
        <f>AN23*(1-VLOOKUP(DR$8,'PONDERADORES-GBD'!$A$3:$I$43,4,FALSE))</f>
        <v>4.1117999999999997E-3</v>
      </c>
      <c r="DS23" s="78">
        <f>AO23*(1-VLOOKUP(DS$8,'PONDERADORES-GBD'!$A$3:$I$43,4,FALSE))</f>
        <v>5.4819999999999999E-4</v>
      </c>
      <c r="DT23" s="78">
        <f>AP23*(1-VLOOKUP(DT$8,'PONDERADORES-GBD'!$A$3:$I$43,4,FALSE))</f>
        <v>8.2240000000000004E-4</v>
      </c>
      <c r="DU23" s="78">
        <f>AQ23*(1-VLOOKUP(DU$8,'PONDERADORES-GBD'!$A$3:$I$43,4,FALSE))</f>
        <v>0</v>
      </c>
      <c r="DV23" s="50">
        <f t="shared" si="0"/>
        <v>1.0000000000000002</v>
      </c>
      <c r="DW23" s="45"/>
      <c r="DX23" s="81">
        <f>AT23*VLOOKUP(DX$8,'PONDERADORES-GBD'!$A$3:$I$43,5,FALSE)*VLOOKUP(DX$8,'PONDERADORES-GBD'!$A$3:$I$43,7,FALSE)+AT23*(1-VLOOKUP(DX$8,'PONDERADORES-GBD'!$A$3:$I$43,5,FALSE))*VLOOKUP(DX$8,'PONDERADORES-GBD'!$A$3:$I$43,9,FALSE)</f>
        <v>3.2291925000000003E-3</v>
      </c>
      <c r="DY23" s="81">
        <f>AU23*VLOOKUP(DY$8,'PONDERADORES-GBD'!$A$3:$I$43,5,FALSE)*VLOOKUP(DY$8,'PONDERADORES-GBD'!$A$3:$I$43,7,FALSE)+AU23*(1-VLOOKUP(DY$8,'PONDERADORES-GBD'!$A$3:$I$43,5,FALSE))*VLOOKUP(DY$8,'PONDERADORES-GBD'!$A$3:$I$43,9,FALSE)</f>
        <v>1.0548255999999999E-3</v>
      </c>
      <c r="DZ23" s="81">
        <f>AV23*VLOOKUP(DZ$8,'PONDERADORES-GBD'!$A$3:$I$43,5,FALSE)*VLOOKUP(DZ$8,'PONDERADORES-GBD'!$A$3:$I$43,7,FALSE)+AV23*(1-VLOOKUP(DZ$8,'PONDERADORES-GBD'!$A$3:$I$43,5,FALSE))*VLOOKUP(DZ$8,'PONDERADORES-GBD'!$A$3:$I$43,9,FALSE)</f>
        <v>2.4428111399999999E-3</v>
      </c>
      <c r="EA23" s="81">
        <f>AW23*VLOOKUP(EA$8,'PONDERADORES-GBD'!$A$3:$I$43,5,FALSE)*VLOOKUP(EA$8,'PONDERADORES-GBD'!$A$3:$I$43,7,FALSE)+AW23*(1-VLOOKUP(EA$8,'PONDERADORES-GBD'!$A$3:$I$43,5,FALSE))*VLOOKUP(EA$8,'PONDERADORES-GBD'!$A$3:$I$43,9,FALSE)</f>
        <v>0</v>
      </c>
      <c r="EB23" s="81">
        <f>AX23*VLOOKUP(EB$8,'PONDERADORES-GBD'!$A$3:$I$43,5,FALSE)*VLOOKUP(EB$8,'PONDERADORES-GBD'!$A$3:$I$43,7,FALSE)+AX23*(1-VLOOKUP(EB$8,'PONDERADORES-GBD'!$A$3:$I$43,5,FALSE))*VLOOKUP(EB$8,'PONDERADORES-GBD'!$A$3:$I$43,9,FALSE)</f>
        <v>0</v>
      </c>
      <c r="EC23" s="81">
        <f>AY23*VLOOKUP(EC$8,'PONDERADORES-GBD'!$A$3:$I$43,5,FALSE)*VLOOKUP(EC$8,'PONDERADORES-GBD'!$A$3:$I$43,7,FALSE)+AY23*(1-VLOOKUP(EC$8,'PONDERADORES-GBD'!$A$3:$I$43,5,FALSE))*VLOOKUP(EC$8,'PONDERADORES-GBD'!$A$3:$I$43,9,FALSE)</f>
        <v>0</v>
      </c>
      <c r="ED23" s="81">
        <f>AZ23*VLOOKUP(ED$8,'PONDERADORES-GBD'!$A$3:$I$43,5,FALSE)*VLOOKUP(ED$8,'PONDERADORES-GBD'!$A$3:$I$43,7,FALSE)+AZ23*(1-VLOOKUP(ED$8,'PONDERADORES-GBD'!$A$3:$I$43,5,FALSE))*VLOOKUP(ED$8,'PONDERADORES-GBD'!$A$3:$I$43,9,FALSE)</f>
        <v>3.4501097000000001E-4</v>
      </c>
      <c r="EE23" s="81">
        <f>BA23*VLOOKUP(EE$8,'PONDERADORES-GBD'!$A$3:$I$43,5,FALSE)*VLOOKUP(EE$8,'PONDERADORES-GBD'!$A$3:$I$43,7,FALSE)+BA23*(1-VLOOKUP(EE$8,'PONDERADORES-GBD'!$A$3:$I$43,5,FALSE))*VLOOKUP(EE$8,'PONDERADORES-GBD'!$A$3:$I$43,9,FALSE)</f>
        <v>5.8936500000000016E-6</v>
      </c>
      <c r="EF23" s="81">
        <f>BB23*VLOOKUP(EF$8,'PONDERADORES-GBD'!$A$3:$I$43,5,FALSE)*VLOOKUP(EF$8,'PONDERADORES-GBD'!$A$3:$I$43,7,FALSE)+BB23*(1-VLOOKUP(EF$8,'PONDERADORES-GBD'!$A$3:$I$43,5,FALSE))*VLOOKUP(EF$8,'PONDERADORES-GBD'!$A$3:$I$43,9,FALSE)</f>
        <v>0</v>
      </c>
      <c r="EG23" s="81">
        <f>BC23*VLOOKUP(EG$8,'PONDERADORES-GBD'!$A$3:$I$43,5,FALSE)*VLOOKUP(EG$8,'PONDERADORES-GBD'!$A$3:$I$43,7,FALSE)+BC23*(1-VLOOKUP(EG$8,'PONDERADORES-GBD'!$A$3:$I$43,5,FALSE))*VLOOKUP(EG$8,'PONDERADORES-GBD'!$A$3:$I$43,9,FALSE)</f>
        <v>0</v>
      </c>
      <c r="EH23" s="81">
        <f>BD23*VLOOKUP(EH$8,'PONDERADORES-GBD'!$A$3:$I$43,5,FALSE)*VLOOKUP(EH$8,'PONDERADORES-GBD'!$A$3:$I$43,7,FALSE)+BD23*(1-VLOOKUP(EH$8,'PONDERADORES-GBD'!$A$3:$I$43,5,FALSE))*VLOOKUP(EH$8,'PONDERADORES-GBD'!$A$3:$I$43,9,FALSE)</f>
        <v>0</v>
      </c>
      <c r="EI23" s="81">
        <f>BE23*VLOOKUP(EI$8,'PONDERADORES-GBD'!$A$3:$I$43,5,FALSE)*VLOOKUP(EI$8,'PONDERADORES-GBD'!$A$3:$I$43,7,FALSE)+BE23*(1-VLOOKUP(EI$8,'PONDERADORES-GBD'!$A$3:$I$43,5,FALSE))*VLOOKUP(EI$8,'PONDERADORES-GBD'!$A$3:$I$43,9,FALSE)</f>
        <v>0</v>
      </c>
      <c r="EJ23" s="81">
        <f>BF23*VLOOKUP(EJ$8,'PONDERADORES-GBD'!$A$3:$I$43,5,FALSE)*VLOOKUP(EJ$8,'PONDERADORES-GBD'!$A$3:$I$43,7,FALSE)+BF23*(1-VLOOKUP(EJ$8,'PONDERADORES-GBD'!$A$3:$I$43,5,FALSE))*VLOOKUP(EJ$8,'PONDERADORES-GBD'!$A$3:$I$43,9,FALSE)</f>
        <v>2.2733759000000001E-4</v>
      </c>
      <c r="EK23" s="81">
        <f>BG23*VLOOKUP(EK$8,'PONDERADORES-GBD'!$A$3:$I$43,5,FALSE)*VLOOKUP(EK$8,'PONDERADORES-GBD'!$A$3:$I$43,7,FALSE)+BG23*(1-VLOOKUP(EK$8,'PONDERADORES-GBD'!$A$3:$I$43,5,FALSE))*VLOOKUP(EK$8,'PONDERADORES-GBD'!$A$3:$I$43,9,FALSE)</f>
        <v>9.8684999999999995E-5</v>
      </c>
      <c r="EL23" s="81">
        <f>BH23*VLOOKUP(EL$8,'PONDERADORES-GBD'!$A$3:$I$43,5,FALSE)*VLOOKUP(EL$8,'PONDERADORES-GBD'!$A$3:$I$43,7,FALSE)+BH23*(1-VLOOKUP(EL$8,'PONDERADORES-GBD'!$A$3:$I$43,5,FALSE))*VLOOKUP(EL$8,'PONDERADORES-GBD'!$A$3:$I$43,9,FALSE)</f>
        <v>1.238932E-5</v>
      </c>
      <c r="EM23" s="81">
        <f>BI23*VLOOKUP(EM$8,'PONDERADORES-GBD'!$A$3:$I$43,5,FALSE)*VLOOKUP(EM$8,'PONDERADORES-GBD'!$A$3:$I$43,7,FALSE)+BI23*(1-VLOOKUP(EM$8,'PONDERADORES-GBD'!$A$3:$I$43,5,FALSE))*VLOOKUP(EM$8,'PONDERADORES-GBD'!$A$3:$I$43,9,FALSE)</f>
        <v>3.3281249999999994E-4</v>
      </c>
      <c r="EN23" s="81">
        <f>BJ23*VLOOKUP(EN$8,'PONDERADORES-GBD'!$A$3:$I$43,5,FALSE)*VLOOKUP(EN$8,'PONDERADORES-GBD'!$A$3:$I$43,7,FALSE)+BJ23*(1-VLOOKUP(EN$8,'PONDERADORES-GBD'!$A$3:$I$43,5,FALSE))*VLOOKUP(EN$8,'PONDERADORES-GBD'!$A$3:$I$43,9,FALSE)</f>
        <v>0</v>
      </c>
      <c r="EO23" s="81">
        <f>BK23*VLOOKUP(EO$8,'PONDERADORES-GBD'!$A$3:$I$43,5,FALSE)*VLOOKUP(EO$8,'PONDERADORES-GBD'!$A$3:$I$43,7,FALSE)+BK23*(1-VLOOKUP(EO$8,'PONDERADORES-GBD'!$A$3:$I$43,5,FALSE))*VLOOKUP(EO$8,'PONDERADORES-GBD'!$A$3:$I$43,9,FALSE)</f>
        <v>0</v>
      </c>
      <c r="EP23" s="81">
        <f>BL23*VLOOKUP(EP$8,'PONDERADORES-GBD'!$A$3:$I$43,5,FALSE)*VLOOKUP(EP$8,'PONDERADORES-GBD'!$A$3:$I$43,7,FALSE)+BL23*(1-VLOOKUP(EP$8,'PONDERADORES-GBD'!$A$3:$I$43,5,FALSE))*VLOOKUP(EP$8,'PONDERADORES-GBD'!$A$3:$I$43,9,FALSE)</f>
        <v>0</v>
      </c>
      <c r="EQ23" s="81">
        <f>BM23*VLOOKUP(EQ$8,'PONDERADORES-GBD'!$A$3:$I$43,5,FALSE)*VLOOKUP(EQ$8,'PONDERADORES-GBD'!$A$3:$I$43,7,FALSE)+BM23*(1-VLOOKUP(EQ$8,'PONDERADORES-GBD'!$A$3:$I$43,5,FALSE))*VLOOKUP(EQ$8,'PONDERADORES-GBD'!$A$3:$I$43,9,FALSE)</f>
        <v>0</v>
      </c>
      <c r="ER23" s="81">
        <f>BN23*VLOOKUP(ER$8,'PONDERADORES-GBD'!$A$3:$I$43,5,FALSE)*VLOOKUP(ER$8,'PONDERADORES-GBD'!$A$3:$I$43,7,FALSE)+BN23*(1-VLOOKUP(ER$8,'PONDERADORES-GBD'!$A$3:$I$43,5,FALSE))*VLOOKUP(ER$8,'PONDERADORES-GBD'!$A$3:$I$43,9,FALSE)</f>
        <v>0</v>
      </c>
      <c r="ES23" s="81">
        <f>BO23*VLOOKUP(ES$8,'PONDERADORES-GBD'!$A$3:$I$43,5,FALSE)*VLOOKUP(ES$8,'PONDERADORES-GBD'!$A$3:$I$43,7,FALSE)+BO23*(1-VLOOKUP(ES$8,'PONDERADORES-GBD'!$A$3:$I$43,5,FALSE))*VLOOKUP(ES$8,'PONDERADORES-GBD'!$A$3:$I$43,9,FALSE)</f>
        <v>0</v>
      </c>
      <c r="ET23" s="81">
        <f>BP23*VLOOKUP(ET$8,'PONDERADORES-GBD'!$A$3:$I$43,5,FALSE)*VLOOKUP(ET$8,'PONDERADORES-GBD'!$A$3:$I$43,7,FALSE)+BP23*(1-VLOOKUP(ET$8,'PONDERADORES-GBD'!$A$3:$I$43,5,FALSE))*VLOOKUP(ET$8,'PONDERADORES-GBD'!$A$3:$I$43,9,FALSE)</f>
        <v>0</v>
      </c>
      <c r="EU23" s="81">
        <f>BQ23*VLOOKUP(EU$8,'PONDERADORES-GBD'!$A$3:$I$43,5,FALSE)*VLOOKUP(EU$8,'PONDERADORES-GBD'!$A$3:$I$43,7,FALSE)+BQ23*(1-VLOOKUP(EU$8,'PONDERADORES-GBD'!$A$3:$I$43,5,FALSE))*VLOOKUP(EU$8,'PONDERADORES-GBD'!$A$3:$I$43,9,FALSE)</f>
        <v>0</v>
      </c>
      <c r="EV23" s="81">
        <f>BR23*VLOOKUP(EV$8,'PONDERADORES-GBD'!$A$3:$I$43,5,FALSE)*VLOOKUP(EV$8,'PONDERADORES-GBD'!$A$3:$I$43,7,FALSE)+BR23*(1-VLOOKUP(EV$8,'PONDERADORES-GBD'!$A$3:$I$43,5,FALSE))*VLOOKUP(EV$8,'PONDERADORES-GBD'!$A$3:$I$43,9,FALSE)</f>
        <v>0</v>
      </c>
      <c r="EW23" s="81">
        <f>BS23*VLOOKUP(EW$8,'PONDERADORES-GBD'!$A$3:$I$43,5,FALSE)*VLOOKUP(EW$8,'PONDERADORES-GBD'!$A$3:$I$43,7,FALSE)+BS23*(1-VLOOKUP(EW$8,'PONDERADORES-GBD'!$A$3:$I$43,5,FALSE))*VLOOKUP(EW$8,'PONDERADORES-GBD'!$A$3:$I$43,9,FALSE)</f>
        <v>0</v>
      </c>
      <c r="EX23" s="81">
        <f>BT23*VLOOKUP(EX$8,'PONDERADORES-GBD'!$A$3:$I$43,5,FALSE)*VLOOKUP(EX$8,'PONDERADORES-GBD'!$A$3:$I$43,7,FALSE)+BT23*(1-VLOOKUP(EX$8,'PONDERADORES-GBD'!$A$3:$I$43,5,FALSE))*VLOOKUP(EX$8,'PONDERADORES-GBD'!$A$3:$I$43,9,FALSE)</f>
        <v>0</v>
      </c>
      <c r="EY23" s="81">
        <f>BU23*VLOOKUP(EY$8,'PONDERADORES-GBD'!$A$3:$I$43,5,FALSE)*VLOOKUP(EY$8,'PONDERADORES-GBD'!$A$3:$I$43,7,FALSE)+BU23*(1-VLOOKUP(EY$8,'PONDERADORES-GBD'!$A$3:$I$43,5,FALSE))*VLOOKUP(EY$8,'PONDERADORES-GBD'!$A$3:$I$43,9,FALSE)</f>
        <v>0</v>
      </c>
      <c r="EZ23" s="81">
        <f>BV23*VLOOKUP(EZ$8,'PONDERADORES-GBD'!$A$3:$I$43,5,FALSE)*VLOOKUP(EZ$8,'PONDERADORES-GBD'!$A$3:$I$43,7,FALSE)+BV23*(1-VLOOKUP(EZ$8,'PONDERADORES-GBD'!$A$3:$I$43,5,FALSE))*VLOOKUP(EZ$8,'PONDERADORES-GBD'!$A$3:$I$43,9,FALSE)</f>
        <v>2.7410000000000001E-6</v>
      </c>
      <c r="FA23" s="81">
        <f>BW23*VLOOKUP(FA$8,'PONDERADORES-GBD'!$A$3:$I$43,5,FALSE)*VLOOKUP(FA$8,'PONDERADORES-GBD'!$A$3:$I$43,7,FALSE)+BW23*(1-VLOOKUP(FA$8,'PONDERADORES-GBD'!$A$3:$I$43,5,FALSE))*VLOOKUP(FA$8,'PONDERADORES-GBD'!$A$3:$I$43,9,FALSE)</f>
        <v>4.2763499999999998E-5</v>
      </c>
      <c r="FB23" s="81">
        <f>BX23*VLOOKUP(FB$8,'PONDERADORES-GBD'!$A$3:$I$43,5,FALSE)*VLOOKUP(FB$8,'PONDERADORES-GBD'!$A$3:$I$43,7,FALSE)+BX23*(1-VLOOKUP(FB$8,'PONDERADORES-GBD'!$A$3:$I$43,5,FALSE))*VLOOKUP(FB$8,'PONDERADORES-GBD'!$A$3:$I$43,9,FALSE)</f>
        <v>0</v>
      </c>
      <c r="FC23" s="81">
        <f>BY23*VLOOKUP(FC$8,'PONDERADORES-GBD'!$A$3:$I$43,5,FALSE)*VLOOKUP(FC$8,'PONDERADORES-GBD'!$A$3:$I$43,7,FALSE)+BY23*(1-VLOOKUP(FC$8,'PONDERADORES-GBD'!$A$3:$I$43,5,FALSE))*VLOOKUP(FC$8,'PONDERADORES-GBD'!$A$3:$I$43,9,FALSE)</f>
        <v>0</v>
      </c>
      <c r="FD23" s="81">
        <f>BZ23*VLOOKUP(FD$8,'PONDERADORES-GBD'!$A$3:$I$43,5,FALSE)*VLOOKUP(FD$8,'PONDERADORES-GBD'!$A$3:$I$43,7,FALSE)+BZ23*(1-VLOOKUP(FD$8,'PONDERADORES-GBD'!$A$3:$I$43,5,FALSE))*VLOOKUP(FD$8,'PONDERADORES-GBD'!$A$3:$I$43,9,FALSE)</f>
        <v>0</v>
      </c>
      <c r="FE23" s="81">
        <f>CA23*VLOOKUP(FE$8,'PONDERADORES-GBD'!$A$3:$I$43,5,FALSE)*VLOOKUP(FE$8,'PONDERADORES-GBD'!$A$3:$I$43,7,FALSE)+CA23*(1-VLOOKUP(FE$8,'PONDERADORES-GBD'!$A$3:$I$43,5,FALSE))*VLOOKUP(FE$8,'PONDERADORES-GBD'!$A$3:$I$43,9,FALSE)</f>
        <v>0</v>
      </c>
      <c r="FF23" s="81">
        <f>CB23*VLOOKUP(FF$8,'PONDERADORES-GBD'!$A$3:$I$43,5,FALSE)*VLOOKUP(FF$8,'PONDERADORES-GBD'!$A$3:$I$43,7,FALSE)+CB23*(1-VLOOKUP(FF$8,'PONDERADORES-GBD'!$A$3:$I$43,5,FALSE))*VLOOKUP(FF$8,'PONDERADORES-GBD'!$A$3:$I$43,9,FALSE)</f>
        <v>0</v>
      </c>
      <c r="FG23" s="81">
        <f>CC23*VLOOKUP(FG$8,'PONDERADORES-GBD'!$A$3:$I$43,5,FALSE)*VLOOKUP(FG$8,'PONDERADORES-GBD'!$A$3:$I$43,7,FALSE)+CC23*(1-VLOOKUP(FG$8,'PONDERADORES-GBD'!$A$3:$I$43,5,FALSE))*VLOOKUP(FG$8,'PONDERADORES-GBD'!$A$3:$I$43,9,FALSE)</f>
        <v>0</v>
      </c>
      <c r="FH23" s="81">
        <f>CD23*VLOOKUP(FH$8,'PONDERADORES-GBD'!$A$3:$I$43,5,FALSE)*VLOOKUP(FH$8,'PONDERADORES-GBD'!$A$3:$I$43,7,FALSE)+CD23*(1-VLOOKUP(FH$8,'PONDERADORES-GBD'!$A$3:$I$43,5,FALSE))*VLOOKUP(FH$8,'PONDERADORES-GBD'!$A$3:$I$43,9,FALSE)</f>
        <v>0</v>
      </c>
      <c r="FI23" s="81">
        <f>CE23*VLOOKUP(FI$8,'PONDERADORES-GBD'!$A$3:$I$43,5,FALSE)*VLOOKUP(FI$8,'PONDERADORES-GBD'!$A$3:$I$43,7,FALSE)+CE23*(1-VLOOKUP(FI$8,'PONDERADORES-GBD'!$A$3:$I$43,5,FALSE))*VLOOKUP(FI$8,'PONDERADORES-GBD'!$A$3:$I$43,9,FALSE)</f>
        <v>0</v>
      </c>
      <c r="FJ23" s="81">
        <f>CF23*VLOOKUP(FJ$8,'PONDERADORES-GBD'!$A$3:$I$43,5,FALSE)*VLOOKUP(FJ$8,'PONDERADORES-GBD'!$A$3:$I$43,7,FALSE)+CF23*(1-VLOOKUP(FJ$8,'PONDERADORES-GBD'!$A$3:$I$43,5,FALSE))*VLOOKUP(FJ$8,'PONDERADORES-GBD'!$A$3:$I$43,9,FALSE)</f>
        <v>0</v>
      </c>
      <c r="FK23" s="81">
        <f>CG23*VLOOKUP(FK$8,'PONDERADORES-GBD'!$A$3:$I$43,5,FALSE)*VLOOKUP(FK$8,'PONDERADORES-GBD'!$A$3:$I$43,7,FALSE)+CG23*(1-VLOOKUP(FK$8,'PONDERADORES-GBD'!$A$3:$I$43,5,FALSE))*VLOOKUP(FK$8,'PONDERADORES-GBD'!$A$3:$I$43,9,FALSE)</f>
        <v>0</v>
      </c>
      <c r="FL23" s="81">
        <f>CH23*VLOOKUP(FL$8,'PONDERADORES-GBD'!$A$3:$I$43,5,FALSE)*VLOOKUP(FL$8,'PONDERADORES-GBD'!$A$3:$I$43,6,FALSE)*VLOOKUP(FL$8,'PONDERADORES-GBD'!$A$3:$I$43,3,FALSE)+CH23*(1-VLOOKUP(FL$8,'PONDERADORES-GBD'!$A$3:$I$43,5,FALSE))*VLOOKUP(FL$8,'PONDERADORES-GBD'!$A$3:$I$43,8,FALSE)*VLOOKUP(FL$8,'PONDERADORES-GBD'!$A$3:$I$43,3,FALSE)</f>
        <v>0</v>
      </c>
      <c r="FM23" s="81">
        <f>CI23*VLOOKUP(FM$8,'PONDERADORES-GBD'!$A$3:$I$43,5,FALSE)*VLOOKUP(FM$8,'PONDERADORES-GBD'!$A$3:$I$43,6,FALSE)*VLOOKUP(FM$8,'PONDERADORES-GBD'!$A$3:$I$43,3,FALSE)+CI23*(1-VLOOKUP(FM$8,'PONDERADORES-GBD'!$A$3:$I$43,5,FALSE))*VLOOKUP(FM$8,'PONDERADORES-GBD'!$A$3:$I$43,8,FALSE)*VLOOKUP(FM$8,'PONDERADORES-GBD'!$A$3:$I$43,3,FALSE)</f>
        <v>0</v>
      </c>
      <c r="FN23" s="81">
        <f>CJ23*VLOOKUP(FN$8,'PONDERADORES-GBD'!$A$3:$I$43,5,FALSE)*VLOOKUP(FN$8,'PONDERADORES-GBD'!$A$3:$I$43,6,FALSE)*VLOOKUP(FN$8,'PONDERADORES-GBD'!$A$3:$I$43,3,FALSE)+CJ23*(1-VLOOKUP(FN$8,'PONDERADORES-GBD'!$A$3:$I$43,5,FALSE))*VLOOKUP(FN$8,'PONDERADORES-GBD'!$A$3:$I$43,8,FALSE)*VLOOKUP(FN$8,'PONDERADORES-GBD'!$A$3:$I$43,3,FALSE)</f>
        <v>2.8841719314989726E-3</v>
      </c>
      <c r="FO23" s="81">
        <f>CK23*VLOOKUP(FO$8,'PONDERADORES-GBD'!$A$3:$I$43,5,FALSE)*VLOOKUP(FO$8,'PONDERADORES-GBD'!$A$3:$I$43,6,FALSE)*VLOOKUP(FO$8,'PONDERADORES-GBD'!$A$3:$I$43,3,FALSE)+CK23*(1-VLOOKUP(FO$8,'PONDERADORES-GBD'!$A$3:$I$43,5,FALSE))*VLOOKUP(FO$8,'PONDERADORES-GBD'!$A$3:$I$43,8,FALSE)*VLOOKUP(FO$8,'PONDERADORES-GBD'!$A$3:$I$43,3,FALSE)</f>
        <v>0</v>
      </c>
      <c r="FP23" s="81">
        <f>CL23*VLOOKUP(FP$8,'PONDERADORES-GBD'!$A$3:$I$43,5,FALSE)*VLOOKUP(FP$8,'PONDERADORES-GBD'!$A$3:$I$43,6,FALSE)*VLOOKUP(FP$8,'PONDERADORES-GBD'!$A$3:$I$43,3,FALSE)+CL23*(1-VLOOKUP(FP$8,'PONDERADORES-GBD'!$A$3:$I$43,5,FALSE))*VLOOKUP(FP$8,'PONDERADORES-GBD'!$A$3:$I$43,8,FALSE)*VLOOKUP(FP$8,'PONDERADORES-GBD'!$A$3:$I$43,3,FALSE)</f>
        <v>0</v>
      </c>
      <c r="FQ23" s="81">
        <f>CM23*VLOOKUP(FQ$8,'PONDERADORES-GBD'!$A$3:$I$43,5,FALSE)*VLOOKUP(FQ$8,'PONDERADORES-GBD'!$A$3:$I$43,6,FALSE)*VLOOKUP(FQ$8,'PONDERADORES-GBD'!$A$3:$I$43,3,FALSE)+CM23*(1-VLOOKUP(FQ$8,'PONDERADORES-GBD'!$A$3:$I$43,5,FALSE))*VLOOKUP(FQ$8,'PONDERADORES-GBD'!$A$3:$I$43,8,FALSE)*VLOOKUP(FQ$8,'PONDERADORES-GBD'!$A$3:$I$43,3,FALSE)</f>
        <v>0</v>
      </c>
      <c r="FR23" s="81">
        <f>CN23*VLOOKUP(FR$8,'PONDERADORES-GBD'!$A$3:$I$43,5,FALSE)*VLOOKUP(FR$8,'PONDERADORES-GBD'!$A$3:$I$43,6,FALSE)*VLOOKUP(FR$8,'PONDERADORES-GBD'!$A$3:$I$43,3,FALSE)+CN23*(1-VLOOKUP(FR$8,'PONDERADORES-GBD'!$A$3:$I$43,5,FALSE))*VLOOKUP(FR$8,'PONDERADORES-GBD'!$A$3:$I$43,8,FALSE)*VLOOKUP(FR$8,'PONDERADORES-GBD'!$A$3:$I$43,3,FALSE)</f>
        <v>4.0715349676386037E-3</v>
      </c>
      <c r="FS23" s="81">
        <f>CO23*VLOOKUP(FS$8,'PONDERADORES-GBD'!$A$3:$I$43,5,FALSE)*VLOOKUP(FS$8,'PONDERADORES-GBD'!$A$3:$I$43,6,FALSE)*VLOOKUP(FS$8,'PONDERADORES-GBD'!$A$3:$I$43,3,FALSE)+CO23*(1-VLOOKUP(FS$8,'PONDERADORES-GBD'!$A$3:$I$43,5,FALSE))*VLOOKUP(FS$8,'PONDERADORES-GBD'!$A$3:$I$43,8,FALSE)*VLOOKUP(FS$8,'PONDERADORES-GBD'!$A$3:$I$43,3,FALSE)</f>
        <v>3.4711299129363442E-4</v>
      </c>
      <c r="FT23" s="81">
        <f>CP23*VLOOKUP(FT$8,'PONDERADORES-GBD'!$A$3:$I$43,5,FALSE)*VLOOKUP(FT$8,'PONDERADORES-GBD'!$A$3:$I$43,6,FALSE)*VLOOKUP(FT$8,'PONDERADORES-GBD'!$A$3:$I$43,3,FALSE)+CP23*(1-VLOOKUP(FT$8,'PONDERADORES-GBD'!$A$3:$I$43,5,FALSE))*VLOOKUP(FT$8,'PONDERADORES-GBD'!$A$3:$I$43,8,FALSE)*VLOOKUP(FT$8,'PONDERADORES-GBD'!$A$3:$I$43,3,FALSE)</f>
        <v>1.9316376135523614E-3</v>
      </c>
      <c r="FU23" s="81">
        <f>CQ23*VLOOKUP(FU$8,'PONDERADORES-GBD'!$A$3:$I$43,5,FALSE)*VLOOKUP(FU$8,'PONDERADORES-GBD'!$A$3:$I$43,6,FALSE)*VLOOKUP(FU$8,'PONDERADORES-GBD'!$A$3:$I$43,3,FALSE)+CQ23*(1-VLOOKUP(FU$8,'PONDERADORES-GBD'!$A$3:$I$43,5,FALSE))*VLOOKUP(FU$8,'PONDERADORES-GBD'!$A$3:$I$43,8,FALSE)*VLOOKUP(FU$8,'PONDERADORES-GBD'!$A$3:$I$43,3,FALSE)</f>
        <v>3.2193934127310064E-4</v>
      </c>
      <c r="FV23" s="81">
        <f>CR23*VLOOKUP(FV$8,'PONDERADORES-GBD'!$A$3:$I$43,5,FALSE)*VLOOKUP(FV$8,'PONDERADORES-GBD'!$A$3:$I$43,6,FALSE)*VLOOKUP(FV$8,'PONDERADORES-GBD'!$A$3:$I$43,3,FALSE)+CR23*(1-VLOOKUP(FV$8,'PONDERADORES-GBD'!$A$3:$I$43,5,FALSE))*VLOOKUP(FV$8,'PONDERADORES-GBD'!$A$3:$I$43,8,FALSE)*VLOOKUP(FV$8,'PONDERADORES-GBD'!$A$3:$I$43,3,FALSE)</f>
        <v>1.213634340862423E-3</v>
      </c>
      <c r="FW23" s="81">
        <f>CS23*VLOOKUP(FW$8,'PONDERADORES-GBD'!$A$3:$I$43,5,FALSE)*VLOOKUP(FW$8,'PONDERADORES-GBD'!$A$3:$I$43,6,FALSE)*VLOOKUP(FW$8,'PONDERADORES-GBD'!$A$3:$I$43,3,FALSE)+CS23*(1-VLOOKUP(FW$8,'PONDERADORES-GBD'!$A$3:$I$43,5,FALSE))*VLOOKUP(FW$8,'PONDERADORES-GBD'!$A$3:$I$43,8,FALSE)*VLOOKUP(FW$8,'PONDERADORES-GBD'!$A$3:$I$43,3,FALSE)</f>
        <v>0</v>
      </c>
      <c r="FX23" s="81">
        <f>CT23*VLOOKUP(FX$8,'PONDERADORES-GBD'!$A$3:$I$43,5,FALSE)*VLOOKUP(FX$8,'PONDERADORES-GBD'!$A$3:$I$43,6,FALSE)*VLOOKUP(FX$8,'PONDERADORES-GBD'!$A$3:$I$43,3,FALSE)+CT23*(1-VLOOKUP(FX$8,'PONDERADORES-GBD'!$A$3:$I$43,5,FALSE))*VLOOKUP(FX$8,'PONDERADORES-GBD'!$A$3:$I$43,8,FALSE)*VLOOKUP(FX$8,'PONDERADORES-GBD'!$A$3:$I$43,3,FALSE)</f>
        <v>3.3905140157426417E-4</v>
      </c>
      <c r="FY23" s="81">
        <f>CU23*VLOOKUP(FY$8,'PONDERADORES-GBD'!$A$3:$I$43,5,FALSE)*VLOOKUP(FY$8,'PONDERADORES-GBD'!$A$3:$I$43,6,FALSE)*VLOOKUP(FY$8,'PONDERADORES-GBD'!$A$3:$I$43,3,FALSE)+CU23*(1-VLOOKUP(FY$8,'PONDERADORES-GBD'!$A$3:$I$43,5,FALSE))*VLOOKUP(FY$8,'PONDERADORES-GBD'!$A$3:$I$43,8,FALSE)*VLOOKUP(FY$8,'PONDERADORES-GBD'!$A$3:$I$43,3,FALSE)</f>
        <v>3.0638956878850102E-6</v>
      </c>
      <c r="FZ23" s="81">
        <f>CV23*VLOOKUP(FZ$8,'PONDERADORES-GBD'!$A$3:$I$43,5,FALSE)*VLOOKUP(FZ$8,'PONDERADORES-GBD'!$A$3:$I$43,6,FALSE)*VLOOKUP(FZ$8,'PONDERADORES-GBD'!$A$3:$I$43,3,FALSE)+CV23*(1-VLOOKUP(FZ$8,'PONDERADORES-GBD'!$A$3:$I$43,5,FALSE))*VLOOKUP(FZ$8,'PONDERADORES-GBD'!$A$3:$I$43,8,FALSE)*VLOOKUP(FZ$8,'PONDERADORES-GBD'!$A$3:$I$43,3,FALSE)</f>
        <v>0</v>
      </c>
      <c r="GA23" s="81">
        <f>CW23*VLOOKUP(GA$8,'PONDERADORES-GBD'!$A$3:$I$43,5,FALSE)*VLOOKUP(GA$8,'PONDERADORES-GBD'!$A$3:$I$43,6,FALSE)*VLOOKUP(GA$8,'PONDERADORES-GBD'!$A$3:$I$43,3,FALSE)+CW23*(1-VLOOKUP(GA$8,'PONDERADORES-GBD'!$A$3:$I$43,5,FALSE))*VLOOKUP(GA$8,'PONDERADORES-GBD'!$A$3:$I$43,8,FALSE)*VLOOKUP(GA$8,'PONDERADORES-GBD'!$A$3:$I$43,3,FALSE)</f>
        <v>2.0137320328542094E-4</v>
      </c>
      <c r="GB23" s="81">
        <f>CX23*VLOOKUP(GB$8,'PONDERADORES-GBD'!$A$3:$I$43,5,FALSE)*VLOOKUP(GB$8,'PONDERADORES-GBD'!$A$3:$I$43,6,FALSE)*VLOOKUP(GB$8,'PONDERADORES-GBD'!$A$3:$I$43,3,FALSE)+CX23*(1-VLOOKUP(GB$8,'PONDERADORES-GBD'!$A$3:$I$43,5,FALSE))*VLOOKUP(GB$8,'PONDERADORES-GBD'!$A$3:$I$43,8,FALSE)*VLOOKUP(GB$8,'PONDERADORES-GBD'!$A$3:$I$43,3,FALSE)</f>
        <v>1.6000375934291584E-4</v>
      </c>
      <c r="GC23" s="81">
        <f>CY23*VLOOKUP(GC$8,'PONDERADORES-GBD'!$A$3:$I$43,5,FALSE)*VLOOKUP(GC$8,'PONDERADORES-GBD'!$A$3:$I$43,6,FALSE)*VLOOKUP(GC$8,'PONDERADORES-GBD'!$A$3:$I$43,3,FALSE)+CY23*(1-VLOOKUP(GC$8,'PONDERADORES-GBD'!$A$3:$I$43,5,FALSE))*VLOOKUP(GC$8,'PONDERADORES-GBD'!$A$3:$I$43,8,FALSE)*VLOOKUP(GC$8,'PONDERADORES-GBD'!$A$3:$I$43,3,FALSE)</f>
        <v>6.0330373552361393E-4</v>
      </c>
      <c r="GD23" s="81">
        <f>CZ23*VLOOKUP(GD$8,'PONDERADORES-GBD'!$A$3:$I$43,5,FALSE)*VLOOKUP(GD$8,'PONDERADORES-GBD'!$A$3:$I$43,6,FALSE)*VLOOKUP(GD$8,'PONDERADORES-GBD'!$A$3:$I$43,3,FALSE)+CZ23*(1-VLOOKUP(GD$8,'PONDERADORES-GBD'!$A$3:$I$43,5,FALSE))*VLOOKUP(GD$8,'PONDERADORES-GBD'!$A$3:$I$43,8,FALSE)*VLOOKUP(GD$8,'PONDERADORES-GBD'!$A$3:$I$43,3,FALSE)</f>
        <v>3.9609696919917862E-4</v>
      </c>
      <c r="GE23" s="81">
        <f>DA23*VLOOKUP(GE$8,'PONDERADORES-GBD'!$A$3:$I$43,5,FALSE)*VLOOKUP(GE$8,'PONDERADORES-GBD'!$A$3:$I$43,6,FALSE)*VLOOKUP(GE$8,'PONDERADORES-GBD'!$A$3:$I$43,3,FALSE)+DA23*(1-VLOOKUP(GE$8,'PONDERADORES-GBD'!$A$3:$I$43,5,FALSE))*VLOOKUP(GE$8,'PONDERADORES-GBD'!$A$3:$I$43,8,FALSE)*VLOOKUP(GE$8,'PONDERADORES-GBD'!$A$3:$I$43,3,FALSE)</f>
        <v>1.3139138945927447E-4</v>
      </c>
      <c r="GF23" s="81">
        <f>DB23*VLOOKUP(GF$8,'PONDERADORES-GBD'!$A$3:$I$43,5,FALSE)*VLOOKUP(GF$8,'PONDERADORES-GBD'!$A$3:$I$43,6,FALSE)*VLOOKUP(GF$8,'PONDERADORES-GBD'!$A$3:$I$43,3,FALSE)+DB23*(1-VLOOKUP(GF$8,'PONDERADORES-GBD'!$A$3:$I$43,5,FALSE))*VLOOKUP(GF$8,'PONDERADORES-GBD'!$A$3:$I$43,8,FALSE)*VLOOKUP(GF$8,'PONDERADORES-GBD'!$A$3:$I$43,3,FALSE)</f>
        <v>8.5296792881587959E-5</v>
      </c>
      <c r="GG23" s="81">
        <f>DC23*VLOOKUP(GG$8,'PONDERADORES-GBD'!$A$3:$I$43,5,FALSE)*VLOOKUP(GG$8,'PONDERADORES-GBD'!$A$3:$I$43,6,FALSE)*VLOOKUP(GG$8,'PONDERADORES-GBD'!$A$3:$I$43,3,FALSE)+DC23*(1-VLOOKUP(GG$8,'PONDERADORES-GBD'!$A$3:$I$43,5,FALSE))*VLOOKUP(GG$8,'PONDERADORES-GBD'!$A$3:$I$43,8,FALSE)*VLOOKUP(GG$8,'PONDERADORES-GBD'!$A$3:$I$43,3,FALSE)</f>
        <v>5.7413921971252569E-6</v>
      </c>
      <c r="GH23" s="81">
        <f>DD23*VLOOKUP(GH$8,'PONDERADORES-GBD'!$A$3:$I$43,5,FALSE)*VLOOKUP(GH$8,'PONDERADORES-GBD'!$A$3:$I$43,6,FALSE)*VLOOKUP(GH$8,'PONDERADORES-GBD'!$A$3:$I$43,3,FALSE)+DD23*(1-VLOOKUP(GH$8,'PONDERADORES-GBD'!$A$3:$I$43,5,FALSE))*VLOOKUP(GH$8,'PONDERADORES-GBD'!$A$3:$I$43,8,FALSE)*VLOOKUP(GH$8,'PONDERADORES-GBD'!$A$3:$I$43,3,FALSE)</f>
        <v>6.4145856262833685E-4</v>
      </c>
      <c r="GI23" s="81">
        <f>DE23*VLOOKUP(GI$8,'PONDERADORES-GBD'!$A$3:$I$43,5,FALSE)*VLOOKUP(GI$8,'PONDERADORES-GBD'!$A$3:$I$43,6,FALSE)*VLOOKUP(GI$8,'PONDERADORES-GBD'!$A$3:$I$43,3,FALSE)+DE23*(1-VLOOKUP(GI$8,'PONDERADORES-GBD'!$A$3:$I$43,5,FALSE))*VLOOKUP(GI$8,'PONDERADORES-GBD'!$A$3:$I$43,8,FALSE)*VLOOKUP(GI$8,'PONDERADORES-GBD'!$A$3:$I$43,3,FALSE)</f>
        <v>7.2393574264202605E-6</v>
      </c>
      <c r="GJ23" s="81">
        <f>DF23*VLOOKUP(GJ$8,'PONDERADORES-GBD'!$A$3:$I$43,5,FALSE)*VLOOKUP(GJ$8,'PONDERADORES-GBD'!$A$3:$I$43,6,FALSE)*VLOOKUP(GJ$8,'PONDERADORES-GBD'!$A$3:$I$43,3,FALSE)+DF23*(1-VLOOKUP(GJ$8,'PONDERADORES-GBD'!$A$3:$I$43,5,FALSE))*VLOOKUP(GJ$8,'PONDERADORES-GBD'!$A$3:$I$43,8,FALSE)*VLOOKUP(GJ$8,'PONDERADORES-GBD'!$A$3:$I$43,3,FALSE)</f>
        <v>1.3846830937713893E-6</v>
      </c>
      <c r="GK23" s="81">
        <f>DG23*VLOOKUP(GK$8,'PONDERADORES-GBD'!$A$3:$I$43,5,FALSE)*VLOOKUP(GK$8,'PONDERADORES-GBD'!$A$3:$I$43,6,FALSE)*VLOOKUP(GK$8,'PONDERADORES-GBD'!$A$3:$I$43,3,FALSE)+DG23*(1-VLOOKUP(GK$8,'PONDERADORES-GBD'!$A$3:$I$43,5,FALSE))*VLOOKUP(GK$8,'PONDERADORES-GBD'!$A$3:$I$43,8,FALSE)*VLOOKUP(GK$8,'PONDERADORES-GBD'!$A$3:$I$43,3,FALSE)</f>
        <v>0</v>
      </c>
      <c r="GL23" s="81">
        <f>DH23*VLOOKUP(GL$8,'PONDERADORES-GBD'!$A$3:$I$43,5,FALSE)*VLOOKUP(GL$8,'PONDERADORES-GBD'!$A$3:$I$43,6,FALSE)*VLOOKUP(GL$8,'PONDERADORES-GBD'!$A$3:$I$43,3,FALSE)+DH23*(1-VLOOKUP(GL$8,'PONDERADORES-GBD'!$A$3:$I$43,5,FALSE))*VLOOKUP(GL$8,'PONDERADORES-GBD'!$A$3:$I$43,8,FALSE)*VLOOKUP(GL$8,'PONDERADORES-GBD'!$A$3:$I$43,3,FALSE)</f>
        <v>0</v>
      </c>
      <c r="GM23" s="81">
        <f>DI23*VLOOKUP(GM$8,'PONDERADORES-GBD'!$A$3:$I$43,5,FALSE)*VLOOKUP(GM$8,'PONDERADORES-GBD'!$A$3:$I$43,6,FALSE)*VLOOKUP(GM$8,'PONDERADORES-GBD'!$A$3:$I$43,3,FALSE)+DI23*(1-VLOOKUP(GM$8,'PONDERADORES-GBD'!$A$3:$I$43,5,FALSE))*VLOOKUP(GM$8,'PONDERADORES-GBD'!$A$3:$I$43,8,FALSE)*VLOOKUP(GM$8,'PONDERADORES-GBD'!$A$3:$I$43,3,FALSE)</f>
        <v>0</v>
      </c>
      <c r="GN23" s="81">
        <f>DJ23*VLOOKUP(GN$8,'PONDERADORES-GBD'!$A$3:$I$43,5,FALSE)*VLOOKUP(GN$8,'PONDERADORES-GBD'!$A$3:$I$43,6,FALSE)*VLOOKUP(GN$8,'PONDERADORES-GBD'!$A$3:$I$43,3,FALSE)+DJ23*(1-VLOOKUP(GN$8,'PONDERADORES-GBD'!$A$3:$I$43,5,FALSE))*VLOOKUP(GN$8,'PONDERADORES-GBD'!$A$3:$I$43,8,FALSE)*VLOOKUP(GN$8,'PONDERADORES-GBD'!$A$3:$I$43,3,FALSE)</f>
        <v>0</v>
      </c>
      <c r="GO23" s="81">
        <f>DK23*VLOOKUP(GO$8,'PONDERADORES-GBD'!$A$3:$I$43,5,FALSE)*VLOOKUP(GO$8,'PONDERADORES-GBD'!$A$3:$I$43,6,FALSE)*VLOOKUP(GO$8,'PONDERADORES-GBD'!$A$3:$I$43,3,FALSE)+DK23*(1-VLOOKUP(GO$8,'PONDERADORES-GBD'!$A$3:$I$43,5,FALSE))*VLOOKUP(GO$8,'PONDERADORES-GBD'!$A$3:$I$43,8,FALSE)*VLOOKUP(GO$8,'PONDERADORES-GBD'!$A$3:$I$43,3,FALSE)</f>
        <v>0</v>
      </c>
      <c r="GP23" s="81">
        <f>DL23*VLOOKUP(GP$8,'PONDERADORES-GBD'!$A$3:$I$43,5,FALSE)*VLOOKUP(GP$8,'PONDERADORES-GBD'!$A$3:$I$43,6,FALSE)*VLOOKUP(GP$8,'PONDERADORES-GBD'!$A$3:$I$43,3,FALSE)+DL23*(1-VLOOKUP(GP$8,'PONDERADORES-GBD'!$A$3:$I$43,5,FALSE))*VLOOKUP(GP$8,'PONDERADORES-GBD'!$A$3:$I$43,8,FALSE)*VLOOKUP(GP$8,'PONDERADORES-GBD'!$A$3:$I$43,3,FALSE)</f>
        <v>0</v>
      </c>
      <c r="GQ23" s="81">
        <f>DM23*VLOOKUP(GQ$8,'PONDERADORES-GBD'!$A$3:$I$43,5,FALSE)*VLOOKUP(GQ$8,'PONDERADORES-GBD'!$A$3:$I$43,6,FALSE)*VLOOKUP(GQ$8,'PONDERADORES-GBD'!$A$3:$I$43,3,FALSE)+DM23*(1-VLOOKUP(GQ$8,'PONDERADORES-GBD'!$A$3:$I$43,5,FALSE))*VLOOKUP(GQ$8,'PONDERADORES-GBD'!$A$3:$I$43,8,FALSE)*VLOOKUP(GQ$8,'PONDERADORES-GBD'!$A$3:$I$43,3,FALSE)</f>
        <v>9.0779334702258721E-7</v>
      </c>
      <c r="GR23" s="81">
        <f>DN23*VLOOKUP(GR$8,'PONDERADORES-GBD'!$A$3:$I$43,5,FALSE)*VLOOKUP(GR$8,'PONDERADORES-GBD'!$A$3:$I$43,6,FALSE)*VLOOKUP(GR$8,'PONDERADORES-GBD'!$A$3:$I$43,3,FALSE)+DN23*(1-VLOOKUP(GR$8,'PONDERADORES-GBD'!$A$3:$I$43,5,FALSE))*VLOOKUP(GR$8,'PONDERADORES-GBD'!$A$3:$I$43,8,FALSE)*VLOOKUP(GR$8,'PONDERADORES-GBD'!$A$3:$I$43,3,FALSE)</f>
        <v>0</v>
      </c>
      <c r="GS23" s="81">
        <f>DO23*VLOOKUP(GS$8,'PONDERADORES-GBD'!$A$3:$I$43,5,FALSE)*VLOOKUP(GS$8,'PONDERADORES-GBD'!$A$3:$I$43,6,FALSE)*VLOOKUP(GS$8,'PONDERADORES-GBD'!$A$3:$I$43,3,FALSE)+DO23*(1-VLOOKUP(GS$8,'PONDERADORES-GBD'!$A$3:$I$43,5,FALSE))*VLOOKUP(GS$8,'PONDERADORES-GBD'!$A$3:$I$43,8,FALSE)*VLOOKUP(GS$8,'PONDERADORES-GBD'!$A$3:$I$43,3,FALSE)</f>
        <v>0</v>
      </c>
      <c r="GT23" s="81">
        <f>DP23*VLOOKUP(GT$8,'PONDERADORES-GBD'!$A$3:$I$43,5,FALSE)*VLOOKUP(GT$8,'PONDERADORES-GBD'!$A$3:$I$43,6,FALSE)*VLOOKUP(GT$8,'PONDERADORES-GBD'!$A$3:$I$43,3,FALSE)+DP23*(1-VLOOKUP(GT$8,'PONDERADORES-GBD'!$A$3:$I$43,5,FALSE))*VLOOKUP(GT$8,'PONDERADORES-GBD'!$A$3:$I$43,8,FALSE)*VLOOKUP(GT$8,'PONDERADORES-GBD'!$A$3:$I$43,3,FALSE)</f>
        <v>1.5130195756331278E-6</v>
      </c>
      <c r="GU23" s="81">
        <f>DQ23*VLOOKUP(GU$8,'PONDERADORES-GBD'!$A$3:$I$43,5,FALSE)*VLOOKUP(GU$8,'PONDERADORES-GBD'!$A$3:$I$43,6,FALSE)*VLOOKUP(GU$8,'PONDERADORES-GBD'!$A$3:$I$43,3,FALSE)+DQ23*(1-VLOOKUP(GU$8,'PONDERADORES-GBD'!$A$3:$I$43,5,FALSE))*VLOOKUP(GU$8,'PONDERADORES-GBD'!$A$3:$I$43,8,FALSE)*VLOOKUP(GU$8,'PONDERADORES-GBD'!$A$3:$I$43,3,FALSE)</f>
        <v>8.3846603696098553E-6</v>
      </c>
      <c r="GV23" s="81">
        <f>DR23*VLOOKUP(GV$8,'PONDERADORES-GBD'!$A$3:$I$43,5,FALSE)*VLOOKUP(GV$8,'PONDERADORES-GBD'!$A$3:$I$43,6,FALSE)*VLOOKUP(GV$8,'PONDERADORES-GBD'!$A$3:$I$43,3,FALSE)+DR23*(1-VLOOKUP(GV$8,'PONDERADORES-GBD'!$A$3:$I$43,5,FALSE))*VLOOKUP(GV$8,'PONDERADORES-GBD'!$A$3:$I$43,8,FALSE)*VLOOKUP(GV$8,'PONDERADORES-GBD'!$A$3:$I$43,3,FALSE)</f>
        <v>1.3076706036960985E-5</v>
      </c>
      <c r="GW23" s="81">
        <f>DS23*VLOOKUP(GW$8,'PONDERADORES-GBD'!$A$3:$I$43,5,FALSE)*VLOOKUP(GW$8,'PONDERADORES-GBD'!$A$3:$I$43,6,FALSE)*VLOOKUP(GW$8,'PONDERADORES-GBD'!$A$3:$I$43,3,FALSE)+DS23*(1-VLOOKUP(GW$8,'PONDERADORES-GBD'!$A$3:$I$43,5,FALSE))*VLOOKUP(GW$8,'PONDERADORES-GBD'!$A$3:$I$43,8,FALSE)*VLOOKUP(GW$8,'PONDERADORES-GBD'!$A$3:$I$43,3,FALSE)</f>
        <v>8.3913247912388763E-6</v>
      </c>
      <c r="GX23" s="81">
        <f>DT23*VLOOKUP(GX$8,'PONDERADORES-GBD'!$A$3:$I$43,5,FALSE)*VLOOKUP(GX$8,'PONDERADORES-GBD'!$A$3:$I$43,6,FALSE)*VLOOKUP(GX$8,'PONDERADORES-GBD'!$A$3:$I$43,3,FALSE)+DT23*(1-VLOOKUP(GX$8,'PONDERADORES-GBD'!$A$3:$I$43,5,FALSE))*VLOOKUP(GX$8,'PONDERADORES-GBD'!$A$3:$I$43,8,FALSE)*VLOOKUP(GX$8,'PONDERADORES-GBD'!$A$3:$I$43,3,FALSE)</f>
        <v>1.6684418891170434E-6</v>
      </c>
      <c r="GY23" s="81">
        <f>DU23*VLOOKUP(GY$8,'PONDERADORES-GBD'!$A$3:$I$43,5,FALSE)*VLOOKUP(GY$8,'PONDERADORES-GBD'!$A$3:$I$43,6,FALSE)*VLOOKUP(GY$8,'PONDERADORES-GBD'!$A$3:$I$43,3,FALSE)+DU23*(1-VLOOKUP(GY$8,'PONDERADORES-GBD'!$A$3:$I$43,5,FALSE))*VLOOKUP(GY$8,'PONDERADORES-GBD'!$A$3:$I$43,8,FALSE)*VLOOKUP(GY$8,'PONDERADORES-GBD'!$A$3:$I$43,3,FALSE)</f>
        <v>0</v>
      </c>
      <c r="GZ23" s="82">
        <f t="shared" si="1"/>
        <v>7.7944627700000007E-3</v>
      </c>
      <c r="HA23" s="82">
        <f t="shared" si="2"/>
        <v>1.3379378274428469E-2</v>
      </c>
      <c r="HC23" s="52">
        <f>GZ23*PRODMORTALIDAD!BR23*C23</f>
        <v>0</v>
      </c>
      <c r="HD23" s="52">
        <f>PRODMORTALIDAD!E23*PRODLG!HA23*PRODLG!C23</f>
        <v>0</v>
      </c>
      <c r="HE23" s="52">
        <f t="shared" si="3"/>
        <v>0</v>
      </c>
    </row>
    <row r="24" spans="1:213" ht="15.75" x14ac:dyDescent="0.25">
      <c r="A24" s="68" t="s">
        <v>104</v>
      </c>
      <c r="B24" s="46" t="s">
        <v>56</v>
      </c>
      <c r="C24" s="50">
        <f>DATOS!B63</f>
        <v>0</v>
      </c>
      <c r="D24" s="51">
        <v>3.3920999999999999E-3</v>
      </c>
      <c r="E24" s="51">
        <v>3.7312999999999999E-3</v>
      </c>
      <c r="F24" s="51">
        <v>0.20826349999999999</v>
      </c>
      <c r="G24" s="51">
        <v>0</v>
      </c>
      <c r="H24" s="51">
        <v>0</v>
      </c>
      <c r="I24" s="51">
        <v>0</v>
      </c>
      <c r="J24" s="51">
        <v>0.16553599999999999</v>
      </c>
      <c r="K24" s="51">
        <v>2.5440999999999998E-2</v>
      </c>
      <c r="L24" s="51">
        <v>0.1122795</v>
      </c>
      <c r="M24" s="51">
        <v>1.5603799999999999E-2</v>
      </c>
      <c r="N24" s="51">
        <v>3.6635000000000001E-2</v>
      </c>
      <c r="O24" s="51">
        <v>0</v>
      </c>
      <c r="P24" s="51">
        <v>4.9538400000000003E-2</v>
      </c>
      <c r="Q24" s="51">
        <v>2.7136999999999999E-3</v>
      </c>
      <c r="R24" s="51">
        <v>1.0176E-3</v>
      </c>
      <c r="S24" s="51">
        <v>3.56174E-2</v>
      </c>
      <c r="T24" s="51">
        <v>2.0352800000000001E-2</v>
      </c>
      <c r="U24" s="51">
        <v>2.9850700000000001E-2</v>
      </c>
      <c r="V24" s="51">
        <v>3.4599699999999997E-2</v>
      </c>
      <c r="W24" s="51">
        <v>3.4938900000000002E-2</v>
      </c>
      <c r="X24" s="51">
        <v>2.4423299999999998E-2</v>
      </c>
      <c r="Y24" s="51">
        <v>9.4979999999999995E-3</v>
      </c>
      <c r="Z24" s="51">
        <v>0.1214383</v>
      </c>
      <c r="AA24" s="51">
        <v>6.7843000000000001E-3</v>
      </c>
      <c r="AB24" s="51">
        <v>2.0352999999999999E-3</v>
      </c>
      <c r="AC24" s="51">
        <v>0</v>
      </c>
      <c r="AD24" s="51">
        <v>0</v>
      </c>
      <c r="AE24" s="51">
        <v>0</v>
      </c>
      <c r="AF24" s="51">
        <v>1.0176E-3</v>
      </c>
      <c r="AG24" s="51">
        <v>3.392E-4</v>
      </c>
      <c r="AH24" s="51">
        <v>0</v>
      </c>
      <c r="AI24" s="51">
        <v>2.0352999999999999E-3</v>
      </c>
      <c r="AJ24" s="51">
        <v>8.4802999999999996E-3</v>
      </c>
      <c r="AK24" s="51">
        <v>2.7136999999999999E-3</v>
      </c>
      <c r="AL24" s="51">
        <v>6.7843000000000001E-3</v>
      </c>
      <c r="AM24" s="51">
        <v>3.0529199999999999E-2</v>
      </c>
      <c r="AN24" s="51">
        <v>4.0705999999999997E-3</v>
      </c>
      <c r="AO24" s="51">
        <v>0</v>
      </c>
      <c r="AP24" s="51">
        <v>3.392E-4</v>
      </c>
      <c r="AQ24" s="51">
        <v>0</v>
      </c>
      <c r="AR24" s="51">
        <v>0.99999999999999978</v>
      </c>
      <c r="AT24" s="78">
        <f>D24*VLOOKUP(AT$8,'PONDERADORES-GBD'!$A$3:$I$43,4,FALSE)</f>
        <v>3.3920999999999999E-3</v>
      </c>
      <c r="AU24" s="78">
        <f>E24*VLOOKUP(AU$8,'PONDERADORES-GBD'!$A$3:$I$43,4,FALSE)</f>
        <v>3.7312999999999999E-3</v>
      </c>
      <c r="AV24" s="78">
        <f>F24*VLOOKUP(AV$8,'PONDERADORES-GBD'!$A$3:$I$43,4,FALSE)</f>
        <v>1.0413175E-2</v>
      </c>
      <c r="AW24" s="78">
        <f>G24*VLOOKUP(AW$8,'PONDERADORES-GBD'!$A$3:$I$43,4,FALSE)</f>
        <v>0</v>
      </c>
      <c r="AX24" s="78">
        <f>H24*VLOOKUP(AX$8,'PONDERADORES-GBD'!$A$3:$I$43,4,FALSE)</f>
        <v>0</v>
      </c>
      <c r="AY24" s="78">
        <f>I24*VLOOKUP(AY$8,'PONDERADORES-GBD'!$A$3:$I$43,4,FALSE)</f>
        <v>0</v>
      </c>
      <c r="AZ24" s="78">
        <f>J24*VLOOKUP(AZ$8,'PONDERADORES-GBD'!$A$3:$I$43,4,FALSE)</f>
        <v>8.2767999999999991E-3</v>
      </c>
      <c r="BA24" s="78">
        <f>K24*VLOOKUP(BA$8,'PONDERADORES-GBD'!$A$3:$I$43,4,FALSE)</f>
        <v>1.27205E-3</v>
      </c>
      <c r="BB24" s="78">
        <f>L24*VLOOKUP(BB$8,'PONDERADORES-GBD'!$A$3:$I$43,4,FALSE)</f>
        <v>0</v>
      </c>
      <c r="BC24" s="78">
        <f>M24*VLOOKUP(BC$8,'PONDERADORES-GBD'!$A$3:$I$43,4,FALSE)</f>
        <v>0</v>
      </c>
      <c r="BD24" s="78">
        <f>N24*VLOOKUP(BD$8,'PONDERADORES-GBD'!$A$3:$I$43,4,FALSE)</f>
        <v>0</v>
      </c>
      <c r="BE24" s="78">
        <f>O24*VLOOKUP(BE$8,'PONDERADORES-GBD'!$A$3:$I$43,4,FALSE)</f>
        <v>0</v>
      </c>
      <c r="BF24" s="78">
        <f>P24*VLOOKUP(BF$8,'PONDERADORES-GBD'!$A$3:$I$43,4,FALSE)</f>
        <v>2.4769200000000005E-3</v>
      </c>
      <c r="BG24" s="78">
        <f>Q24*VLOOKUP(BG$8,'PONDERADORES-GBD'!$A$3:$I$43,4,FALSE)</f>
        <v>2.7137E-4</v>
      </c>
      <c r="BH24" s="78">
        <f>R24*VLOOKUP(BH$8,'PONDERADORES-GBD'!$A$3:$I$43,4,FALSE)</f>
        <v>2.0352E-4</v>
      </c>
      <c r="BI24" s="78">
        <f>S24*VLOOKUP(BI$8,'PONDERADORES-GBD'!$A$3:$I$43,4,FALSE)</f>
        <v>5.3426100000000002E-3</v>
      </c>
      <c r="BJ24" s="78">
        <f>T24*VLOOKUP(BJ$8,'PONDERADORES-GBD'!$A$3:$I$43,4,FALSE)</f>
        <v>0</v>
      </c>
      <c r="BK24" s="78">
        <f>U24*VLOOKUP(BK$8,'PONDERADORES-GBD'!$A$3:$I$43,4,FALSE)</f>
        <v>0</v>
      </c>
      <c r="BL24" s="78">
        <f>V24*VLOOKUP(BL$8,'PONDERADORES-GBD'!$A$3:$I$43,4,FALSE)</f>
        <v>0</v>
      </c>
      <c r="BM24" s="78">
        <f>W24*VLOOKUP(BM$8,'PONDERADORES-GBD'!$A$3:$I$43,4,FALSE)</f>
        <v>0</v>
      </c>
      <c r="BN24" s="78">
        <f>X24*VLOOKUP(BN$8,'PONDERADORES-GBD'!$A$3:$I$43,4,FALSE)</f>
        <v>0</v>
      </c>
      <c r="BO24" s="78">
        <f>Y24*VLOOKUP(BO$8,'PONDERADORES-GBD'!$A$3:$I$43,4,FALSE)</f>
        <v>0</v>
      </c>
      <c r="BP24" s="78">
        <f>Z24*VLOOKUP(BP$8,'PONDERADORES-GBD'!$A$3:$I$43,4,FALSE)</f>
        <v>0</v>
      </c>
      <c r="BQ24" s="78">
        <f>AA24*VLOOKUP(BQ$8,'PONDERADORES-GBD'!$A$3:$I$43,4,FALSE)</f>
        <v>0</v>
      </c>
      <c r="BR24" s="78">
        <f>AB24*VLOOKUP(BR$8,'PONDERADORES-GBD'!$A$3:$I$43,4,FALSE)</f>
        <v>0</v>
      </c>
      <c r="BS24" s="78">
        <f>AC24*VLOOKUP(BS$8,'PONDERADORES-GBD'!$A$3:$I$43,4,FALSE)</f>
        <v>0</v>
      </c>
      <c r="BT24" s="78">
        <f>AD24*VLOOKUP(BT$8,'PONDERADORES-GBD'!$A$3:$I$43,4,FALSE)</f>
        <v>0</v>
      </c>
      <c r="BU24" s="78">
        <f>AE24*VLOOKUP(BU$8,'PONDERADORES-GBD'!$A$3:$I$43,4,FALSE)</f>
        <v>0</v>
      </c>
      <c r="BV24" s="78">
        <f>AF24*VLOOKUP(BV$8,'PONDERADORES-GBD'!$A$3:$I$43,4,FALSE)</f>
        <v>1.0176E-3</v>
      </c>
      <c r="BW24" s="78">
        <f>AG24*VLOOKUP(BW$8,'PONDERADORES-GBD'!$A$3:$I$43,4,FALSE)</f>
        <v>3.392E-4</v>
      </c>
      <c r="BX24" s="78">
        <f>AH24*VLOOKUP(BX$8,'PONDERADORES-GBD'!$A$3:$I$43,4,FALSE)</f>
        <v>0</v>
      </c>
      <c r="BY24" s="78">
        <f>AI24*VLOOKUP(BY$8,'PONDERADORES-GBD'!$A$3:$I$43,4,FALSE)</f>
        <v>0</v>
      </c>
      <c r="BZ24" s="78">
        <f>AJ24*VLOOKUP(BZ$8,'PONDERADORES-GBD'!$A$3:$I$43,4,FALSE)</f>
        <v>0</v>
      </c>
      <c r="CA24" s="78">
        <f>AK24*VLOOKUP(CA$8,'PONDERADORES-GBD'!$A$3:$I$43,4,FALSE)</f>
        <v>0</v>
      </c>
      <c r="CB24" s="78">
        <f>AL24*VLOOKUP(CB$8,'PONDERADORES-GBD'!$A$3:$I$43,4,FALSE)</f>
        <v>0</v>
      </c>
      <c r="CC24" s="78">
        <f>AM24*VLOOKUP(CC$8,'PONDERADORES-GBD'!$A$3:$I$43,4,FALSE)</f>
        <v>0</v>
      </c>
      <c r="CD24" s="78">
        <f>AN24*VLOOKUP(CD$8,'PONDERADORES-GBD'!$A$3:$I$43,4,FALSE)</f>
        <v>0</v>
      </c>
      <c r="CE24" s="78">
        <f>AO24*VLOOKUP(CE$8,'PONDERADORES-GBD'!$A$3:$I$43,4,FALSE)</f>
        <v>0</v>
      </c>
      <c r="CF24" s="78">
        <f>AP24*VLOOKUP(CF$8,'PONDERADORES-GBD'!$A$3:$I$43,4,FALSE)</f>
        <v>0</v>
      </c>
      <c r="CG24" s="78">
        <f>AQ24*VLOOKUP(CG$8,'PONDERADORES-GBD'!$A$3:$I$43,4,FALSE)</f>
        <v>0</v>
      </c>
      <c r="CH24" s="78">
        <f>D24*(1-VLOOKUP(CH$8,'PONDERADORES-GBD'!$A$3:$I$43,4,FALSE))</f>
        <v>0</v>
      </c>
      <c r="CI24" s="78">
        <f>E24*(1-VLOOKUP(CI$8,'PONDERADORES-GBD'!$A$3:$I$43,4,FALSE))</f>
        <v>0</v>
      </c>
      <c r="CJ24" s="78">
        <f>F24*(1-VLOOKUP(CJ$8,'PONDERADORES-GBD'!$A$3:$I$43,4,FALSE))</f>
        <v>0.19785032499999999</v>
      </c>
      <c r="CK24" s="78">
        <f>G24*(1-VLOOKUP(CK$8,'PONDERADORES-GBD'!$A$3:$I$43,4,FALSE))</f>
        <v>0</v>
      </c>
      <c r="CL24" s="78">
        <f>H24*(1-VLOOKUP(CL$8,'PONDERADORES-GBD'!$A$3:$I$43,4,FALSE))</f>
        <v>0</v>
      </c>
      <c r="CM24" s="78">
        <f>I24*(1-VLOOKUP(CM$8,'PONDERADORES-GBD'!$A$3:$I$43,4,FALSE))</f>
        <v>0</v>
      </c>
      <c r="CN24" s="78">
        <f>J24*(1-VLOOKUP(CN$8,'PONDERADORES-GBD'!$A$3:$I$43,4,FALSE))</f>
        <v>0.15725919999999999</v>
      </c>
      <c r="CO24" s="78">
        <f>K24*(1-VLOOKUP(CO$8,'PONDERADORES-GBD'!$A$3:$I$43,4,FALSE))</f>
        <v>2.4168949999999998E-2</v>
      </c>
      <c r="CP24" s="78">
        <f>L24*(1-VLOOKUP(CP$8,'PONDERADORES-GBD'!$A$3:$I$43,4,FALSE))</f>
        <v>0.1122795</v>
      </c>
      <c r="CQ24" s="78">
        <f>M24*(1-VLOOKUP(CQ$8,'PONDERADORES-GBD'!$A$3:$I$43,4,FALSE))</f>
        <v>1.5603799999999999E-2</v>
      </c>
      <c r="CR24" s="78">
        <f>N24*(1-VLOOKUP(CR$8,'PONDERADORES-GBD'!$A$3:$I$43,4,FALSE))</f>
        <v>3.6635000000000001E-2</v>
      </c>
      <c r="CS24" s="78">
        <f>O24*(1-VLOOKUP(CS$8,'PONDERADORES-GBD'!$A$3:$I$43,4,FALSE))</f>
        <v>0</v>
      </c>
      <c r="CT24" s="78">
        <f>P24*(1-VLOOKUP(CT$8,'PONDERADORES-GBD'!$A$3:$I$43,4,FALSE))</f>
        <v>4.7061480000000003E-2</v>
      </c>
      <c r="CU24" s="78">
        <f>Q24*(1-VLOOKUP(CU$8,'PONDERADORES-GBD'!$A$3:$I$43,4,FALSE))</f>
        <v>2.4423299999999999E-3</v>
      </c>
      <c r="CV24" s="78">
        <f>R24*(1-VLOOKUP(CV$8,'PONDERADORES-GBD'!$A$3:$I$43,4,FALSE))</f>
        <v>8.1408000000000001E-4</v>
      </c>
      <c r="CW24" s="78">
        <f>S24*(1-VLOOKUP(CW$8,'PONDERADORES-GBD'!$A$3:$I$43,4,FALSE))</f>
        <v>3.0274789999999999E-2</v>
      </c>
      <c r="CX24" s="78">
        <f>T24*(1-VLOOKUP(CX$8,'PONDERADORES-GBD'!$A$3:$I$43,4,FALSE))</f>
        <v>2.0352800000000001E-2</v>
      </c>
      <c r="CY24" s="78">
        <f>U24*(1-VLOOKUP(CY$8,'PONDERADORES-GBD'!$A$3:$I$43,4,FALSE))</f>
        <v>2.9850700000000001E-2</v>
      </c>
      <c r="CZ24" s="78">
        <f>V24*(1-VLOOKUP(CZ$8,'PONDERADORES-GBD'!$A$3:$I$43,4,FALSE))</f>
        <v>3.4599699999999997E-2</v>
      </c>
      <c r="DA24" s="78">
        <f>W24*(1-VLOOKUP(DA$8,'PONDERADORES-GBD'!$A$3:$I$43,4,FALSE))</f>
        <v>3.4938900000000002E-2</v>
      </c>
      <c r="DB24" s="78">
        <f>X24*(1-VLOOKUP(DB$8,'PONDERADORES-GBD'!$A$3:$I$43,4,FALSE))</f>
        <v>2.4423299999999998E-2</v>
      </c>
      <c r="DC24" s="78">
        <f>Y24*(1-VLOOKUP(DC$8,'PONDERADORES-GBD'!$A$3:$I$43,4,FALSE))</f>
        <v>9.4979999999999995E-3</v>
      </c>
      <c r="DD24" s="78">
        <f>Z24*(1-VLOOKUP(DD$8,'PONDERADORES-GBD'!$A$3:$I$43,4,FALSE))</f>
        <v>0.1214383</v>
      </c>
      <c r="DE24" s="78">
        <f>AA24*(1-VLOOKUP(DE$8,'PONDERADORES-GBD'!$A$3:$I$43,4,FALSE))</f>
        <v>6.7843000000000001E-3</v>
      </c>
      <c r="DF24" s="78">
        <f>AB24*(1-VLOOKUP(DF$8,'PONDERADORES-GBD'!$A$3:$I$43,4,FALSE))</f>
        <v>2.0352999999999999E-3</v>
      </c>
      <c r="DG24" s="78">
        <f>AC24*(1-VLOOKUP(DG$8,'PONDERADORES-GBD'!$A$3:$I$43,4,FALSE))</f>
        <v>0</v>
      </c>
      <c r="DH24" s="78">
        <f>AD24*(1-VLOOKUP(DH$8,'PONDERADORES-GBD'!$A$3:$I$43,4,FALSE))</f>
        <v>0</v>
      </c>
      <c r="DI24" s="78">
        <f>AE24*(1-VLOOKUP(DI$8,'PONDERADORES-GBD'!$A$3:$I$43,4,FALSE))</f>
        <v>0</v>
      </c>
      <c r="DJ24" s="78">
        <f>AF24*(1-VLOOKUP(DJ$8,'PONDERADORES-GBD'!$A$3:$I$43,4,FALSE))</f>
        <v>0</v>
      </c>
      <c r="DK24" s="78">
        <f>AG24*(1-VLOOKUP(DK$8,'PONDERADORES-GBD'!$A$3:$I$43,4,FALSE))</f>
        <v>0</v>
      </c>
      <c r="DL24" s="78">
        <f>AH24*(1-VLOOKUP(DL$8,'PONDERADORES-GBD'!$A$3:$I$43,4,FALSE))</f>
        <v>0</v>
      </c>
      <c r="DM24" s="78">
        <f>AI24*(1-VLOOKUP(DM$8,'PONDERADORES-GBD'!$A$3:$I$43,4,FALSE))</f>
        <v>2.0352999999999999E-3</v>
      </c>
      <c r="DN24" s="78">
        <f>AJ24*(1-VLOOKUP(DN$8,'PONDERADORES-GBD'!$A$3:$I$43,4,FALSE))</f>
        <v>8.4802999999999996E-3</v>
      </c>
      <c r="DO24" s="78">
        <f>AK24*(1-VLOOKUP(DO$8,'PONDERADORES-GBD'!$A$3:$I$43,4,FALSE))</f>
        <v>2.7136999999999999E-3</v>
      </c>
      <c r="DP24" s="78">
        <f>AL24*(1-VLOOKUP(DP$8,'PONDERADORES-GBD'!$A$3:$I$43,4,FALSE))</f>
        <v>6.7843000000000001E-3</v>
      </c>
      <c r="DQ24" s="78">
        <f>AM24*(1-VLOOKUP(DQ$8,'PONDERADORES-GBD'!$A$3:$I$43,4,FALSE))</f>
        <v>3.0529199999999999E-2</v>
      </c>
      <c r="DR24" s="78">
        <f>AN24*(1-VLOOKUP(DR$8,'PONDERADORES-GBD'!$A$3:$I$43,4,FALSE))</f>
        <v>4.0705999999999997E-3</v>
      </c>
      <c r="DS24" s="78">
        <f>AO24*(1-VLOOKUP(DS$8,'PONDERADORES-GBD'!$A$3:$I$43,4,FALSE))</f>
        <v>0</v>
      </c>
      <c r="DT24" s="78">
        <f>AP24*(1-VLOOKUP(DT$8,'PONDERADORES-GBD'!$A$3:$I$43,4,FALSE))</f>
        <v>3.392E-4</v>
      </c>
      <c r="DU24" s="78">
        <f>AQ24*(1-VLOOKUP(DU$8,'PONDERADORES-GBD'!$A$3:$I$43,4,FALSE))</f>
        <v>0</v>
      </c>
      <c r="DV24" s="50">
        <f t="shared" si="0"/>
        <v>1</v>
      </c>
      <c r="DW24" s="45"/>
      <c r="DX24" s="81">
        <f>AT24*VLOOKUP(DX$8,'PONDERADORES-GBD'!$A$3:$I$43,5,FALSE)*VLOOKUP(DX$8,'PONDERADORES-GBD'!$A$3:$I$43,7,FALSE)+AT24*(1-VLOOKUP(DX$8,'PONDERADORES-GBD'!$A$3:$I$43,5,FALSE))*VLOOKUP(DX$8,'PONDERADORES-GBD'!$A$3:$I$43,9,FALSE)</f>
        <v>1.9979468999999999E-3</v>
      </c>
      <c r="DY24" s="81">
        <f>AU24*VLOOKUP(DY$8,'PONDERADORES-GBD'!$A$3:$I$43,5,FALSE)*VLOOKUP(DY$8,'PONDERADORES-GBD'!$A$3:$I$43,7,FALSE)+AU24*(1-VLOOKUP(DY$8,'PONDERADORES-GBD'!$A$3:$I$43,5,FALSE))*VLOOKUP(DY$8,'PONDERADORES-GBD'!$A$3:$I$43,9,FALSE)</f>
        <v>1.1044647999999999E-3</v>
      </c>
      <c r="DZ24" s="81">
        <f>AV24*VLOOKUP(DZ$8,'PONDERADORES-GBD'!$A$3:$I$43,5,FALSE)*VLOOKUP(DZ$8,'PONDERADORES-GBD'!$A$3:$I$43,7,FALSE)+AV24*(1-VLOOKUP(DZ$8,'PONDERADORES-GBD'!$A$3:$I$43,5,FALSE))*VLOOKUP(DZ$8,'PONDERADORES-GBD'!$A$3:$I$43,9,FALSE)</f>
        <v>2.4054434250000002E-3</v>
      </c>
      <c r="EA24" s="81">
        <f>AW24*VLOOKUP(EA$8,'PONDERADORES-GBD'!$A$3:$I$43,5,FALSE)*VLOOKUP(EA$8,'PONDERADORES-GBD'!$A$3:$I$43,7,FALSE)+AW24*(1-VLOOKUP(EA$8,'PONDERADORES-GBD'!$A$3:$I$43,5,FALSE))*VLOOKUP(EA$8,'PONDERADORES-GBD'!$A$3:$I$43,9,FALSE)</f>
        <v>0</v>
      </c>
      <c r="EB24" s="81">
        <f>AX24*VLOOKUP(EB$8,'PONDERADORES-GBD'!$A$3:$I$43,5,FALSE)*VLOOKUP(EB$8,'PONDERADORES-GBD'!$A$3:$I$43,7,FALSE)+AX24*(1-VLOOKUP(EB$8,'PONDERADORES-GBD'!$A$3:$I$43,5,FALSE))*VLOOKUP(EB$8,'PONDERADORES-GBD'!$A$3:$I$43,9,FALSE)</f>
        <v>0</v>
      </c>
      <c r="EC24" s="81">
        <f>AY24*VLOOKUP(EC$8,'PONDERADORES-GBD'!$A$3:$I$43,5,FALSE)*VLOOKUP(EC$8,'PONDERADORES-GBD'!$A$3:$I$43,7,FALSE)+AY24*(1-VLOOKUP(EC$8,'PONDERADORES-GBD'!$A$3:$I$43,5,FALSE))*VLOOKUP(EC$8,'PONDERADORES-GBD'!$A$3:$I$43,9,FALSE)</f>
        <v>0</v>
      </c>
      <c r="ED24" s="81">
        <f>AZ24*VLOOKUP(ED$8,'PONDERADORES-GBD'!$A$3:$I$43,5,FALSE)*VLOOKUP(ED$8,'PONDERADORES-GBD'!$A$3:$I$43,7,FALSE)+AZ24*(1-VLOOKUP(ED$8,'PONDERADORES-GBD'!$A$3:$I$43,5,FALSE))*VLOOKUP(ED$8,'PONDERADORES-GBD'!$A$3:$I$43,9,FALSE)</f>
        <v>4.8005439999999997E-4</v>
      </c>
      <c r="EE24" s="81">
        <f>BA24*VLOOKUP(EE$8,'PONDERADORES-GBD'!$A$3:$I$43,5,FALSE)*VLOOKUP(EE$8,'PONDERADORES-GBD'!$A$3:$I$43,7,FALSE)+BA24*(1-VLOOKUP(EE$8,'PONDERADORES-GBD'!$A$3:$I$43,5,FALSE))*VLOOKUP(EE$8,'PONDERADORES-GBD'!$A$3:$I$43,9,FALSE)</f>
        <v>6.3602500000000006E-6</v>
      </c>
      <c r="EF24" s="81">
        <f>BB24*VLOOKUP(EF$8,'PONDERADORES-GBD'!$A$3:$I$43,5,FALSE)*VLOOKUP(EF$8,'PONDERADORES-GBD'!$A$3:$I$43,7,FALSE)+BB24*(1-VLOOKUP(EF$8,'PONDERADORES-GBD'!$A$3:$I$43,5,FALSE))*VLOOKUP(EF$8,'PONDERADORES-GBD'!$A$3:$I$43,9,FALSE)</f>
        <v>0</v>
      </c>
      <c r="EG24" s="81">
        <f>BC24*VLOOKUP(EG$8,'PONDERADORES-GBD'!$A$3:$I$43,5,FALSE)*VLOOKUP(EG$8,'PONDERADORES-GBD'!$A$3:$I$43,7,FALSE)+BC24*(1-VLOOKUP(EG$8,'PONDERADORES-GBD'!$A$3:$I$43,5,FALSE))*VLOOKUP(EG$8,'PONDERADORES-GBD'!$A$3:$I$43,9,FALSE)</f>
        <v>0</v>
      </c>
      <c r="EH24" s="81">
        <f>BD24*VLOOKUP(EH$8,'PONDERADORES-GBD'!$A$3:$I$43,5,FALSE)*VLOOKUP(EH$8,'PONDERADORES-GBD'!$A$3:$I$43,7,FALSE)+BD24*(1-VLOOKUP(EH$8,'PONDERADORES-GBD'!$A$3:$I$43,5,FALSE))*VLOOKUP(EH$8,'PONDERADORES-GBD'!$A$3:$I$43,9,FALSE)</f>
        <v>0</v>
      </c>
      <c r="EI24" s="81">
        <f>BE24*VLOOKUP(EI$8,'PONDERADORES-GBD'!$A$3:$I$43,5,FALSE)*VLOOKUP(EI$8,'PONDERADORES-GBD'!$A$3:$I$43,7,FALSE)+BE24*(1-VLOOKUP(EI$8,'PONDERADORES-GBD'!$A$3:$I$43,5,FALSE))*VLOOKUP(EI$8,'PONDERADORES-GBD'!$A$3:$I$43,9,FALSE)</f>
        <v>0</v>
      </c>
      <c r="EJ24" s="81">
        <f>BF24*VLOOKUP(EJ$8,'PONDERADORES-GBD'!$A$3:$I$43,5,FALSE)*VLOOKUP(EJ$8,'PONDERADORES-GBD'!$A$3:$I$43,7,FALSE)+BF24*(1-VLOOKUP(EJ$8,'PONDERADORES-GBD'!$A$3:$I$43,5,FALSE))*VLOOKUP(EJ$8,'PONDERADORES-GBD'!$A$3:$I$43,9,FALSE)</f>
        <v>2.3283048000000004E-4</v>
      </c>
      <c r="EK24" s="81">
        <f>BG24*VLOOKUP(EK$8,'PONDERADORES-GBD'!$A$3:$I$43,5,FALSE)*VLOOKUP(EK$8,'PONDERADORES-GBD'!$A$3:$I$43,7,FALSE)+BG24*(1-VLOOKUP(EK$8,'PONDERADORES-GBD'!$A$3:$I$43,5,FALSE))*VLOOKUP(EK$8,'PONDERADORES-GBD'!$A$3:$I$43,9,FALSE)</f>
        <v>8.1410999999999997E-5</v>
      </c>
      <c r="EL24" s="81">
        <f>BH24*VLOOKUP(EL$8,'PONDERADORES-GBD'!$A$3:$I$43,5,FALSE)*VLOOKUP(EL$8,'PONDERADORES-GBD'!$A$3:$I$43,7,FALSE)+BH24*(1-VLOOKUP(EL$8,'PONDERADORES-GBD'!$A$3:$I$43,5,FALSE))*VLOOKUP(EL$8,'PONDERADORES-GBD'!$A$3:$I$43,9,FALSE)</f>
        <v>2.2997760000000003E-5</v>
      </c>
      <c r="EM24" s="81">
        <f>BI24*VLOOKUP(EM$8,'PONDERADORES-GBD'!$A$3:$I$43,5,FALSE)*VLOOKUP(EM$8,'PONDERADORES-GBD'!$A$3:$I$43,7,FALSE)+BI24*(1-VLOOKUP(EM$8,'PONDERADORES-GBD'!$A$3:$I$43,5,FALSE))*VLOOKUP(EM$8,'PONDERADORES-GBD'!$A$3:$I$43,9,FALSE)</f>
        <v>3.7932530999999997E-4</v>
      </c>
      <c r="EN24" s="81">
        <f>BJ24*VLOOKUP(EN$8,'PONDERADORES-GBD'!$A$3:$I$43,5,FALSE)*VLOOKUP(EN$8,'PONDERADORES-GBD'!$A$3:$I$43,7,FALSE)+BJ24*(1-VLOOKUP(EN$8,'PONDERADORES-GBD'!$A$3:$I$43,5,FALSE))*VLOOKUP(EN$8,'PONDERADORES-GBD'!$A$3:$I$43,9,FALSE)</f>
        <v>0</v>
      </c>
      <c r="EO24" s="81">
        <f>BK24*VLOOKUP(EO$8,'PONDERADORES-GBD'!$A$3:$I$43,5,FALSE)*VLOOKUP(EO$8,'PONDERADORES-GBD'!$A$3:$I$43,7,FALSE)+BK24*(1-VLOOKUP(EO$8,'PONDERADORES-GBD'!$A$3:$I$43,5,FALSE))*VLOOKUP(EO$8,'PONDERADORES-GBD'!$A$3:$I$43,9,FALSE)</f>
        <v>0</v>
      </c>
      <c r="EP24" s="81">
        <f>BL24*VLOOKUP(EP$8,'PONDERADORES-GBD'!$A$3:$I$43,5,FALSE)*VLOOKUP(EP$8,'PONDERADORES-GBD'!$A$3:$I$43,7,FALSE)+BL24*(1-VLOOKUP(EP$8,'PONDERADORES-GBD'!$A$3:$I$43,5,FALSE))*VLOOKUP(EP$8,'PONDERADORES-GBD'!$A$3:$I$43,9,FALSE)</f>
        <v>0</v>
      </c>
      <c r="EQ24" s="81">
        <f>BM24*VLOOKUP(EQ$8,'PONDERADORES-GBD'!$A$3:$I$43,5,FALSE)*VLOOKUP(EQ$8,'PONDERADORES-GBD'!$A$3:$I$43,7,FALSE)+BM24*(1-VLOOKUP(EQ$8,'PONDERADORES-GBD'!$A$3:$I$43,5,FALSE))*VLOOKUP(EQ$8,'PONDERADORES-GBD'!$A$3:$I$43,9,FALSE)</f>
        <v>0</v>
      </c>
      <c r="ER24" s="81">
        <f>BN24*VLOOKUP(ER$8,'PONDERADORES-GBD'!$A$3:$I$43,5,FALSE)*VLOOKUP(ER$8,'PONDERADORES-GBD'!$A$3:$I$43,7,FALSE)+BN24*(1-VLOOKUP(ER$8,'PONDERADORES-GBD'!$A$3:$I$43,5,FALSE))*VLOOKUP(ER$8,'PONDERADORES-GBD'!$A$3:$I$43,9,FALSE)</f>
        <v>0</v>
      </c>
      <c r="ES24" s="81">
        <f>BO24*VLOOKUP(ES$8,'PONDERADORES-GBD'!$A$3:$I$43,5,FALSE)*VLOOKUP(ES$8,'PONDERADORES-GBD'!$A$3:$I$43,7,FALSE)+BO24*(1-VLOOKUP(ES$8,'PONDERADORES-GBD'!$A$3:$I$43,5,FALSE))*VLOOKUP(ES$8,'PONDERADORES-GBD'!$A$3:$I$43,9,FALSE)</f>
        <v>0</v>
      </c>
      <c r="ET24" s="81">
        <f>BP24*VLOOKUP(ET$8,'PONDERADORES-GBD'!$A$3:$I$43,5,FALSE)*VLOOKUP(ET$8,'PONDERADORES-GBD'!$A$3:$I$43,7,FALSE)+BP24*(1-VLOOKUP(ET$8,'PONDERADORES-GBD'!$A$3:$I$43,5,FALSE))*VLOOKUP(ET$8,'PONDERADORES-GBD'!$A$3:$I$43,9,FALSE)</f>
        <v>0</v>
      </c>
      <c r="EU24" s="81">
        <f>BQ24*VLOOKUP(EU$8,'PONDERADORES-GBD'!$A$3:$I$43,5,FALSE)*VLOOKUP(EU$8,'PONDERADORES-GBD'!$A$3:$I$43,7,FALSE)+BQ24*(1-VLOOKUP(EU$8,'PONDERADORES-GBD'!$A$3:$I$43,5,FALSE))*VLOOKUP(EU$8,'PONDERADORES-GBD'!$A$3:$I$43,9,FALSE)</f>
        <v>0</v>
      </c>
      <c r="EV24" s="81">
        <f>BR24*VLOOKUP(EV$8,'PONDERADORES-GBD'!$A$3:$I$43,5,FALSE)*VLOOKUP(EV$8,'PONDERADORES-GBD'!$A$3:$I$43,7,FALSE)+BR24*(1-VLOOKUP(EV$8,'PONDERADORES-GBD'!$A$3:$I$43,5,FALSE))*VLOOKUP(EV$8,'PONDERADORES-GBD'!$A$3:$I$43,9,FALSE)</f>
        <v>0</v>
      </c>
      <c r="EW24" s="81">
        <f>BS24*VLOOKUP(EW$8,'PONDERADORES-GBD'!$A$3:$I$43,5,FALSE)*VLOOKUP(EW$8,'PONDERADORES-GBD'!$A$3:$I$43,7,FALSE)+BS24*(1-VLOOKUP(EW$8,'PONDERADORES-GBD'!$A$3:$I$43,5,FALSE))*VLOOKUP(EW$8,'PONDERADORES-GBD'!$A$3:$I$43,9,FALSE)</f>
        <v>0</v>
      </c>
      <c r="EX24" s="81">
        <f>BT24*VLOOKUP(EX$8,'PONDERADORES-GBD'!$A$3:$I$43,5,FALSE)*VLOOKUP(EX$8,'PONDERADORES-GBD'!$A$3:$I$43,7,FALSE)+BT24*(1-VLOOKUP(EX$8,'PONDERADORES-GBD'!$A$3:$I$43,5,FALSE))*VLOOKUP(EX$8,'PONDERADORES-GBD'!$A$3:$I$43,9,FALSE)</f>
        <v>0</v>
      </c>
      <c r="EY24" s="81">
        <f>BU24*VLOOKUP(EY$8,'PONDERADORES-GBD'!$A$3:$I$43,5,FALSE)*VLOOKUP(EY$8,'PONDERADORES-GBD'!$A$3:$I$43,7,FALSE)+BU24*(1-VLOOKUP(EY$8,'PONDERADORES-GBD'!$A$3:$I$43,5,FALSE))*VLOOKUP(EY$8,'PONDERADORES-GBD'!$A$3:$I$43,9,FALSE)</f>
        <v>0</v>
      </c>
      <c r="EZ24" s="81">
        <f>BV24*VLOOKUP(EZ$8,'PONDERADORES-GBD'!$A$3:$I$43,5,FALSE)*VLOOKUP(EZ$8,'PONDERADORES-GBD'!$A$3:$I$43,7,FALSE)+BV24*(1-VLOOKUP(EZ$8,'PONDERADORES-GBD'!$A$3:$I$43,5,FALSE))*VLOOKUP(EZ$8,'PONDERADORES-GBD'!$A$3:$I$43,9,FALSE)</f>
        <v>5.0880000000000002E-6</v>
      </c>
      <c r="FA24" s="81">
        <f>BW24*VLOOKUP(FA$8,'PONDERADORES-GBD'!$A$3:$I$43,5,FALSE)*VLOOKUP(FA$8,'PONDERADORES-GBD'!$A$3:$I$43,7,FALSE)+BW24*(1-VLOOKUP(FA$8,'PONDERADORES-GBD'!$A$3:$I$43,5,FALSE))*VLOOKUP(FA$8,'PONDERADORES-GBD'!$A$3:$I$43,9,FALSE)</f>
        <v>1.3228799999999999E-5</v>
      </c>
      <c r="FB24" s="81">
        <f>BX24*VLOOKUP(FB$8,'PONDERADORES-GBD'!$A$3:$I$43,5,FALSE)*VLOOKUP(FB$8,'PONDERADORES-GBD'!$A$3:$I$43,7,FALSE)+BX24*(1-VLOOKUP(FB$8,'PONDERADORES-GBD'!$A$3:$I$43,5,FALSE))*VLOOKUP(FB$8,'PONDERADORES-GBD'!$A$3:$I$43,9,FALSE)</f>
        <v>0</v>
      </c>
      <c r="FC24" s="81">
        <f>BY24*VLOOKUP(FC$8,'PONDERADORES-GBD'!$A$3:$I$43,5,FALSE)*VLOOKUP(FC$8,'PONDERADORES-GBD'!$A$3:$I$43,7,FALSE)+BY24*(1-VLOOKUP(FC$8,'PONDERADORES-GBD'!$A$3:$I$43,5,FALSE))*VLOOKUP(FC$8,'PONDERADORES-GBD'!$A$3:$I$43,9,FALSE)</f>
        <v>0</v>
      </c>
      <c r="FD24" s="81">
        <f>BZ24*VLOOKUP(FD$8,'PONDERADORES-GBD'!$A$3:$I$43,5,FALSE)*VLOOKUP(FD$8,'PONDERADORES-GBD'!$A$3:$I$43,7,FALSE)+BZ24*(1-VLOOKUP(FD$8,'PONDERADORES-GBD'!$A$3:$I$43,5,FALSE))*VLOOKUP(FD$8,'PONDERADORES-GBD'!$A$3:$I$43,9,FALSE)</f>
        <v>0</v>
      </c>
      <c r="FE24" s="81">
        <f>CA24*VLOOKUP(FE$8,'PONDERADORES-GBD'!$A$3:$I$43,5,FALSE)*VLOOKUP(FE$8,'PONDERADORES-GBD'!$A$3:$I$43,7,FALSE)+CA24*(1-VLOOKUP(FE$8,'PONDERADORES-GBD'!$A$3:$I$43,5,FALSE))*VLOOKUP(FE$8,'PONDERADORES-GBD'!$A$3:$I$43,9,FALSE)</f>
        <v>0</v>
      </c>
      <c r="FF24" s="81">
        <f>CB24*VLOOKUP(FF$8,'PONDERADORES-GBD'!$A$3:$I$43,5,FALSE)*VLOOKUP(FF$8,'PONDERADORES-GBD'!$A$3:$I$43,7,FALSE)+CB24*(1-VLOOKUP(FF$8,'PONDERADORES-GBD'!$A$3:$I$43,5,FALSE))*VLOOKUP(FF$8,'PONDERADORES-GBD'!$A$3:$I$43,9,FALSE)</f>
        <v>0</v>
      </c>
      <c r="FG24" s="81">
        <f>CC24*VLOOKUP(FG$8,'PONDERADORES-GBD'!$A$3:$I$43,5,FALSE)*VLOOKUP(FG$8,'PONDERADORES-GBD'!$A$3:$I$43,7,FALSE)+CC24*(1-VLOOKUP(FG$8,'PONDERADORES-GBD'!$A$3:$I$43,5,FALSE))*VLOOKUP(FG$8,'PONDERADORES-GBD'!$A$3:$I$43,9,FALSE)</f>
        <v>0</v>
      </c>
      <c r="FH24" s="81">
        <f>CD24*VLOOKUP(FH$8,'PONDERADORES-GBD'!$A$3:$I$43,5,FALSE)*VLOOKUP(FH$8,'PONDERADORES-GBD'!$A$3:$I$43,7,FALSE)+CD24*(1-VLOOKUP(FH$8,'PONDERADORES-GBD'!$A$3:$I$43,5,FALSE))*VLOOKUP(FH$8,'PONDERADORES-GBD'!$A$3:$I$43,9,FALSE)</f>
        <v>0</v>
      </c>
      <c r="FI24" s="81">
        <f>CE24*VLOOKUP(FI$8,'PONDERADORES-GBD'!$A$3:$I$43,5,FALSE)*VLOOKUP(FI$8,'PONDERADORES-GBD'!$A$3:$I$43,7,FALSE)+CE24*(1-VLOOKUP(FI$8,'PONDERADORES-GBD'!$A$3:$I$43,5,FALSE))*VLOOKUP(FI$8,'PONDERADORES-GBD'!$A$3:$I$43,9,FALSE)</f>
        <v>0</v>
      </c>
      <c r="FJ24" s="81">
        <f>CF24*VLOOKUP(FJ$8,'PONDERADORES-GBD'!$A$3:$I$43,5,FALSE)*VLOOKUP(FJ$8,'PONDERADORES-GBD'!$A$3:$I$43,7,FALSE)+CF24*(1-VLOOKUP(FJ$8,'PONDERADORES-GBD'!$A$3:$I$43,5,FALSE))*VLOOKUP(FJ$8,'PONDERADORES-GBD'!$A$3:$I$43,9,FALSE)</f>
        <v>0</v>
      </c>
      <c r="FK24" s="81">
        <f>CG24*VLOOKUP(FK$8,'PONDERADORES-GBD'!$A$3:$I$43,5,FALSE)*VLOOKUP(FK$8,'PONDERADORES-GBD'!$A$3:$I$43,7,FALSE)+CG24*(1-VLOOKUP(FK$8,'PONDERADORES-GBD'!$A$3:$I$43,5,FALSE))*VLOOKUP(FK$8,'PONDERADORES-GBD'!$A$3:$I$43,9,FALSE)</f>
        <v>0</v>
      </c>
      <c r="FL24" s="81">
        <f>CH24*VLOOKUP(FL$8,'PONDERADORES-GBD'!$A$3:$I$43,5,FALSE)*VLOOKUP(FL$8,'PONDERADORES-GBD'!$A$3:$I$43,6,FALSE)*VLOOKUP(FL$8,'PONDERADORES-GBD'!$A$3:$I$43,3,FALSE)+CH24*(1-VLOOKUP(FL$8,'PONDERADORES-GBD'!$A$3:$I$43,5,FALSE))*VLOOKUP(FL$8,'PONDERADORES-GBD'!$A$3:$I$43,8,FALSE)*VLOOKUP(FL$8,'PONDERADORES-GBD'!$A$3:$I$43,3,FALSE)</f>
        <v>0</v>
      </c>
      <c r="FM24" s="81">
        <f>CI24*VLOOKUP(FM$8,'PONDERADORES-GBD'!$A$3:$I$43,5,FALSE)*VLOOKUP(FM$8,'PONDERADORES-GBD'!$A$3:$I$43,6,FALSE)*VLOOKUP(FM$8,'PONDERADORES-GBD'!$A$3:$I$43,3,FALSE)+CI24*(1-VLOOKUP(FM$8,'PONDERADORES-GBD'!$A$3:$I$43,5,FALSE))*VLOOKUP(FM$8,'PONDERADORES-GBD'!$A$3:$I$43,8,FALSE)*VLOOKUP(FM$8,'PONDERADORES-GBD'!$A$3:$I$43,3,FALSE)</f>
        <v>0</v>
      </c>
      <c r="FN24" s="81">
        <f>CJ24*VLOOKUP(FN$8,'PONDERADORES-GBD'!$A$3:$I$43,5,FALSE)*VLOOKUP(FN$8,'PONDERADORES-GBD'!$A$3:$I$43,6,FALSE)*VLOOKUP(FN$8,'PONDERADORES-GBD'!$A$3:$I$43,3,FALSE)+CJ24*(1-VLOOKUP(FN$8,'PONDERADORES-GBD'!$A$3:$I$43,5,FALSE))*VLOOKUP(FN$8,'PONDERADORES-GBD'!$A$3:$I$43,8,FALSE)*VLOOKUP(FN$8,'PONDERADORES-GBD'!$A$3:$I$43,3,FALSE)</f>
        <v>2.8400527145106087E-3</v>
      </c>
      <c r="FO24" s="81">
        <f>CK24*VLOOKUP(FO$8,'PONDERADORES-GBD'!$A$3:$I$43,5,FALSE)*VLOOKUP(FO$8,'PONDERADORES-GBD'!$A$3:$I$43,6,FALSE)*VLOOKUP(FO$8,'PONDERADORES-GBD'!$A$3:$I$43,3,FALSE)+CK24*(1-VLOOKUP(FO$8,'PONDERADORES-GBD'!$A$3:$I$43,5,FALSE))*VLOOKUP(FO$8,'PONDERADORES-GBD'!$A$3:$I$43,8,FALSE)*VLOOKUP(FO$8,'PONDERADORES-GBD'!$A$3:$I$43,3,FALSE)</f>
        <v>0</v>
      </c>
      <c r="FP24" s="81">
        <f>CL24*VLOOKUP(FP$8,'PONDERADORES-GBD'!$A$3:$I$43,5,FALSE)*VLOOKUP(FP$8,'PONDERADORES-GBD'!$A$3:$I$43,6,FALSE)*VLOOKUP(FP$8,'PONDERADORES-GBD'!$A$3:$I$43,3,FALSE)+CL24*(1-VLOOKUP(FP$8,'PONDERADORES-GBD'!$A$3:$I$43,5,FALSE))*VLOOKUP(FP$8,'PONDERADORES-GBD'!$A$3:$I$43,8,FALSE)*VLOOKUP(FP$8,'PONDERADORES-GBD'!$A$3:$I$43,3,FALSE)</f>
        <v>0</v>
      </c>
      <c r="FQ24" s="81">
        <f>CM24*VLOOKUP(FQ$8,'PONDERADORES-GBD'!$A$3:$I$43,5,FALSE)*VLOOKUP(FQ$8,'PONDERADORES-GBD'!$A$3:$I$43,6,FALSE)*VLOOKUP(FQ$8,'PONDERADORES-GBD'!$A$3:$I$43,3,FALSE)+CM24*(1-VLOOKUP(FQ$8,'PONDERADORES-GBD'!$A$3:$I$43,5,FALSE))*VLOOKUP(FQ$8,'PONDERADORES-GBD'!$A$3:$I$43,8,FALSE)*VLOOKUP(FQ$8,'PONDERADORES-GBD'!$A$3:$I$43,3,FALSE)</f>
        <v>0</v>
      </c>
      <c r="FR24" s="81">
        <f>CN24*VLOOKUP(FR$8,'PONDERADORES-GBD'!$A$3:$I$43,5,FALSE)*VLOOKUP(FR$8,'PONDERADORES-GBD'!$A$3:$I$43,6,FALSE)*VLOOKUP(FR$8,'PONDERADORES-GBD'!$A$3:$I$43,3,FALSE)+CN24*(1-VLOOKUP(FR$8,'PONDERADORES-GBD'!$A$3:$I$43,5,FALSE))*VLOOKUP(FR$8,'PONDERADORES-GBD'!$A$3:$I$43,8,FALSE)*VLOOKUP(FR$8,'PONDERADORES-GBD'!$A$3:$I$43,3,FALSE)</f>
        <v>5.6652061700205331E-3</v>
      </c>
      <c r="FS24" s="81">
        <f>CO24*VLOOKUP(FS$8,'PONDERADORES-GBD'!$A$3:$I$43,5,FALSE)*VLOOKUP(FS$8,'PONDERADORES-GBD'!$A$3:$I$43,6,FALSE)*VLOOKUP(FS$8,'PONDERADORES-GBD'!$A$3:$I$43,3,FALSE)+CO24*(1-VLOOKUP(FS$8,'PONDERADORES-GBD'!$A$3:$I$43,5,FALSE))*VLOOKUP(FS$8,'PONDERADORES-GBD'!$A$3:$I$43,8,FALSE)*VLOOKUP(FS$8,'PONDERADORES-GBD'!$A$3:$I$43,3,FALSE)</f>
        <v>3.7459391088295684E-4</v>
      </c>
      <c r="FT24" s="81">
        <f>CP24*VLOOKUP(FT$8,'PONDERADORES-GBD'!$A$3:$I$43,5,FALSE)*VLOOKUP(FT$8,'PONDERADORES-GBD'!$A$3:$I$43,6,FALSE)*VLOOKUP(FT$8,'PONDERADORES-GBD'!$A$3:$I$43,3,FALSE)+CP24*(1-VLOOKUP(FT$8,'PONDERADORES-GBD'!$A$3:$I$43,5,FALSE))*VLOOKUP(FT$8,'PONDERADORES-GBD'!$A$3:$I$43,8,FALSE)*VLOOKUP(FT$8,'PONDERADORES-GBD'!$A$3:$I$43,3,FALSE)</f>
        <v>1.7582001375770022E-3</v>
      </c>
      <c r="FU24" s="81">
        <f>CQ24*VLOOKUP(FU$8,'PONDERADORES-GBD'!$A$3:$I$43,5,FALSE)*VLOOKUP(FU$8,'PONDERADORES-GBD'!$A$3:$I$43,6,FALSE)*VLOOKUP(FU$8,'PONDERADORES-GBD'!$A$3:$I$43,3,FALSE)+CQ24*(1-VLOOKUP(FU$8,'PONDERADORES-GBD'!$A$3:$I$43,5,FALSE))*VLOOKUP(FU$8,'PONDERADORES-GBD'!$A$3:$I$43,8,FALSE)*VLOOKUP(FU$8,'PONDERADORES-GBD'!$A$3:$I$43,3,FALSE)</f>
        <v>2.4434205092402464E-4</v>
      </c>
      <c r="FV24" s="81">
        <f>CR24*VLOOKUP(FV$8,'PONDERADORES-GBD'!$A$3:$I$43,5,FALSE)*VLOOKUP(FV$8,'PONDERADORES-GBD'!$A$3:$I$43,6,FALSE)*VLOOKUP(FV$8,'PONDERADORES-GBD'!$A$3:$I$43,3,FALSE)+CR24*(1-VLOOKUP(FV$8,'PONDERADORES-GBD'!$A$3:$I$43,5,FALSE))*VLOOKUP(FV$8,'PONDERADORES-GBD'!$A$3:$I$43,8,FALSE)*VLOOKUP(FV$8,'PONDERADORES-GBD'!$A$3:$I$43,3,FALSE)</f>
        <v>1.2872651334702259E-3</v>
      </c>
      <c r="FW24" s="81">
        <f>CS24*VLOOKUP(FW$8,'PONDERADORES-GBD'!$A$3:$I$43,5,FALSE)*VLOOKUP(FW$8,'PONDERADORES-GBD'!$A$3:$I$43,6,FALSE)*VLOOKUP(FW$8,'PONDERADORES-GBD'!$A$3:$I$43,3,FALSE)+CS24*(1-VLOOKUP(FW$8,'PONDERADORES-GBD'!$A$3:$I$43,5,FALSE))*VLOOKUP(FW$8,'PONDERADORES-GBD'!$A$3:$I$43,8,FALSE)*VLOOKUP(FW$8,'PONDERADORES-GBD'!$A$3:$I$43,3,FALSE)</f>
        <v>0</v>
      </c>
      <c r="FX24" s="81">
        <f>CT24*VLOOKUP(FX$8,'PONDERADORES-GBD'!$A$3:$I$43,5,FALSE)*VLOOKUP(FX$8,'PONDERADORES-GBD'!$A$3:$I$43,6,FALSE)*VLOOKUP(FX$8,'PONDERADORES-GBD'!$A$3:$I$43,3,FALSE)+CT24*(1-VLOOKUP(FX$8,'PONDERADORES-GBD'!$A$3:$I$43,5,FALSE))*VLOOKUP(FX$8,'PONDERADORES-GBD'!$A$3:$I$43,8,FALSE)*VLOOKUP(FX$8,'PONDERADORES-GBD'!$A$3:$I$43,3,FALSE)</f>
        <v>3.4724350061601642E-4</v>
      </c>
      <c r="FY24" s="81">
        <f>CU24*VLOOKUP(FY$8,'PONDERADORES-GBD'!$A$3:$I$43,5,FALSE)*VLOOKUP(FY$8,'PONDERADORES-GBD'!$A$3:$I$43,6,FALSE)*VLOOKUP(FY$8,'PONDERADORES-GBD'!$A$3:$I$43,3,FALSE)+CU24*(1-VLOOKUP(FY$8,'PONDERADORES-GBD'!$A$3:$I$43,5,FALSE))*VLOOKUP(FY$8,'PONDERADORES-GBD'!$A$3:$I$43,8,FALSE)*VLOOKUP(FY$8,'PONDERADORES-GBD'!$A$3:$I$43,3,FALSE)</f>
        <v>2.5275858726899381E-6</v>
      </c>
      <c r="FZ24" s="81">
        <f>CV24*VLOOKUP(FZ$8,'PONDERADORES-GBD'!$A$3:$I$43,5,FALSE)*VLOOKUP(FZ$8,'PONDERADORES-GBD'!$A$3:$I$43,6,FALSE)*VLOOKUP(FZ$8,'PONDERADORES-GBD'!$A$3:$I$43,3,FALSE)+CV24*(1-VLOOKUP(FZ$8,'PONDERADORES-GBD'!$A$3:$I$43,5,FALSE))*VLOOKUP(FZ$8,'PONDERADORES-GBD'!$A$3:$I$43,8,FALSE)*VLOOKUP(FZ$8,'PONDERADORES-GBD'!$A$3:$I$43,3,FALSE)</f>
        <v>0</v>
      </c>
      <c r="GA24" s="81">
        <f>CW24*VLOOKUP(GA$8,'PONDERADORES-GBD'!$A$3:$I$43,5,FALSE)*VLOOKUP(GA$8,'PONDERADORES-GBD'!$A$3:$I$43,6,FALSE)*VLOOKUP(GA$8,'PONDERADORES-GBD'!$A$3:$I$43,3,FALSE)+CW24*(1-VLOOKUP(GA$8,'PONDERADORES-GBD'!$A$3:$I$43,5,FALSE))*VLOOKUP(GA$8,'PONDERADORES-GBD'!$A$3:$I$43,8,FALSE)*VLOOKUP(GA$8,'PONDERADORES-GBD'!$A$3:$I$43,3,FALSE)</f>
        <v>2.2951647778234085E-4</v>
      </c>
      <c r="GB24" s="81">
        <f>CX24*VLOOKUP(GB$8,'PONDERADORES-GBD'!$A$3:$I$43,5,FALSE)*VLOOKUP(GB$8,'PONDERADORES-GBD'!$A$3:$I$43,6,FALSE)*VLOOKUP(GB$8,'PONDERADORES-GBD'!$A$3:$I$43,3,FALSE)+CX24*(1-VLOOKUP(GB$8,'PONDERADORES-GBD'!$A$3:$I$43,5,FALSE))*VLOOKUP(GB$8,'PONDERADORES-GBD'!$A$3:$I$43,8,FALSE)*VLOOKUP(GB$8,'PONDERADORES-GBD'!$A$3:$I$43,3,FALSE)</f>
        <v>1.60537759890486E-4</v>
      </c>
      <c r="GC24" s="81">
        <f>CY24*VLOOKUP(GC$8,'PONDERADORES-GBD'!$A$3:$I$43,5,FALSE)*VLOOKUP(GC$8,'PONDERADORES-GBD'!$A$3:$I$43,6,FALSE)*VLOOKUP(GC$8,'PONDERADORES-GBD'!$A$3:$I$43,3,FALSE)+CY24*(1-VLOOKUP(GC$8,'PONDERADORES-GBD'!$A$3:$I$43,5,FALSE))*VLOOKUP(GC$8,'PONDERADORES-GBD'!$A$3:$I$43,8,FALSE)*VLOOKUP(GC$8,'PONDERADORES-GBD'!$A$3:$I$43,3,FALSE)</f>
        <v>4.6265520246406566E-4</v>
      </c>
      <c r="GD24" s="81">
        <f>CZ24*VLOOKUP(GD$8,'PONDERADORES-GBD'!$A$3:$I$43,5,FALSE)*VLOOKUP(GD$8,'PONDERADORES-GBD'!$A$3:$I$43,6,FALSE)*VLOOKUP(GD$8,'PONDERADORES-GBD'!$A$3:$I$43,3,FALSE)+CZ24*(1-VLOOKUP(GD$8,'PONDERADORES-GBD'!$A$3:$I$43,5,FALSE))*VLOOKUP(GD$8,'PONDERADORES-GBD'!$A$3:$I$43,8,FALSE)*VLOOKUP(GD$8,'PONDERADORES-GBD'!$A$3:$I$43,3,FALSE)</f>
        <v>4.0979685749486649E-4</v>
      </c>
      <c r="GE24" s="81">
        <f>DA24*VLOOKUP(GE$8,'PONDERADORES-GBD'!$A$3:$I$43,5,FALSE)*VLOOKUP(GE$8,'PONDERADORES-GBD'!$A$3:$I$43,6,FALSE)*VLOOKUP(GE$8,'PONDERADORES-GBD'!$A$3:$I$43,3,FALSE)+DA24*(1-VLOOKUP(GE$8,'PONDERADORES-GBD'!$A$3:$I$43,5,FALSE))*VLOOKUP(GE$8,'PONDERADORES-GBD'!$A$3:$I$43,8,FALSE)*VLOOKUP(GE$8,'PONDERADORES-GBD'!$A$3:$I$43,3,FALSE)</f>
        <v>1.3726850513347025E-4</v>
      </c>
      <c r="GF24" s="81">
        <f>DB24*VLOOKUP(GF$8,'PONDERADORES-GBD'!$A$3:$I$43,5,FALSE)*VLOOKUP(GF$8,'PONDERADORES-GBD'!$A$3:$I$43,6,FALSE)*VLOOKUP(GF$8,'PONDERADORES-GBD'!$A$3:$I$43,3,FALSE)+DB24*(1-VLOOKUP(GF$8,'PONDERADORES-GBD'!$A$3:$I$43,5,FALSE))*VLOOKUP(GF$8,'PONDERADORES-GBD'!$A$3:$I$43,8,FALSE)*VLOOKUP(GF$8,'PONDERADORES-GBD'!$A$3:$I$43,3,FALSE)</f>
        <v>7.676371909650925E-5</v>
      </c>
      <c r="GG24" s="81">
        <f>DC24*VLOOKUP(GG$8,'PONDERADORES-GBD'!$A$3:$I$43,5,FALSE)*VLOOKUP(GG$8,'PONDERADORES-GBD'!$A$3:$I$43,6,FALSE)*VLOOKUP(GG$8,'PONDERADORES-GBD'!$A$3:$I$43,3,FALSE)+DC24*(1-VLOOKUP(GG$8,'PONDERADORES-GBD'!$A$3:$I$43,5,FALSE))*VLOOKUP(GG$8,'PONDERADORES-GBD'!$A$3:$I$43,8,FALSE)*VLOOKUP(GG$8,'PONDERADORES-GBD'!$A$3:$I$43,3,FALSE)</f>
        <v>6.6310472279260772E-6</v>
      </c>
      <c r="GH24" s="81">
        <f>DD24*VLOOKUP(GH$8,'PONDERADORES-GBD'!$A$3:$I$43,5,FALSE)*VLOOKUP(GH$8,'PONDERADORES-GBD'!$A$3:$I$43,6,FALSE)*VLOOKUP(GH$8,'PONDERADORES-GBD'!$A$3:$I$43,3,FALSE)+DD24*(1-VLOOKUP(GH$8,'PONDERADORES-GBD'!$A$3:$I$43,5,FALSE))*VLOOKUP(GH$8,'PONDERADORES-GBD'!$A$3:$I$43,8,FALSE)*VLOOKUP(GH$8,'PONDERADORES-GBD'!$A$3:$I$43,3,FALSE)</f>
        <v>5.485919096509241E-4</v>
      </c>
      <c r="GI24" s="81">
        <f>DE24*VLOOKUP(GI$8,'PONDERADORES-GBD'!$A$3:$I$43,5,FALSE)*VLOOKUP(GI$8,'PONDERADORES-GBD'!$A$3:$I$43,6,FALSE)*VLOOKUP(GI$8,'PONDERADORES-GBD'!$A$3:$I$43,3,FALSE)+DE24*(1-VLOOKUP(GI$8,'PONDERADORES-GBD'!$A$3:$I$43,5,FALSE))*VLOOKUP(GI$8,'PONDERADORES-GBD'!$A$3:$I$43,8,FALSE)*VLOOKUP(GI$8,'PONDERADORES-GBD'!$A$3:$I$43,3,FALSE)</f>
        <v>1.2797762354551677E-5</v>
      </c>
      <c r="GJ24" s="81">
        <f>DF24*VLOOKUP(GJ$8,'PONDERADORES-GBD'!$A$3:$I$43,5,FALSE)*VLOOKUP(GJ$8,'PONDERADORES-GBD'!$A$3:$I$43,6,FALSE)*VLOOKUP(GJ$8,'PONDERADORES-GBD'!$A$3:$I$43,3,FALSE)+DF24*(1-VLOOKUP(GJ$8,'PONDERADORES-GBD'!$A$3:$I$43,5,FALSE))*VLOOKUP(GJ$8,'PONDERADORES-GBD'!$A$3:$I$43,8,FALSE)*VLOOKUP(GJ$8,'PONDERADORES-GBD'!$A$3:$I$43,3,FALSE)</f>
        <v>1.1423312799452429E-6</v>
      </c>
      <c r="GK24" s="81">
        <f>DG24*VLOOKUP(GK$8,'PONDERADORES-GBD'!$A$3:$I$43,5,FALSE)*VLOOKUP(GK$8,'PONDERADORES-GBD'!$A$3:$I$43,6,FALSE)*VLOOKUP(GK$8,'PONDERADORES-GBD'!$A$3:$I$43,3,FALSE)+DG24*(1-VLOOKUP(GK$8,'PONDERADORES-GBD'!$A$3:$I$43,5,FALSE))*VLOOKUP(GK$8,'PONDERADORES-GBD'!$A$3:$I$43,8,FALSE)*VLOOKUP(GK$8,'PONDERADORES-GBD'!$A$3:$I$43,3,FALSE)</f>
        <v>0</v>
      </c>
      <c r="GL24" s="81">
        <f>DH24*VLOOKUP(GL$8,'PONDERADORES-GBD'!$A$3:$I$43,5,FALSE)*VLOOKUP(GL$8,'PONDERADORES-GBD'!$A$3:$I$43,6,FALSE)*VLOOKUP(GL$8,'PONDERADORES-GBD'!$A$3:$I$43,3,FALSE)+DH24*(1-VLOOKUP(GL$8,'PONDERADORES-GBD'!$A$3:$I$43,5,FALSE))*VLOOKUP(GL$8,'PONDERADORES-GBD'!$A$3:$I$43,8,FALSE)*VLOOKUP(GL$8,'PONDERADORES-GBD'!$A$3:$I$43,3,FALSE)</f>
        <v>0</v>
      </c>
      <c r="GM24" s="81">
        <f>DI24*VLOOKUP(GM$8,'PONDERADORES-GBD'!$A$3:$I$43,5,FALSE)*VLOOKUP(GM$8,'PONDERADORES-GBD'!$A$3:$I$43,6,FALSE)*VLOOKUP(GM$8,'PONDERADORES-GBD'!$A$3:$I$43,3,FALSE)+DI24*(1-VLOOKUP(GM$8,'PONDERADORES-GBD'!$A$3:$I$43,5,FALSE))*VLOOKUP(GM$8,'PONDERADORES-GBD'!$A$3:$I$43,8,FALSE)*VLOOKUP(GM$8,'PONDERADORES-GBD'!$A$3:$I$43,3,FALSE)</f>
        <v>0</v>
      </c>
      <c r="GN24" s="81">
        <f>DJ24*VLOOKUP(GN$8,'PONDERADORES-GBD'!$A$3:$I$43,5,FALSE)*VLOOKUP(GN$8,'PONDERADORES-GBD'!$A$3:$I$43,6,FALSE)*VLOOKUP(GN$8,'PONDERADORES-GBD'!$A$3:$I$43,3,FALSE)+DJ24*(1-VLOOKUP(GN$8,'PONDERADORES-GBD'!$A$3:$I$43,5,FALSE))*VLOOKUP(GN$8,'PONDERADORES-GBD'!$A$3:$I$43,8,FALSE)*VLOOKUP(GN$8,'PONDERADORES-GBD'!$A$3:$I$43,3,FALSE)</f>
        <v>0</v>
      </c>
      <c r="GO24" s="81">
        <f>DK24*VLOOKUP(GO$8,'PONDERADORES-GBD'!$A$3:$I$43,5,FALSE)*VLOOKUP(GO$8,'PONDERADORES-GBD'!$A$3:$I$43,6,FALSE)*VLOOKUP(GO$8,'PONDERADORES-GBD'!$A$3:$I$43,3,FALSE)+DK24*(1-VLOOKUP(GO$8,'PONDERADORES-GBD'!$A$3:$I$43,5,FALSE))*VLOOKUP(GO$8,'PONDERADORES-GBD'!$A$3:$I$43,8,FALSE)*VLOOKUP(GO$8,'PONDERADORES-GBD'!$A$3:$I$43,3,FALSE)</f>
        <v>0</v>
      </c>
      <c r="GP24" s="81">
        <f>DL24*VLOOKUP(GP$8,'PONDERADORES-GBD'!$A$3:$I$43,5,FALSE)*VLOOKUP(GP$8,'PONDERADORES-GBD'!$A$3:$I$43,6,FALSE)*VLOOKUP(GP$8,'PONDERADORES-GBD'!$A$3:$I$43,3,FALSE)+DL24*(1-VLOOKUP(GP$8,'PONDERADORES-GBD'!$A$3:$I$43,5,FALSE))*VLOOKUP(GP$8,'PONDERADORES-GBD'!$A$3:$I$43,8,FALSE)*VLOOKUP(GP$8,'PONDERADORES-GBD'!$A$3:$I$43,3,FALSE)</f>
        <v>0</v>
      </c>
      <c r="GQ24" s="81">
        <f>DM24*VLOOKUP(GQ$8,'PONDERADORES-GBD'!$A$3:$I$43,5,FALSE)*VLOOKUP(GQ$8,'PONDERADORES-GBD'!$A$3:$I$43,6,FALSE)*VLOOKUP(GQ$8,'PONDERADORES-GBD'!$A$3:$I$43,3,FALSE)+DM24*(1-VLOOKUP(GQ$8,'PONDERADORES-GBD'!$A$3:$I$43,5,FALSE))*VLOOKUP(GQ$8,'PONDERADORES-GBD'!$A$3:$I$43,8,FALSE)*VLOOKUP(GQ$8,'PONDERADORES-GBD'!$A$3:$I$43,3,FALSE)</f>
        <v>1.1233852977412729E-6</v>
      </c>
      <c r="GR24" s="81">
        <f>DN24*VLOOKUP(GR$8,'PONDERADORES-GBD'!$A$3:$I$43,5,FALSE)*VLOOKUP(GR$8,'PONDERADORES-GBD'!$A$3:$I$43,6,FALSE)*VLOOKUP(GR$8,'PONDERADORES-GBD'!$A$3:$I$43,3,FALSE)+DN24*(1-VLOOKUP(GR$8,'PONDERADORES-GBD'!$A$3:$I$43,5,FALSE))*VLOOKUP(GR$8,'PONDERADORES-GBD'!$A$3:$I$43,8,FALSE)*VLOOKUP(GR$8,'PONDERADORES-GBD'!$A$3:$I$43,3,FALSE)</f>
        <v>0</v>
      </c>
      <c r="GS24" s="81">
        <f>DO24*VLOOKUP(GS$8,'PONDERADORES-GBD'!$A$3:$I$43,5,FALSE)*VLOOKUP(GS$8,'PONDERADORES-GBD'!$A$3:$I$43,6,FALSE)*VLOOKUP(GS$8,'PONDERADORES-GBD'!$A$3:$I$43,3,FALSE)+DO24*(1-VLOOKUP(GS$8,'PONDERADORES-GBD'!$A$3:$I$43,5,FALSE))*VLOOKUP(GS$8,'PONDERADORES-GBD'!$A$3:$I$43,8,FALSE)*VLOOKUP(GS$8,'PONDERADORES-GBD'!$A$3:$I$43,3,FALSE)</f>
        <v>0</v>
      </c>
      <c r="GT24" s="81">
        <f>DP24*VLOOKUP(GT$8,'PONDERADORES-GBD'!$A$3:$I$43,5,FALSE)*VLOOKUP(GT$8,'PONDERADORES-GBD'!$A$3:$I$43,6,FALSE)*VLOOKUP(GT$8,'PONDERADORES-GBD'!$A$3:$I$43,3,FALSE)+DP24*(1-VLOOKUP(GT$8,'PONDERADORES-GBD'!$A$3:$I$43,5,FALSE))*VLOOKUP(GT$8,'PONDERADORES-GBD'!$A$3:$I$43,8,FALSE)*VLOOKUP(GT$8,'PONDERADORES-GBD'!$A$3:$I$43,3,FALSE)</f>
        <v>2.0803329226557153E-6</v>
      </c>
      <c r="GU24" s="81">
        <f>DQ24*VLOOKUP(GU$8,'PONDERADORES-GBD'!$A$3:$I$43,5,FALSE)*VLOOKUP(GU$8,'PONDERADORES-GBD'!$A$3:$I$43,6,FALSE)*VLOOKUP(GU$8,'PONDERADORES-GBD'!$A$3:$I$43,3,FALSE)+DQ24*(1-VLOOKUP(GU$8,'PONDERADORES-GBD'!$A$3:$I$43,5,FALSE))*VLOOKUP(GU$8,'PONDERADORES-GBD'!$A$3:$I$43,8,FALSE)*VLOOKUP(GU$8,'PONDERADORES-GBD'!$A$3:$I$43,3,FALSE)</f>
        <v>7.0210891170431206E-6</v>
      </c>
      <c r="GV24" s="81">
        <f>DR24*VLOOKUP(GV$8,'PONDERADORES-GBD'!$A$3:$I$43,5,FALSE)*VLOOKUP(GV$8,'PONDERADORES-GBD'!$A$3:$I$43,6,FALSE)*VLOOKUP(GV$8,'PONDERADORES-GBD'!$A$3:$I$43,3,FALSE)+DR24*(1-VLOOKUP(GV$8,'PONDERADORES-GBD'!$A$3:$I$43,5,FALSE))*VLOOKUP(GV$8,'PONDERADORES-GBD'!$A$3:$I$43,8,FALSE)*VLOOKUP(GV$8,'PONDERADORES-GBD'!$A$3:$I$43,3,FALSE)</f>
        <v>1.2945678193018482E-5</v>
      </c>
      <c r="GW24" s="81">
        <f>DS24*VLOOKUP(GW$8,'PONDERADORES-GBD'!$A$3:$I$43,5,FALSE)*VLOOKUP(GW$8,'PONDERADORES-GBD'!$A$3:$I$43,6,FALSE)*VLOOKUP(GW$8,'PONDERADORES-GBD'!$A$3:$I$43,3,FALSE)+DS24*(1-VLOOKUP(GW$8,'PONDERADORES-GBD'!$A$3:$I$43,5,FALSE))*VLOOKUP(GW$8,'PONDERADORES-GBD'!$A$3:$I$43,8,FALSE)*VLOOKUP(GW$8,'PONDERADORES-GBD'!$A$3:$I$43,3,FALSE)</f>
        <v>0</v>
      </c>
      <c r="GX24" s="81">
        <f>DT24*VLOOKUP(GX$8,'PONDERADORES-GBD'!$A$3:$I$43,5,FALSE)*VLOOKUP(GX$8,'PONDERADORES-GBD'!$A$3:$I$43,6,FALSE)*VLOOKUP(GX$8,'PONDERADORES-GBD'!$A$3:$I$43,3,FALSE)+DT24*(1-VLOOKUP(GX$8,'PONDERADORES-GBD'!$A$3:$I$43,5,FALSE))*VLOOKUP(GX$8,'PONDERADORES-GBD'!$A$3:$I$43,8,FALSE)*VLOOKUP(GX$8,'PONDERADORES-GBD'!$A$3:$I$43,3,FALSE)</f>
        <v>6.8815112936344976E-7</v>
      </c>
      <c r="GY24" s="81">
        <f>DU24*VLOOKUP(GY$8,'PONDERADORES-GBD'!$A$3:$I$43,5,FALSE)*VLOOKUP(GY$8,'PONDERADORES-GBD'!$A$3:$I$43,6,FALSE)*VLOOKUP(GY$8,'PONDERADORES-GBD'!$A$3:$I$43,3,FALSE)+DU24*(1-VLOOKUP(GY$8,'PONDERADORES-GBD'!$A$3:$I$43,5,FALSE))*VLOOKUP(GY$8,'PONDERADORES-GBD'!$A$3:$I$43,8,FALSE)*VLOOKUP(GY$8,'PONDERADORES-GBD'!$A$3:$I$43,3,FALSE)</f>
        <v>0</v>
      </c>
      <c r="GZ24" s="82">
        <f t="shared" si="1"/>
        <v>6.7291511250000009E-3</v>
      </c>
      <c r="HA24" s="82">
        <f t="shared" si="2"/>
        <v>1.4588991412908963E-2</v>
      </c>
      <c r="HC24" s="52">
        <f>GZ24*PRODMORTALIDAD!BR24*C24</f>
        <v>0</v>
      </c>
      <c r="HD24" s="52">
        <f>PRODMORTALIDAD!E24*PRODLG!HA24*PRODLG!C24</f>
        <v>0</v>
      </c>
      <c r="HE24" s="52">
        <f t="shared" si="3"/>
        <v>0</v>
      </c>
    </row>
    <row r="25" spans="1:213" ht="15.75" x14ac:dyDescent="0.25">
      <c r="A25" s="68" t="s">
        <v>104</v>
      </c>
      <c r="B25" s="46" t="s">
        <v>57</v>
      </c>
      <c r="C25" s="50">
        <f>DATOS!B64</f>
        <v>0</v>
      </c>
      <c r="D25" s="51">
        <v>2.9570999999999998E-3</v>
      </c>
      <c r="E25" s="51">
        <v>9.8569999999999994E-4</v>
      </c>
      <c r="F25" s="51">
        <v>0.22344259999999999</v>
      </c>
      <c r="G25" s="51">
        <v>0</v>
      </c>
      <c r="H25" s="51">
        <v>0</v>
      </c>
      <c r="I25" s="51">
        <v>0</v>
      </c>
      <c r="J25" s="51">
        <v>0.2262198</v>
      </c>
      <c r="K25" s="51">
        <v>1.6757000000000001E-2</v>
      </c>
      <c r="L25" s="51">
        <v>9.01922E-2</v>
      </c>
      <c r="M25" s="51">
        <v>1.7249899999999999E-2</v>
      </c>
      <c r="N25" s="51">
        <v>4.0413999999999999E-2</v>
      </c>
      <c r="O25" s="51">
        <v>4.929E-4</v>
      </c>
      <c r="P25" s="51">
        <v>4.0233999999999999E-2</v>
      </c>
      <c r="Q25" s="51">
        <v>2.4643E-3</v>
      </c>
      <c r="R25" s="51">
        <v>4.929E-4</v>
      </c>
      <c r="S25" s="51">
        <v>2.1192699999999998E-2</v>
      </c>
      <c r="T25" s="51">
        <v>2.2671299999999998E-2</v>
      </c>
      <c r="U25" s="51">
        <v>2.6614100000000002E-2</v>
      </c>
      <c r="V25" s="51">
        <v>3.3514000000000002E-2</v>
      </c>
      <c r="W25" s="51">
        <v>3.7456900000000001E-2</v>
      </c>
      <c r="X25" s="51">
        <v>2.06999E-2</v>
      </c>
      <c r="Y25" s="51">
        <v>4.9284999999999997E-3</v>
      </c>
      <c r="Z25" s="51">
        <v>0.1094135</v>
      </c>
      <c r="AA25" s="51">
        <v>4.4356999999999999E-3</v>
      </c>
      <c r="AB25" s="51">
        <v>2.9570999999999998E-3</v>
      </c>
      <c r="AC25" s="51">
        <v>0</v>
      </c>
      <c r="AD25" s="51">
        <v>0</v>
      </c>
      <c r="AE25" s="51">
        <v>0</v>
      </c>
      <c r="AF25" s="51">
        <v>4.929E-4</v>
      </c>
      <c r="AG25" s="51">
        <v>4.929E-4</v>
      </c>
      <c r="AH25" s="51">
        <v>4.929E-4</v>
      </c>
      <c r="AI25" s="51">
        <v>9.8569999999999994E-4</v>
      </c>
      <c r="AJ25" s="51">
        <v>3.4499999999999999E-3</v>
      </c>
      <c r="AK25" s="51">
        <v>3.4499999999999999E-3</v>
      </c>
      <c r="AL25" s="51">
        <v>7.8857000000000007E-3</v>
      </c>
      <c r="AM25" s="51">
        <v>3.40069E-2</v>
      </c>
      <c r="AN25" s="51">
        <v>2.4643E-3</v>
      </c>
      <c r="AO25" s="51">
        <v>0</v>
      </c>
      <c r="AP25" s="51">
        <v>4.929E-4</v>
      </c>
      <c r="AQ25" s="51">
        <v>0</v>
      </c>
      <c r="AR25" s="51">
        <v>1.0000003</v>
      </c>
      <c r="AT25" s="78">
        <f>D25*VLOOKUP(AT$8,'PONDERADORES-GBD'!$A$3:$I$43,4,FALSE)</f>
        <v>2.9570999999999998E-3</v>
      </c>
      <c r="AU25" s="78">
        <f>E25*VLOOKUP(AU$8,'PONDERADORES-GBD'!$A$3:$I$43,4,FALSE)</f>
        <v>9.8569999999999994E-4</v>
      </c>
      <c r="AV25" s="78">
        <f>F25*VLOOKUP(AV$8,'PONDERADORES-GBD'!$A$3:$I$43,4,FALSE)</f>
        <v>1.1172130000000001E-2</v>
      </c>
      <c r="AW25" s="78">
        <f>G25*VLOOKUP(AW$8,'PONDERADORES-GBD'!$A$3:$I$43,4,FALSE)</f>
        <v>0</v>
      </c>
      <c r="AX25" s="78">
        <f>H25*VLOOKUP(AX$8,'PONDERADORES-GBD'!$A$3:$I$43,4,FALSE)</f>
        <v>0</v>
      </c>
      <c r="AY25" s="78">
        <f>I25*VLOOKUP(AY$8,'PONDERADORES-GBD'!$A$3:$I$43,4,FALSE)</f>
        <v>0</v>
      </c>
      <c r="AZ25" s="78">
        <f>J25*VLOOKUP(AZ$8,'PONDERADORES-GBD'!$A$3:$I$43,4,FALSE)</f>
        <v>1.131099E-2</v>
      </c>
      <c r="BA25" s="78">
        <f>K25*VLOOKUP(BA$8,'PONDERADORES-GBD'!$A$3:$I$43,4,FALSE)</f>
        <v>8.3785000000000012E-4</v>
      </c>
      <c r="BB25" s="78">
        <f>L25*VLOOKUP(BB$8,'PONDERADORES-GBD'!$A$3:$I$43,4,FALSE)</f>
        <v>0</v>
      </c>
      <c r="BC25" s="78">
        <f>M25*VLOOKUP(BC$8,'PONDERADORES-GBD'!$A$3:$I$43,4,FALSE)</f>
        <v>0</v>
      </c>
      <c r="BD25" s="78">
        <f>N25*VLOOKUP(BD$8,'PONDERADORES-GBD'!$A$3:$I$43,4,FALSE)</f>
        <v>0</v>
      </c>
      <c r="BE25" s="78">
        <f>O25*VLOOKUP(BE$8,'PONDERADORES-GBD'!$A$3:$I$43,4,FALSE)</f>
        <v>4.929E-4</v>
      </c>
      <c r="BF25" s="78">
        <f>P25*VLOOKUP(BF$8,'PONDERADORES-GBD'!$A$3:$I$43,4,FALSE)</f>
        <v>2.0116999999999999E-3</v>
      </c>
      <c r="BG25" s="78">
        <f>Q25*VLOOKUP(BG$8,'PONDERADORES-GBD'!$A$3:$I$43,4,FALSE)</f>
        <v>2.4643000000000001E-4</v>
      </c>
      <c r="BH25" s="78">
        <f>R25*VLOOKUP(BH$8,'PONDERADORES-GBD'!$A$3:$I$43,4,FALSE)</f>
        <v>9.8580000000000008E-5</v>
      </c>
      <c r="BI25" s="78">
        <f>S25*VLOOKUP(BI$8,'PONDERADORES-GBD'!$A$3:$I$43,4,FALSE)</f>
        <v>3.1789049999999997E-3</v>
      </c>
      <c r="BJ25" s="78">
        <f>T25*VLOOKUP(BJ$8,'PONDERADORES-GBD'!$A$3:$I$43,4,FALSE)</f>
        <v>0</v>
      </c>
      <c r="BK25" s="78">
        <f>U25*VLOOKUP(BK$8,'PONDERADORES-GBD'!$A$3:$I$43,4,FALSE)</f>
        <v>0</v>
      </c>
      <c r="BL25" s="78">
        <f>V25*VLOOKUP(BL$8,'PONDERADORES-GBD'!$A$3:$I$43,4,FALSE)</f>
        <v>0</v>
      </c>
      <c r="BM25" s="78">
        <f>W25*VLOOKUP(BM$8,'PONDERADORES-GBD'!$A$3:$I$43,4,FALSE)</f>
        <v>0</v>
      </c>
      <c r="BN25" s="78">
        <f>X25*VLOOKUP(BN$8,'PONDERADORES-GBD'!$A$3:$I$43,4,FALSE)</f>
        <v>0</v>
      </c>
      <c r="BO25" s="78">
        <f>Y25*VLOOKUP(BO$8,'PONDERADORES-GBD'!$A$3:$I$43,4,FALSE)</f>
        <v>0</v>
      </c>
      <c r="BP25" s="78">
        <f>Z25*VLOOKUP(BP$8,'PONDERADORES-GBD'!$A$3:$I$43,4,FALSE)</f>
        <v>0</v>
      </c>
      <c r="BQ25" s="78">
        <f>AA25*VLOOKUP(BQ$8,'PONDERADORES-GBD'!$A$3:$I$43,4,FALSE)</f>
        <v>0</v>
      </c>
      <c r="BR25" s="78">
        <f>AB25*VLOOKUP(BR$8,'PONDERADORES-GBD'!$A$3:$I$43,4,FALSE)</f>
        <v>0</v>
      </c>
      <c r="BS25" s="78">
        <f>AC25*VLOOKUP(BS$8,'PONDERADORES-GBD'!$A$3:$I$43,4,FALSE)</f>
        <v>0</v>
      </c>
      <c r="BT25" s="78">
        <f>AD25*VLOOKUP(BT$8,'PONDERADORES-GBD'!$A$3:$I$43,4,FALSE)</f>
        <v>0</v>
      </c>
      <c r="BU25" s="78">
        <f>AE25*VLOOKUP(BU$8,'PONDERADORES-GBD'!$A$3:$I$43,4,FALSE)</f>
        <v>0</v>
      </c>
      <c r="BV25" s="78">
        <f>AF25*VLOOKUP(BV$8,'PONDERADORES-GBD'!$A$3:$I$43,4,FALSE)</f>
        <v>4.929E-4</v>
      </c>
      <c r="BW25" s="78">
        <f>AG25*VLOOKUP(BW$8,'PONDERADORES-GBD'!$A$3:$I$43,4,FALSE)</f>
        <v>4.929E-4</v>
      </c>
      <c r="BX25" s="78">
        <f>AH25*VLOOKUP(BX$8,'PONDERADORES-GBD'!$A$3:$I$43,4,FALSE)</f>
        <v>4.929E-4</v>
      </c>
      <c r="BY25" s="78">
        <f>AI25*VLOOKUP(BY$8,'PONDERADORES-GBD'!$A$3:$I$43,4,FALSE)</f>
        <v>0</v>
      </c>
      <c r="BZ25" s="78">
        <f>AJ25*VLOOKUP(BZ$8,'PONDERADORES-GBD'!$A$3:$I$43,4,FALSE)</f>
        <v>0</v>
      </c>
      <c r="CA25" s="78">
        <f>AK25*VLOOKUP(CA$8,'PONDERADORES-GBD'!$A$3:$I$43,4,FALSE)</f>
        <v>0</v>
      </c>
      <c r="CB25" s="78">
        <f>AL25*VLOOKUP(CB$8,'PONDERADORES-GBD'!$A$3:$I$43,4,FALSE)</f>
        <v>0</v>
      </c>
      <c r="CC25" s="78">
        <f>AM25*VLOOKUP(CC$8,'PONDERADORES-GBD'!$A$3:$I$43,4,FALSE)</f>
        <v>0</v>
      </c>
      <c r="CD25" s="78">
        <f>AN25*VLOOKUP(CD$8,'PONDERADORES-GBD'!$A$3:$I$43,4,FALSE)</f>
        <v>0</v>
      </c>
      <c r="CE25" s="78">
        <f>AO25*VLOOKUP(CE$8,'PONDERADORES-GBD'!$A$3:$I$43,4,FALSE)</f>
        <v>0</v>
      </c>
      <c r="CF25" s="78">
        <f>AP25*VLOOKUP(CF$8,'PONDERADORES-GBD'!$A$3:$I$43,4,FALSE)</f>
        <v>0</v>
      </c>
      <c r="CG25" s="78">
        <f>AQ25*VLOOKUP(CG$8,'PONDERADORES-GBD'!$A$3:$I$43,4,FALSE)</f>
        <v>0</v>
      </c>
      <c r="CH25" s="78">
        <f>D25*(1-VLOOKUP(CH$8,'PONDERADORES-GBD'!$A$3:$I$43,4,FALSE))</f>
        <v>0</v>
      </c>
      <c r="CI25" s="78">
        <f>E25*(1-VLOOKUP(CI$8,'PONDERADORES-GBD'!$A$3:$I$43,4,FALSE))</f>
        <v>0</v>
      </c>
      <c r="CJ25" s="78">
        <f>F25*(1-VLOOKUP(CJ$8,'PONDERADORES-GBD'!$A$3:$I$43,4,FALSE))</f>
        <v>0.21227046999999999</v>
      </c>
      <c r="CK25" s="78">
        <f>G25*(1-VLOOKUP(CK$8,'PONDERADORES-GBD'!$A$3:$I$43,4,FALSE))</f>
        <v>0</v>
      </c>
      <c r="CL25" s="78">
        <f>H25*(1-VLOOKUP(CL$8,'PONDERADORES-GBD'!$A$3:$I$43,4,FALSE))</f>
        <v>0</v>
      </c>
      <c r="CM25" s="78">
        <f>I25*(1-VLOOKUP(CM$8,'PONDERADORES-GBD'!$A$3:$I$43,4,FALSE))</f>
        <v>0</v>
      </c>
      <c r="CN25" s="78">
        <f>J25*(1-VLOOKUP(CN$8,'PONDERADORES-GBD'!$A$3:$I$43,4,FALSE))</f>
        <v>0.21490880999999998</v>
      </c>
      <c r="CO25" s="78">
        <f>K25*(1-VLOOKUP(CO$8,'PONDERADORES-GBD'!$A$3:$I$43,4,FALSE))</f>
        <v>1.591915E-2</v>
      </c>
      <c r="CP25" s="78">
        <f>L25*(1-VLOOKUP(CP$8,'PONDERADORES-GBD'!$A$3:$I$43,4,FALSE))</f>
        <v>9.01922E-2</v>
      </c>
      <c r="CQ25" s="78">
        <f>M25*(1-VLOOKUP(CQ$8,'PONDERADORES-GBD'!$A$3:$I$43,4,FALSE))</f>
        <v>1.7249899999999999E-2</v>
      </c>
      <c r="CR25" s="78">
        <f>N25*(1-VLOOKUP(CR$8,'PONDERADORES-GBD'!$A$3:$I$43,4,FALSE))</f>
        <v>4.0413999999999999E-2</v>
      </c>
      <c r="CS25" s="78">
        <f>O25*(1-VLOOKUP(CS$8,'PONDERADORES-GBD'!$A$3:$I$43,4,FALSE))</f>
        <v>0</v>
      </c>
      <c r="CT25" s="78">
        <f>P25*(1-VLOOKUP(CT$8,'PONDERADORES-GBD'!$A$3:$I$43,4,FALSE))</f>
        <v>3.8222299999999994E-2</v>
      </c>
      <c r="CU25" s="78">
        <f>Q25*(1-VLOOKUP(CU$8,'PONDERADORES-GBD'!$A$3:$I$43,4,FALSE))</f>
        <v>2.2178700000000003E-3</v>
      </c>
      <c r="CV25" s="78">
        <f>R25*(1-VLOOKUP(CV$8,'PONDERADORES-GBD'!$A$3:$I$43,4,FALSE))</f>
        <v>3.9432000000000003E-4</v>
      </c>
      <c r="CW25" s="78">
        <f>S25*(1-VLOOKUP(CW$8,'PONDERADORES-GBD'!$A$3:$I$43,4,FALSE))</f>
        <v>1.8013794999999999E-2</v>
      </c>
      <c r="CX25" s="78">
        <f>T25*(1-VLOOKUP(CX$8,'PONDERADORES-GBD'!$A$3:$I$43,4,FALSE))</f>
        <v>2.2671299999999998E-2</v>
      </c>
      <c r="CY25" s="78">
        <f>U25*(1-VLOOKUP(CY$8,'PONDERADORES-GBD'!$A$3:$I$43,4,FALSE))</f>
        <v>2.6614100000000002E-2</v>
      </c>
      <c r="CZ25" s="78">
        <f>V25*(1-VLOOKUP(CZ$8,'PONDERADORES-GBD'!$A$3:$I$43,4,FALSE))</f>
        <v>3.3514000000000002E-2</v>
      </c>
      <c r="DA25" s="78">
        <f>W25*(1-VLOOKUP(DA$8,'PONDERADORES-GBD'!$A$3:$I$43,4,FALSE))</f>
        <v>3.7456900000000001E-2</v>
      </c>
      <c r="DB25" s="78">
        <f>X25*(1-VLOOKUP(DB$8,'PONDERADORES-GBD'!$A$3:$I$43,4,FALSE))</f>
        <v>2.06999E-2</v>
      </c>
      <c r="DC25" s="78">
        <f>Y25*(1-VLOOKUP(DC$8,'PONDERADORES-GBD'!$A$3:$I$43,4,FALSE))</f>
        <v>4.9284999999999997E-3</v>
      </c>
      <c r="DD25" s="78">
        <f>Z25*(1-VLOOKUP(DD$8,'PONDERADORES-GBD'!$A$3:$I$43,4,FALSE))</f>
        <v>0.1094135</v>
      </c>
      <c r="DE25" s="78">
        <f>AA25*(1-VLOOKUP(DE$8,'PONDERADORES-GBD'!$A$3:$I$43,4,FALSE))</f>
        <v>4.4356999999999999E-3</v>
      </c>
      <c r="DF25" s="78">
        <f>AB25*(1-VLOOKUP(DF$8,'PONDERADORES-GBD'!$A$3:$I$43,4,FALSE))</f>
        <v>2.9570999999999998E-3</v>
      </c>
      <c r="DG25" s="78">
        <f>AC25*(1-VLOOKUP(DG$8,'PONDERADORES-GBD'!$A$3:$I$43,4,FALSE))</f>
        <v>0</v>
      </c>
      <c r="DH25" s="78">
        <f>AD25*(1-VLOOKUP(DH$8,'PONDERADORES-GBD'!$A$3:$I$43,4,FALSE))</f>
        <v>0</v>
      </c>
      <c r="DI25" s="78">
        <f>AE25*(1-VLOOKUP(DI$8,'PONDERADORES-GBD'!$A$3:$I$43,4,FALSE))</f>
        <v>0</v>
      </c>
      <c r="DJ25" s="78">
        <f>AF25*(1-VLOOKUP(DJ$8,'PONDERADORES-GBD'!$A$3:$I$43,4,FALSE))</f>
        <v>0</v>
      </c>
      <c r="DK25" s="78">
        <f>AG25*(1-VLOOKUP(DK$8,'PONDERADORES-GBD'!$A$3:$I$43,4,FALSE))</f>
        <v>0</v>
      </c>
      <c r="DL25" s="78">
        <f>AH25*(1-VLOOKUP(DL$8,'PONDERADORES-GBD'!$A$3:$I$43,4,FALSE))</f>
        <v>0</v>
      </c>
      <c r="DM25" s="78">
        <f>AI25*(1-VLOOKUP(DM$8,'PONDERADORES-GBD'!$A$3:$I$43,4,FALSE))</f>
        <v>9.8569999999999994E-4</v>
      </c>
      <c r="DN25" s="78">
        <f>AJ25*(1-VLOOKUP(DN$8,'PONDERADORES-GBD'!$A$3:$I$43,4,FALSE))</f>
        <v>3.4499999999999999E-3</v>
      </c>
      <c r="DO25" s="78">
        <f>AK25*(1-VLOOKUP(DO$8,'PONDERADORES-GBD'!$A$3:$I$43,4,FALSE))</f>
        <v>3.4499999999999999E-3</v>
      </c>
      <c r="DP25" s="78">
        <f>AL25*(1-VLOOKUP(DP$8,'PONDERADORES-GBD'!$A$3:$I$43,4,FALSE))</f>
        <v>7.8857000000000007E-3</v>
      </c>
      <c r="DQ25" s="78">
        <f>AM25*(1-VLOOKUP(DQ$8,'PONDERADORES-GBD'!$A$3:$I$43,4,FALSE))</f>
        <v>3.40069E-2</v>
      </c>
      <c r="DR25" s="78">
        <f>AN25*(1-VLOOKUP(DR$8,'PONDERADORES-GBD'!$A$3:$I$43,4,FALSE))</f>
        <v>2.4643E-3</v>
      </c>
      <c r="DS25" s="78">
        <f>AO25*(1-VLOOKUP(DS$8,'PONDERADORES-GBD'!$A$3:$I$43,4,FALSE))</f>
        <v>0</v>
      </c>
      <c r="DT25" s="78">
        <f>AP25*(1-VLOOKUP(DT$8,'PONDERADORES-GBD'!$A$3:$I$43,4,FALSE))</f>
        <v>4.929E-4</v>
      </c>
      <c r="DU25" s="78">
        <f>AQ25*(1-VLOOKUP(DU$8,'PONDERADORES-GBD'!$A$3:$I$43,4,FALSE))</f>
        <v>0</v>
      </c>
      <c r="DV25" s="50">
        <f t="shared" si="0"/>
        <v>1.0000002999999997</v>
      </c>
      <c r="DW25" s="45"/>
      <c r="DX25" s="81">
        <f>AT25*VLOOKUP(DX$8,'PONDERADORES-GBD'!$A$3:$I$43,5,FALSE)*VLOOKUP(DX$8,'PONDERADORES-GBD'!$A$3:$I$43,7,FALSE)+AT25*(1-VLOOKUP(DX$8,'PONDERADORES-GBD'!$A$3:$I$43,5,FALSE))*VLOOKUP(DX$8,'PONDERADORES-GBD'!$A$3:$I$43,9,FALSE)</f>
        <v>1.7417318999999997E-3</v>
      </c>
      <c r="DY25" s="81">
        <f>AU25*VLOOKUP(DY$8,'PONDERADORES-GBD'!$A$3:$I$43,5,FALSE)*VLOOKUP(DY$8,'PONDERADORES-GBD'!$A$3:$I$43,7,FALSE)+AU25*(1-VLOOKUP(DY$8,'PONDERADORES-GBD'!$A$3:$I$43,5,FALSE))*VLOOKUP(DY$8,'PONDERADORES-GBD'!$A$3:$I$43,9,FALSE)</f>
        <v>2.9176719999999997E-4</v>
      </c>
      <c r="DZ25" s="81">
        <f>AV25*VLOOKUP(DZ$8,'PONDERADORES-GBD'!$A$3:$I$43,5,FALSE)*VLOOKUP(DZ$8,'PONDERADORES-GBD'!$A$3:$I$43,7,FALSE)+AV25*(1-VLOOKUP(DZ$8,'PONDERADORES-GBD'!$A$3:$I$43,5,FALSE))*VLOOKUP(DZ$8,'PONDERADORES-GBD'!$A$3:$I$43,9,FALSE)</f>
        <v>2.5807620300000002E-3</v>
      </c>
      <c r="EA25" s="81">
        <f>AW25*VLOOKUP(EA$8,'PONDERADORES-GBD'!$A$3:$I$43,5,FALSE)*VLOOKUP(EA$8,'PONDERADORES-GBD'!$A$3:$I$43,7,FALSE)+AW25*(1-VLOOKUP(EA$8,'PONDERADORES-GBD'!$A$3:$I$43,5,FALSE))*VLOOKUP(EA$8,'PONDERADORES-GBD'!$A$3:$I$43,9,FALSE)</f>
        <v>0</v>
      </c>
      <c r="EB25" s="81">
        <f>AX25*VLOOKUP(EB$8,'PONDERADORES-GBD'!$A$3:$I$43,5,FALSE)*VLOOKUP(EB$8,'PONDERADORES-GBD'!$A$3:$I$43,7,FALSE)+AX25*(1-VLOOKUP(EB$8,'PONDERADORES-GBD'!$A$3:$I$43,5,FALSE))*VLOOKUP(EB$8,'PONDERADORES-GBD'!$A$3:$I$43,9,FALSE)</f>
        <v>0</v>
      </c>
      <c r="EC25" s="81">
        <f>AY25*VLOOKUP(EC$8,'PONDERADORES-GBD'!$A$3:$I$43,5,FALSE)*VLOOKUP(EC$8,'PONDERADORES-GBD'!$A$3:$I$43,7,FALSE)+AY25*(1-VLOOKUP(EC$8,'PONDERADORES-GBD'!$A$3:$I$43,5,FALSE))*VLOOKUP(EC$8,'PONDERADORES-GBD'!$A$3:$I$43,9,FALSE)</f>
        <v>0</v>
      </c>
      <c r="ED25" s="81">
        <f>AZ25*VLOOKUP(ED$8,'PONDERADORES-GBD'!$A$3:$I$43,5,FALSE)*VLOOKUP(ED$8,'PONDERADORES-GBD'!$A$3:$I$43,7,FALSE)+AZ25*(1-VLOOKUP(ED$8,'PONDERADORES-GBD'!$A$3:$I$43,5,FALSE))*VLOOKUP(ED$8,'PONDERADORES-GBD'!$A$3:$I$43,9,FALSE)</f>
        <v>6.5603742E-4</v>
      </c>
      <c r="EE25" s="81">
        <f>BA25*VLOOKUP(EE$8,'PONDERADORES-GBD'!$A$3:$I$43,5,FALSE)*VLOOKUP(EE$8,'PONDERADORES-GBD'!$A$3:$I$43,7,FALSE)+BA25*(1-VLOOKUP(EE$8,'PONDERADORES-GBD'!$A$3:$I$43,5,FALSE))*VLOOKUP(EE$8,'PONDERADORES-GBD'!$A$3:$I$43,9,FALSE)</f>
        <v>4.1892500000000006E-6</v>
      </c>
      <c r="EF25" s="81">
        <f>BB25*VLOOKUP(EF$8,'PONDERADORES-GBD'!$A$3:$I$43,5,FALSE)*VLOOKUP(EF$8,'PONDERADORES-GBD'!$A$3:$I$43,7,FALSE)+BB25*(1-VLOOKUP(EF$8,'PONDERADORES-GBD'!$A$3:$I$43,5,FALSE))*VLOOKUP(EF$8,'PONDERADORES-GBD'!$A$3:$I$43,9,FALSE)</f>
        <v>0</v>
      </c>
      <c r="EG25" s="81">
        <f>BC25*VLOOKUP(EG$8,'PONDERADORES-GBD'!$A$3:$I$43,5,FALSE)*VLOOKUP(EG$8,'PONDERADORES-GBD'!$A$3:$I$43,7,FALSE)+BC25*(1-VLOOKUP(EG$8,'PONDERADORES-GBD'!$A$3:$I$43,5,FALSE))*VLOOKUP(EG$8,'PONDERADORES-GBD'!$A$3:$I$43,9,FALSE)</f>
        <v>0</v>
      </c>
      <c r="EH25" s="81">
        <f>BD25*VLOOKUP(EH$8,'PONDERADORES-GBD'!$A$3:$I$43,5,FALSE)*VLOOKUP(EH$8,'PONDERADORES-GBD'!$A$3:$I$43,7,FALSE)+BD25*(1-VLOOKUP(EH$8,'PONDERADORES-GBD'!$A$3:$I$43,5,FALSE))*VLOOKUP(EH$8,'PONDERADORES-GBD'!$A$3:$I$43,9,FALSE)</f>
        <v>0</v>
      </c>
      <c r="EI25" s="81">
        <f>BE25*VLOOKUP(EI$8,'PONDERADORES-GBD'!$A$3:$I$43,5,FALSE)*VLOOKUP(EI$8,'PONDERADORES-GBD'!$A$3:$I$43,7,FALSE)+BE25*(1-VLOOKUP(EI$8,'PONDERADORES-GBD'!$A$3:$I$43,5,FALSE))*VLOOKUP(EI$8,'PONDERADORES-GBD'!$A$3:$I$43,9,FALSE)</f>
        <v>7.8863999999999996E-6</v>
      </c>
      <c r="EJ25" s="81">
        <f>BF25*VLOOKUP(EJ$8,'PONDERADORES-GBD'!$A$3:$I$43,5,FALSE)*VLOOKUP(EJ$8,'PONDERADORES-GBD'!$A$3:$I$43,7,FALSE)+BF25*(1-VLOOKUP(EJ$8,'PONDERADORES-GBD'!$A$3:$I$43,5,FALSE))*VLOOKUP(EJ$8,'PONDERADORES-GBD'!$A$3:$I$43,9,FALSE)</f>
        <v>1.890998E-4</v>
      </c>
      <c r="EK25" s="81">
        <f>BG25*VLOOKUP(EK$8,'PONDERADORES-GBD'!$A$3:$I$43,5,FALSE)*VLOOKUP(EK$8,'PONDERADORES-GBD'!$A$3:$I$43,7,FALSE)+BG25*(1-VLOOKUP(EK$8,'PONDERADORES-GBD'!$A$3:$I$43,5,FALSE))*VLOOKUP(EK$8,'PONDERADORES-GBD'!$A$3:$I$43,9,FALSE)</f>
        <v>7.3929000000000003E-5</v>
      </c>
      <c r="EL25" s="81">
        <f>BH25*VLOOKUP(EL$8,'PONDERADORES-GBD'!$A$3:$I$43,5,FALSE)*VLOOKUP(EL$8,'PONDERADORES-GBD'!$A$3:$I$43,7,FALSE)+BH25*(1-VLOOKUP(EL$8,'PONDERADORES-GBD'!$A$3:$I$43,5,FALSE))*VLOOKUP(EL$8,'PONDERADORES-GBD'!$A$3:$I$43,9,FALSE)</f>
        <v>1.1139540000000002E-5</v>
      </c>
      <c r="EM25" s="81">
        <f>BI25*VLOOKUP(EM$8,'PONDERADORES-GBD'!$A$3:$I$43,5,FALSE)*VLOOKUP(EM$8,'PONDERADORES-GBD'!$A$3:$I$43,7,FALSE)+BI25*(1-VLOOKUP(EM$8,'PONDERADORES-GBD'!$A$3:$I$43,5,FALSE))*VLOOKUP(EM$8,'PONDERADORES-GBD'!$A$3:$I$43,9,FALSE)</f>
        <v>2.2570225499999994E-4</v>
      </c>
      <c r="EN25" s="81">
        <f>BJ25*VLOOKUP(EN$8,'PONDERADORES-GBD'!$A$3:$I$43,5,FALSE)*VLOOKUP(EN$8,'PONDERADORES-GBD'!$A$3:$I$43,7,FALSE)+BJ25*(1-VLOOKUP(EN$8,'PONDERADORES-GBD'!$A$3:$I$43,5,FALSE))*VLOOKUP(EN$8,'PONDERADORES-GBD'!$A$3:$I$43,9,FALSE)</f>
        <v>0</v>
      </c>
      <c r="EO25" s="81">
        <f>BK25*VLOOKUP(EO$8,'PONDERADORES-GBD'!$A$3:$I$43,5,FALSE)*VLOOKUP(EO$8,'PONDERADORES-GBD'!$A$3:$I$43,7,FALSE)+BK25*(1-VLOOKUP(EO$8,'PONDERADORES-GBD'!$A$3:$I$43,5,FALSE))*VLOOKUP(EO$8,'PONDERADORES-GBD'!$A$3:$I$43,9,FALSE)</f>
        <v>0</v>
      </c>
      <c r="EP25" s="81">
        <f>BL25*VLOOKUP(EP$8,'PONDERADORES-GBD'!$A$3:$I$43,5,FALSE)*VLOOKUP(EP$8,'PONDERADORES-GBD'!$A$3:$I$43,7,FALSE)+BL25*(1-VLOOKUP(EP$8,'PONDERADORES-GBD'!$A$3:$I$43,5,FALSE))*VLOOKUP(EP$8,'PONDERADORES-GBD'!$A$3:$I$43,9,FALSE)</f>
        <v>0</v>
      </c>
      <c r="EQ25" s="81">
        <f>BM25*VLOOKUP(EQ$8,'PONDERADORES-GBD'!$A$3:$I$43,5,FALSE)*VLOOKUP(EQ$8,'PONDERADORES-GBD'!$A$3:$I$43,7,FALSE)+BM25*(1-VLOOKUP(EQ$8,'PONDERADORES-GBD'!$A$3:$I$43,5,FALSE))*VLOOKUP(EQ$8,'PONDERADORES-GBD'!$A$3:$I$43,9,FALSE)</f>
        <v>0</v>
      </c>
      <c r="ER25" s="81">
        <f>BN25*VLOOKUP(ER$8,'PONDERADORES-GBD'!$A$3:$I$43,5,FALSE)*VLOOKUP(ER$8,'PONDERADORES-GBD'!$A$3:$I$43,7,FALSE)+BN25*(1-VLOOKUP(ER$8,'PONDERADORES-GBD'!$A$3:$I$43,5,FALSE))*VLOOKUP(ER$8,'PONDERADORES-GBD'!$A$3:$I$43,9,FALSE)</f>
        <v>0</v>
      </c>
      <c r="ES25" s="81">
        <f>BO25*VLOOKUP(ES$8,'PONDERADORES-GBD'!$A$3:$I$43,5,FALSE)*VLOOKUP(ES$8,'PONDERADORES-GBD'!$A$3:$I$43,7,FALSE)+BO25*(1-VLOOKUP(ES$8,'PONDERADORES-GBD'!$A$3:$I$43,5,FALSE))*VLOOKUP(ES$8,'PONDERADORES-GBD'!$A$3:$I$43,9,FALSE)</f>
        <v>0</v>
      </c>
      <c r="ET25" s="81">
        <f>BP25*VLOOKUP(ET$8,'PONDERADORES-GBD'!$A$3:$I$43,5,FALSE)*VLOOKUP(ET$8,'PONDERADORES-GBD'!$A$3:$I$43,7,FALSE)+BP25*(1-VLOOKUP(ET$8,'PONDERADORES-GBD'!$A$3:$I$43,5,FALSE))*VLOOKUP(ET$8,'PONDERADORES-GBD'!$A$3:$I$43,9,FALSE)</f>
        <v>0</v>
      </c>
      <c r="EU25" s="81">
        <f>BQ25*VLOOKUP(EU$8,'PONDERADORES-GBD'!$A$3:$I$43,5,FALSE)*VLOOKUP(EU$8,'PONDERADORES-GBD'!$A$3:$I$43,7,FALSE)+BQ25*(1-VLOOKUP(EU$8,'PONDERADORES-GBD'!$A$3:$I$43,5,FALSE))*VLOOKUP(EU$8,'PONDERADORES-GBD'!$A$3:$I$43,9,FALSE)</f>
        <v>0</v>
      </c>
      <c r="EV25" s="81">
        <f>BR25*VLOOKUP(EV$8,'PONDERADORES-GBD'!$A$3:$I$43,5,FALSE)*VLOOKUP(EV$8,'PONDERADORES-GBD'!$A$3:$I$43,7,FALSE)+BR25*(1-VLOOKUP(EV$8,'PONDERADORES-GBD'!$A$3:$I$43,5,FALSE))*VLOOKUP(EV$8,'PONDERADORES-GBD'!$A$3:$I$43,9,FALSE)</f>
        <v>0</v>
      </c>
      <c r="EW25" s="81">
        <f>BS25*VLOOKUP(EW$8,'PONDERADORES-GBD'!$A$3:$I$43,5,FALSE)*VLOOKUP(EW$8,'PONDERADORES-GBD'!$A$3:$I$43,7,FALSE)+BS25*(1-VLOOKUP(EW$8,'PONDERADORES-GBD'!$A$3:$I$43,5,FALSE))*VLOOKUP(EW$8,'PONDERADORES-GBD'!$A$3:$I$43,9,FALSE)</f>
        <v>0</v>
      </c>
      <c r="EX25" s="81">
        <f>BT25*VLOOKUP(EX$8,'PONDERADORES-GBD'!$A$3:$I$43,5,FALSE)*VLOOKUP(EX$8,'PONDERADORES-GBD'!$A$3:$I$43,7,FALSE)+BT25*(1-VLOOKUP(EX$8,'PONDERADORES-GBD'!$A$3:$I$43,5,FALSE))*VLOOKUP(EX$8,'PONDERADORES-GBD'!$A$3:$I$43,9,FALSE)</f>
        <v>0</v>
      </c>
      <c r="EY25" s="81">
        <f>BU25*VLOOKUP(EY$8,'PONDERADORES-GBD'!$A$3:$I$43,5,FALSE)*VLOOKUP(EY$8,'PONDERADORES-GBD'!$A$3:$I$43,7,FALSE)+BU25*(1-VLOOKUP(EY$8,'PONDERADORES-GBD'!$A$3:$I$43,5,FALSE))*VLOOKUP(EY$8,'PONDERADORES-GBD'!$A$3:$I$43,9,FALSE)</f>
        <v>0</v>
      </c>
      <c r="EZ25" s="81">
        <f>BV25*VLOOKUP(EZ$8,'PONDERADORES-GBD'!$A$3:$I$43,5,FALSE)*VLOOKUP(EZ$8,'PONDERADORES-GBD'!$A$3:$I$43,7,FALSE)+BV25*(1-VLOOKUP(EZ$8,'PONDERADORES-GBD'!$A$3:$I$43,5,FALSE))*VLOOKUP(EZ$8,'PONDERADORES-GBD'!$A$3:$I$43,9,FALSE)</f>
        <v>2.4644999999999999E-6</v>
      </c>
      <c r="FA25" s="81">
        <f>BW25*VLOOKUP(FA$8,'PONDERADORES-GBD'!$A$3:$I$43,5,FALSE)*VLOOKUP(FA$8,'PONDERADORES-GBD'!$A$3:$I$43,7,FALSE)+BW25*(1-VLOOKUP(FA$8,'PONDERADORES-GBD'!$A$3:$I$43,5,FALSE))*VLOOKUP(FA$8,'PONDERADORES-GBD'!$A$3:$I$43,9,FALSE)</f>
        <v>1.9223099999999999E-5</v>
      </c>
      <c r="FB25" s="81">
        <f>BX25*VLOOKUP(FB$8,'PONDERADORES-GBD'!$A$3:$I$43,5,FALSE)*VLOOKUP(FB$8,'PONDERADORES-GBD'!$A$3:$I$43,7,FALSE)+BX25*(1-VLOOKUP(FB$8,'PONDERADORES-GBD'!$A$3:$I$43,5,FALSE))*VLOOKUP(FB$8,'PONDERADORES-GBD'!$A$3:$I$43,9,FALSE)</f>
        <v>4.3375199999999998E-5</v>
      </c>
      <c r="FC25" s="81">
        <f>BY25*VLOOKUP(FC$8,'PONDERADORES-GBD'!$A$3:$I$43,5,FALSE)*VLOOKUP(FC$8,'PONDERADORES-GBD'!$A$3:$I$43,7,FALSE)+BY25*(1-VLOOKUP(FC$8,'PONDERADORES-GBD'!$A$3:$I$43,5,FALSE))*VLOOKUP(FC$8,'PONDERADORES-GBD'!$A$3:$I$43,9,FALSE)</f>
        <v>0</v>
      </c>
      <c r="FD25" s="81">
        <f>BZ25*VLOOKUP(FD$8,'PONDERADORES-GBD'!$A$3:$I$43,5,FALSE)*VLOOKUP(FD$8,'PONDERADORES-GBD'!$A$3:$I$43,7,FALSE)+BZ25*(1-VLOOKUP(FD$8,'PONDERADORES-GBD'!$A$3:$I$43,5,FALSE))*VLOOKUP(FD$8,'PONDERADORES-GBD'!$A$3:$I$43,9,FALSE)</f>
        <v>0</v>
      </c>
      <c r="FE25" s="81">
        <f>CA25*VLOOKUP(FE$8,'PONDERADORES-GBD'!$A$3:$I$43,5,FALSE)*VLOOKUP(FE$8,'PONDERADORES-GBD'!$A$3:$I$43,7,FALSE)+CA25*(1-VLOOKUP(FE$8,'PONDERADORES-GBD'!$A$3:$I$43,5,FALSE))*VLOOKUP(FE$8,'PONDERADORES-GBD'!$A$3:$I$43,9,FALSE)</f>
        <v>0</v>
      </c>
      <c r="FF25" s="81">
        <f>CB25*VLOOKUP(FF$8,'PONDERADORES-GBD'!$A$3:$I$43,5,FALSE)*VLOOKUP(FF$8,'PONDERADORES-GBD'!$A$3:$I$43,7,FALSE)+CB25*(1-VLOOKUP(FF$8,'PONDERADORES-GBD'!$A$3:$I$43,5,FALSE))*VLOOKUP(FF$8,'PONDERADORES-GBD'!$A$3:$I$43,9,FALSE)</f>
        <v>0</v>
      </c>
      <c r="FG25" s="81">
        <f>CC25*VLOOKUP(FG$8,'PONDERADORES-GBD'!$A$3:$I$43,5,FALSE)*VLOOKUP(FG$8,'PONDERADORES-GBD'!$A$3:$I$43,7,FALSE)+CC25*(1-VLOOKUP(FG$8,'PONDERADORES-GBD'!$A$3:$I$43,5,FALSE))*VLOOKUP(FG$8,'PONDERADORES-GBD'!$A$3:$I$43,9,FALSE)</f>
        <v>0</v>
      </c>
      <c r="FH25" s="81">
        <f>CD25*VLOOKUP(FH$8,'PONDERADORES-GBD'!$A$3:$I$43,5,FALSE)*VLOOKUP(FH$8,'PONDERADORES-GBD'!$A$3:$I$43,7,FALSE)+CD25*(1-VLOOKUP(FH$8,'PONDERADORES-GBD'!$A$3:$I$43,5,FALSE))*VLOOKUP(FH$8,'PONDERADORES-GBD'!$A$3:$I$43,9,FALSE)</f>
        <v>0</v>
      </c>
      <c r="FI25" s="81">
        <f>CE25*VLOOKUP(FI$8,'PONDERADORES-GBD'!$A$3:$I$43,5,FALSE)*VLOOKUP(FI$8,'PONDERADORES-GBD'!$A$3:$I$43,7,FALSE)+CE25*(1-VLOOKUP(FI$8,'PONDERADORES-GBD'!$A$3:$I$43,5,FALSE))*VLOOKUP(FI$8,'PONDERADORES-GBD'!$A$3:$I$43,9,FALSE)</f>
        <v>0</v>
      </c>
      <c r="FJ25" s="81">
        <f>CF25*VLOOKUP(FJ$8,'PONDERADORES-GBD'!$A$3:$I$43,5,FALSE)*VLOOKUP(FJ$8,'PONDERADORES-GBD'!$A$3:$I$43,7,FALSE)+CF25*(1-VLOOKUP(FJ$8,'PONDERADORES-GBD'!$A$3:$I$43,5,FALSE))*VLOOKUP(FJ$8,'PONDERADORES-GBD'!$A$3:$I$43,9,FALSE)</f>
        <v>0</v>
      </c>
      <c r="FK25" s="81">
        <f>CG25*VLOOKUP(FK$8,'PONDERADORES-GBD'!$A$3:$I$43,5,FALSE)*VLOOKUP(FK$8,'PONDERADORES-GBD'!$A$3:$I$43,7,FALSE)+CG25*(1-VLOOKUP(FK$8,'PONDERADORES-GBD'!$A$3:$I$43,5,FALSE))*VLOOKUP(FK$8,'PONDERADORES-GBD'!$A$3:$I$43,9,FALSE)</f>
        <v>0</v>
      </c>
      <c r="FL25" s="81">
        <f>CH25*VLOOKUP(FL$8,'PONDERADORES-GBD'!$A$3:$I$43,5,FALSE)*VLOOKUP(FL$8,'PONDERADORES-GBD'!$A$3:$I$43,6,FALSE)*VLOOKUP(FL$8,'PONDERADORES-GBD'!$A$3:$I$43,3,FALSE)+CH25*(1-VLOOKUP(FL$8,'PONDERADORES-GBD'!$A$3:$I$43,5,FALSE))*VLOOKUP(FL$8,'PONDERADORES-GBD'!$A$3:$I$43,8,FALSE)*VLOOKUP(FL$8,'PONDERADORES-GBD'!$A$3:$I$43,3,FALSE)</f>
        <v>0</v>
      </c>
      <c r="FM25" s="81">
        <f>CI25*VLOOKUP(FM$8,'PONDERADORES-GBD'!$A$3:$I$43,5,FALSE)*VLOOKUP(FM$8,'PONDERADORES-GBD'!$A$3:$I$43,6,FALSE)*VLOOKUP(FM$8,'PONDERADORES-GBD'!$A$3:$I$43,3,FALSE)+CI25*(1-VLOOKUP(FM$8,'PONDERADORES-GBD'!$A$3:$I$43,5,FALSE))*VLOOKUP(FM$8,'PONDERADORES-GBD'!$A$3:$I$43,8,FALSE)*VLOOKUP(FM$8,'PONDERADORES-GBD'!$A$3:$I$43,3,FALSE)</f>
        <v>0</v>
      </c>
      <c r="FN25" s="81">
        <f>CJ25*VLOOKUP(FN$8,'PONDERADORES-GBD'!$A$3:$I$43,5,FALSE)*VLOOKUP(FN$8,'PONDERADORES-GBD'!$A$3:$I$43,6,FALSE)*VLOOKUP(FN$8,'PONDERADORES-GBD'!$A$3:$I$43,3,FALSE)+CJ25*(1-VLOOKUP(FN$8,'PONDERADORES-GBD'!$A$3:$I$43,5,FALSE))*VLOOKUP(FN$8,'PONDERADORES-GBD'!$A$3:$I$43,8,FALSE)*VLOOKUP(FN$8,'PONDERADORES-GBD'!$A$3:$I$43,3,FALSE)</f>
        <v>3.0470474311019846E-3</v>
      </c>
      <c r="FO25" s="81">
        <f>CK25*VLOOKUP(FO$8,'PONDERADORES-GBD'!$A$3:$I$43,5,FALSE)*VLOOKUP(FO$8,'PONDERADORES-GBD'!$A$3:$I$43,6,FALSE)*VLOOKUP(FO$8,'PONDERADORES-GBD'!$A$3:$I$43,3,FALSE)+CK25*(1-VLOOKUP(FO$8,'PONDERADORES-GBD'!$A$3:$I$43,5,FALSE))*VLOOKUP(FO$8,'PONDERADORES-GBD'!$A$3:$I$43,8,FALSE)*VLOOKUP(FO$8,'PONDERADORES-GBD'!$A$3:$I$43,3,FALSE)</f>
        <v>0</v>
      </c>
      <c r="FP25" s="81">
        <f>CL25*VLOOKUP(FP$8,'PONDERADORES-GBD'!$A$3:$I$43,5,FALSE)*VLOOKUP(FP$8,'PONDERADORES-GBD'!$A$3:$I$43,6,FALSE)*VLOOKUP(FP$8,'PONDERADORES-GBD'!$A$3:$I$43,3,FALSE)+CL25*(1-VLOOKUP(FP$8,'PONDERADORES-GBD'!$A$3:$I$43,5,FALSE))*VLOOKUP(FP$8,'PONDERADORES-GBD'!$A$3:$I$43,8,FALSE)*VLOOKUP(FP$8,'PONDERADORES-GBD'!$A$3:$I$43,3,FALSE)</f>
        <v>0</v>
      </c>
      <c r="FQ25" s="81">
        <f>CM25*VLOOKUP(FQ$8,'PONDERADORES-GBD'!$A$3:$I$43,5,FALSE)*VLOOKUP(FQ$8,'PONDERADORES-GBD'!$A$3:$I$43,6,FALSE)*VLOOKUP(FQ$8,'PONDERADORES-GBD'!$A$3:$I$43,3,FALSE)+CM25*(1-VLOOKUP(FQ$8,'PONDERADORES-GBD'!$A$3:$I$43,5,FALSE))*VLOOKUP(FQ$8,'PONDERADORES-GBD'!$A$3:$I$43,8,FALSE)*VLOOKUP(FQ$8,'PONDERADORES-GBD'!$A$3:$I$43,3,FALSE)</f>
        <v>0</v>
      </c>
      <c r="FR25" s="81">
        <f>CN25*VLOOKUP(FR$8,'PONDERADORES-GBD'!$A$3:$I$43,5,FALSE)*VLOOKUP(FR$8,'PONDERADORES-GBD'!$A$3:$I$43,6,FALSE)*VLOOKUP(FR$8,'PONDERADORES-GBD'!$A$3:$I$43,3,FALSE)+CN25*(1-VLOOKUP(FR$8,'PONDERADORES-GBD'!$A$3:$I$43,5,FALSE))*VLOOKUP(FR$8,'PONDERADORES-GBD'!$A$3:$I$43,8,FALSE)*VLOOKUP(FR$8,'PONDERADORES-GBD'!$A$3:$I$43,3,FALSE)</f>
        <v>7.7420126542915796E-3</v>
      </c>
      <c r="FS25" s="81">
        <f>CO25*VLOOKUP(FS$8,'PONDERADORES-GBD'!$A$3:$I$43,5,FALSE)*VLOOKUP(FS$8,'PONDERADORES-GBD'!$A$3:$I$43,6,FALSE)*VLOOKUP(FS$8,'PONDERADORES-GBD'!$A$3:$I$43,3,FALSE)+CO25*(1-VLOOKUP(FS$8,'PONDERADORES-GBD'!$A$3:$I$43,5,FALSE))*VLOOKUP(FS$8,'PONDERADORES-GBD'!$A$3:$I$43,8,FALSE)*VLOOKUP(FS$8,'PONDERADORES-GBD'!$A$3:$I$43,3,FALSE)</f>
        <v>2.4673048090349071E-4</v>
      </c>
      <c r="FT25" s="81">
        <f>CP25*VLOOKUP(FT$8,'PONDERADORES-GBD'!$A$3:$I$43,5,FALSE)*VLOOKUP(FT$8,'PONDERADORES-GBD'!$A$3:$I$43,6,FALSE)*VLOOKUP(FT$8,'PONDERADORES-GBD'!$A$3:$I$43,3,FALSE)+CP25*(1-VLOOKUP(FT$8,'PONDERADORES-GBD'!$A$3:$I$43,5,FALSE))*VLOOKUP(FT$8,'PONDERADORES-GBD'!$A$3:$I$43,8,FALSE)*VLOOKUP(FT$8,'PONDERADORES-GBD'!$A$3:$I$43,3,FALSE)</f>
        <v>1.4123320681724847E-3</v>
      </c>
      <c r="FU25" s="81">
        <f>CQ25*VLOOKUP(FU$8,'PONDERADORES-GBD'!$A$3:$I$43,5,FALSE)*VLOOKUP(FU$8,'PONDERADORES-GBD'!$A$3:$I$43,6,FALSE)*VLOOKUP(FU$8,'PONDERADORES-GBD'!$A$3:$I$43,3,FALSE)+CQ25*(1-VLOOKUP(FU$8,'PONDERADORES-GBD'!$A$3:$I$43,5,FALSE))*VLOOKUP(FU$8,'PONDERADORES-GBD'!$A$3:$I$43,8,FALSE)*VLOOKUP(FU$8,'PONDERADORES-GBD'!$A$3:$I$43,3,FALSE)</f>
        <v>2.7011855728952769E-4</v>
      </c>
      <c r="FV25" s="81">
        <f>CR25*VLOOKUP(FV$8,'PONDERADORES-GBD'!$A$3:$I$43,5,FALSE)*VLOOKUP(FV$8,'PONDERADORES-GBD'!$A$3:$I$43,6,FALSE)*VLOOKUP(FV$8,'PONDERADORES-GBD'!$A$3:$I$43,3,FALSE)+CR25*(1-VLOOKUP(FV$8,'PONDERADORES-GBD'!$A$3:$I$43,5,FALSE))*VLOOKUP(FV$8,'PONDERADORES-GBD'!$A$3:$I$43,8,FALSE)*VLOOKUP(FV$8,'PONDERADORES-GBD'!$A$3:$I$43,3,FALSE)</f>
        <v>1.4200500369609857E-3</v>
      </c>
      <c r="FW25" s="81">
        <f>CS25*VLOOKUP(FW$8,'PONDERADORES-GBD'!$A$3:$I$43,5,FALSE)*VLOOKUP(FW$8,'PONDERADORES-GBD'!$A$3:$I$43,6,FALSE)*VLOOKUP(FW$8,'PONDERADORES-GBD'!$A$3:$I$43,3,FALSE)+CS25*(1-VLOOKUP(FW$8,'PONDERADORES-GBD'!$A$3:$I$43,5,FALSE))*VLOOKUP(FW$8,'PONDERADORES-GBD'!$A$3:$I$43,8,FALSE)*VLOOKUP(FW$8,'PONDERADORES-GBD'!$A$3:$I$43,3,FALSE)</f>
        <v>0</v>
      </c>
      <c r="FX25" s="81">
        <f>CT25*VLOOKUP(FX$8,'PONDERADORES-GBD'!$A$3:$I$43,5,FALSE)*VLOOKUP(FX$8,'PONDERADORES-GBD'!$A$3:$I$43,6,FALSE)*VLOOKUP(FX$8,'PONDERADORES-GBD'!$A$3:$I$43,3,FALSE)+CT25*(1-VLOOKUP(FX$8,'PONDERADORES-GBD'!$A$3:$I$43,5,FALSE))*VLOOKUP(FX$8,'PONDERADORES-GBD'!$A$3:$I$43,8,FALSE)*VLOOKUP(FX$8,'PONDERADORES-GBD'!$A$3:$I$43,3,FALSE)</f>
        <v>2.8202354140999312E-4</v>
      </c>
      <c r="FY25" s="81">
        <f>CU25*VLOOKUP(FY$8,'PONDERADORES-GBD'!$A$3:$I$43,5,FALSE)*VLOOKUP(FY$8,'PONDERADORES-GBD'!$A$3:$I$43,6,FALSE)*VLOOKUP(FY$8,'PONDERADORES-GBD'!$A$3:$I$43,3,FALSE)+CU25*(1-VLOOKUP(FY$8,'PONDERADORES-GBD'!$A$3:$I$43,5,FALSE))*VLOOKUP(FY$8,'PONDERADORES-GBD'!$A$3:$I$43,8,FALSE)*VLOOKUP(FY$8,'PONDERADORES-GBD'!$A$3:$I$43,3,FALSE)</f>
        <v>2.2952905133470227E-6</v>
      </c>
      <c r="FZ25" s="81">
        <f>CV25*VLOOKUP(FZ$8,'PONDERADORES-GBD'!$A$3:$I$43,5,FALSE)*VLOOKUP(FZ$8,'PONDERADORES-GBD'!$A$3:$I$43,6,FALSE)*VLOOKUP(FZ$8,'PONDERADORES-GBD'!$A$3:$I$43,3,FALSE)+CV25*(1-VLOOKUP(FZ$8,'PONDERADORES-GBD'!$A$3:$I$43,5,FALSE))*VLOOKUP(FZ$8,'PONDERADORES-GBD'!$A$3:$I$43,8,FALSE)*VLOOKUP(FZ$8,'PONDERADORES-GBD'!$A$3:$I$43,3,FALSE)</f>
        <v>0</v>
      </c>
      <c r="GA25" s="81">
        <f>CW25*VLOOKUP(GA$8,'PONDERADORES-GBD'!$A$3:$I$43,5,FALSE)*VLOOKUP(GA$8,'PONDERADORES-GBD'!$A$3:$I$43,6,FALSE)*VLOOKUP(GA$8,'PONDERADORES-GBD'!$A$3:$I$43,3,FALSE)+CW25*(1-VLOOKUP(GA$8,'PONDERADORES-GBD'!$A$3:$I$43,5,FALSE))*VLOOKUP(GA$8,'PONDERADORES-GBD'!$A$3:$I$43,8,FALSE)*VLOOKUP(GA$8,'PONDERADORES-GBD'!$A$3:$I$43,3,FALSE)</f>
        <v>1.365645403285421E-4</v>
      </c>
      <c r="GB25" s="81">
        <f>CX25*VLOOKUP(GB$8,'PONDERADORES-GBD'!$A$3:$I$43,5,FALSE)*VLOOKUP(GB$8,'PONDERADORES-GBD'!$A$3:$I$43,6,FALSE)*VLOOKUP(GB$8,'PONDERADORES-GBD'!$A$3:$I$43,3,FALSE)+CX25*(1-VLOOKUP(GB$8,'PONDERADORES-GBD'!$A$3:$I$43,5,FALSE))*VLOOKUP(GB$8,'PONDERADORES-GBD'!$A$3:$I$43,8,FALSE)*VLOOKUP(GB$8,'PONDERADORES-GBD'!$A$3:$I$43,3,FALSE)</f>
        <v>1.7882550390143736E-4</v>
      </c>
      <c r="GC25" s="81">
        <f>CY25*VLOOKUP(GC$8,'PONDERADORES-GBD'!$A$3:$I$43,5,FALSE)*VLOOKUP(GC$8,'PONDERADORES-GBD'!$A$3:$I$43,6,FALSE)*VLOOKUP(GC$8,'PONDERADORES-GBD'!$A$3:$I$43,3,FALSE)+CY25*(1-VLOOKUP(GC$8,'PONDERADORES-GBD'!$A$3:$I$43,5,FALSE))*VLOOKUP(GC$8,'PONDERADORES-GBD'!$A$3:$I$43,8,FALSE)*VLOOKUP(GC$8,'PONDERADORES-GBD'!$A$3:$I$43,3,FALSE)</f>
        <v>4.1249122546201236E-4</v>
      </c>
      <c r="GD25" s="81">
        <f>CZ25*VLOOKUP(GD$8,'PONDERADORES-GBD'!$A$3:$I$43,5,FALSE)*VLOOKUP(GD$8,'PONDERADORES-GBD'!$A$3:$I$43,6,FALSE)*VLOOKUP(GD$8,'PONDERADORES-GBD'!$A$3:$I$43,3,FALSE)+CZ25*(1-VLOOKUP(GD$8,'PONDERADORES-GBD'!$A$3:$I$43,5,FALSE))*VLOOKUP(GD$8,'PONDERADORES-GBD'!$A$3:$I$43,8,FALSE)*VLOOKUP(GD$8,'PONDERADORES-GBD'!$A$3:$I$43,3,FALSE)</f>
        <v>3.969378891170431E-4</v>
      </c>
      <c r="GE25" s="81">
        <f>DA25*VLOOKUP(GE$8,'PONDERADORES-GBD'!$A$3:$I$43,5,FALSE)*VLOOKUP(GE$8,'PONDERADORES-GBD'!$A$3:$I$43,6,FALSE)*VLOOKUP(GE$8,'PONDERADORES-GBD'!$A$3:$I$43,3,FALSE)+DA25*(1-VLOOKUP(GE$8,'PONDERADORES-GBD'!$A$3:$I$43,5,FALSE))*VLOOKUP(GE$8,'PONDERADORES-GBD'!$A$3:$I$43,8,FALSE)*VLOOKUP(GE$8,'PONDERADORES-GBD'!$A$3:$I$43,3,FALSE)</f>
        <v>1.4716126351813828E-4</v>
      </c>
      <c r="GF25" s="81">
        <f>DB25*VLOOKUP(GF$8,'PONDERADORES-GBD'!$A$3:$I$43,5,FALSE)*VLOOKUP(GF$8,'PONDERADORES-GBD'!$A$3:$I$43,6,FALSE)*VLOOKUP(GF$8,'PONDERADORES-GBD'!$A$3:$I$43,3,FALSE)+DB25*(1-VLOOKUP(GF$8,'PONDERADORES-GBD'!$A$3:$I$43,5,FALSE))*VLOOKUP(GF$8,'PONDERADORES-GBD'!$A$3:$I$43,8,FALSE)*VLOOKUP(GF$8,'PONDERADORES-GBD'!$A$3:$I$43,3,FALSE)</f>
        <v>6.5060876659822037E-5</v>
      </c>
      <c r="GG25" s="81">
        <f>DC25*VLOOKUP(GG$8,'PONDERADORES-GBD'!$A$3:$I$43,5,FALSE)*VLOOKUP(GG$8,'PONDERADORES-GBD'!$A$3:$I$43,6,FALSE)*VLOOKUP(GG$8,'PONDERADORES-GBD'!$A$3:$I$43,3,FALSE)+DC25*(1-VLOOKUP(GG$8,'PONDERADORES-GBD'!$A$3:$I$43,5,FALSE))*VLOOKUP(GG$8,'PONDERADORES-GBD'!$A$3:$I$43,8,FALSE)*VLOOKUP(GG$8,'PONDERADORES-GBD'!$A$3:$I$43,3,FALSE)</f>
        <v>3.440841889117043E-6</v>
      </c>
      <c r="GH25" s="81">
        <f>DD25*VLOOKUP(GH$8,'PONDERADORES-GBD'!$A$3:$I$43,5,FALSE)*VLOOKUP(GH$8,'PONDERADORES-GBD'!$A$3:$I$43,6,FALSE)*VLOOKUP(GH$8,'PONDERADORES-GBD'!$A$3:$I$43,3,FALSE)+DD25*(1-VLOOKUP(GH$8,'PONDERADORES-GBD'!$A$3:$I$43,5,FALSE))*VLOOKUP(GH$8,'PONDERADORES-GBD'!$A$3:$I$43,8,FALSE)*VLOOKUP(GH$8,'PONDERADORES-GBD'!$A$3:$I$43,3,FALSE)</f>
        <v>4.9427043121149901E-4</v>
      </c>
      <c r="GI25" s="81">
        <f>DE25*VLOOKUP(GI$8,'PONDERADORES-GBD'!$A$3:$I$43,5,FALSE)*VLOOKUP(GI$8,'PONDERADORES-GBD'!$A$3:$I$43,6,FALSE)*VLOOKUP(GI$8,'PONDERADORES-GBD'!$A$3:$I$43,3,FALSE)+DE25*(1-VLOOKUP(GI$8,'PONDERADORES-GBD'!$A$3:$I$43,5,FALSE))*VLOOKUP(GI$8,'PONDERADORES-GBD'!$A$3:$I$43,8,FALSE)*VLOOKUP(GI$8,'PONDERADORES-GBD'!$A$3:$I$43,3,FALSE)</f>
        <v>8.367412183436003E-6</v>
      </c>
      <c r="GJ25" s="81">
        <f>DF25*VLOOKUP(GJ$8,'PONDERADORES-GBD'!$A$3:$I$43,5,FALSE)*VLOOKUP(GJ$8,'PONDERADORES-GBD'!$A$3:$I$43,6,FALSE)*VLOOKUP(GJ$8,'PONDERADORES-GBD'!$A$3:$I$43,3,FALSE)+DF25*(1-VLOOKUP(GJ$8,'PONDERADORES-GBD'!$A$3:$I$43,5,FALSE))*VLOOKUP(GJ$8,'PONDERADORES-GBD'!$A$3:$I$43,8,FALSE)*VLOOKUP(GJ$8,'PONDERADORES-GBD'!$A$3:$I$43,3,FALSE)</f>
        <v>1.6597002053388089E-6</v>
      </c>
      <c r="GK25" s="81">
        <f>DG25*VLOOKUP(GK$8,'PONDERADORES-GBD'!$A$3:$I$43,5,FALSE)*VLOOKUP(GK$8,'PONDERADORES-GBD'!$A$3:$I$43,6,FALSE)*VLOOKUP(GK$8,'PONDERADORES-GBD'!$A$3:$I$43,3,FALSE)+DG25*(1-VLOOKUP(GK$8,'PONDERADORES-GBD'!$A$3:$I$43,5,FALSE))*VLOOKUP(GK$8,'PONDERADORES-GBD'!$A$3:$I$43,8,FALSE)*VLOOKUP(GK$8,'PONDERADORES-GBD'!$A$3:$I$43,3,FALSE)</f>
        <v>0</v>
      </c>
      <c r="GL25" s="81">
        <f>DH25*VLOOKUP(GL$8,'PONDERADORES-GBD'!$A$3:$I$43,5,FALSE)*VLOOKUP(GL$8,'PONDERADORES-GBD'!$A$3:$I$43,6,FALSE)*VLOOKUP(GL$8,'PONDERADORES-GBD'!$A$3:$I$43,3,FALSE)+DH25*(1-VLOOKUP(GL$8,'PONDERADORES-GBD'!$A$3:$I$43,5,FALSE))*VLOOKUP(GL$8,'PONDERADORES-GBD'!$A$3:$I$43,8,FALSE)*VLOOKUP(GL$8,'PONDERADORES-GBD'!$A$3:$I$43,3,FALSE)</f>
        <v>0</v>
      </c>
      <c r="GM25" s="81">
        <f>DI25*VLOOKUP(GM$8,'PONDERADORES-GBD'!$A$3:$I$43,5,FALSE)*VLOOKUP(GM$8,'PONDERADORES-GBD'!$A$3:$I$43,6,FALSE)*VLOOKUP(GM$8,'PONDERADORES-GBD'!$A$3:$I$43,3,FALSE)+DI25*(1-VLOOKUP(GM$8,'PONDERADORES-GBD'!$A$3:$I$43,5,FALSE))*VLOOKUP(GM$8,'PONDERADORES-GBD'!$A$3:$I$43,8,FALSE)*VLOOKUP(GM$8,'PONDERADORES-GBD'!$A$3:$I$43,3,FALSE)</f>
        <v>0</v>
      </c>
      <c r="GN25" s="81">
        <f>DJ25*VLOOKUP(GN$8,'PONDERADORES-GBD'!$A$3:$I$43,5,FALSE)*VLOOKUP(GN$8,'PONDERADORES-GBD'!$A$3:$I$43,6,FALSE)*VLOOKUP(GN$8,'PONDERADORES-GBD'!$A$3:$I$43,3,FALSE)+DJ25*(1-VLOOKUP(GN$8,'PONDERADORES-GBD'!$A$3:$I$43,5,FALSE))*VLOOKUP(GN$8,'PONDERADORES-GBD'!$A$3:$I$43,8,FALSE)*VLOOKUP(GN$8,'PONDERADORES-GBD'!$A$3:$I$43,3,FALSE)</f>
        <v>0</v>
      </c>
      <c r="GO25" s="81">
        <f>DK25*VLOOKUP(GO$8,'PONDERADORES-GBD'!$A$3:$I$43,5,FALSE)*VLOOKUP(GO$8,'PONDERADORES-GBD'!$A$3:$I$43,6,FALSE)*VLOOKUP(GO$8,'PONDERADORES-GBD'!$A$3:$I$43,3,FALSE)+DK25*(1-VLOOKUP(GO$8,'PONDERADORES-GBD'!$A$3:$I$43,5,FALSE))*VLOOKUP(GO$8,'PONDERADORES-GBD'!$A$3:$I$43,8,FALSE)*VLOOKUP(GO$8,'PONDERADORES-GBD'!$A$3:$I$43,3,FALSE)</f>
        <v>0</v>
      </c>
      <c r="GP25" s="81">
        <f>DL25*VLOOKUP(GP$8,'PONDERADORES-GBD'!$A$3:$I$43,5,FALSE)*VLOOKUP(GP$8,'PONDERADORES-GBD'!$A$3:$I$43,6,FALSE)*VLOOKUP(GP$8,'PONDERADORES-GBD'!$A$3:$I$43,3,FALSE)+DL25*(1-VLOOKUP(GP$8,'PONDERADORES-GBD'!$A$3:$I$43,5,FALSE))*VLOOKUP(GP$8,'PONDERADORES-GBD'!$A$3:$I$43,8,FALSE)*VLOOKUP(GP$8,'PONDERADORES-GBD'!$A$3:$I$43,3,FALSE)</f>
        <v>0</v>
      </c>
      <c r="GQ25" s="81">
        <f>DM25*VLOOKUP(GQ$8,'PONDERADORES-GBD'!$A$3:$I$43,5,FALSE)*VLOOKUP(GQ$8,'PONDERADORES-GBD'!$A$3:$I$43,6,FALSE)*VLOOKUP(GQ$8,'PONDERADORES-GBD'!$A$3:$I$43,3,FALSE)+DM25*(1-VLOOKUP(GQ$8,'PONDERADORES-GBD'!$A$3:$I$43,5,FALSE))*VLOOKUP(GQ$8,'PONDERADORES-GBD'!$A$3:$I$43,8,FALSE)*VLOOKUP(GQ$8,'PONDERADORES-GBD'!$A$3:$I$43,3,FALSE)</f>
        <v>5.4405782340862416E-7</v>
      </c>
      <c r="GR25" s="81">
        <f>DN25*VLOOKUP(GR$8,'PONDERADORES-GBD'!$A$3:$I$43,5,FALSE)*VLOOKUP(GR$8,'PONDERADORES-GBD'!$A$3:$I$43,6,FALSE)*VLOOKUP(GR$8,'PONDERADORES-GBD'!$A$3:$I$43,3,FALSE)+DN25*(1-VLOOKUP(GR$8,'PONDERADORES-GBD'!$A$3:$I$43,5,FALSE))*VLOOKUP(GR$8,'PONDERADORES-GBD'!$A$3:$I$43,8,FALSE)*VLOOKUP(GR$8,'PONDERADORES-GBD'!$A$3:$I$43,3,FALSE)</f>
        <v>0</v>
      </c>
      <c r="GS25" s="81">
        <f>DO25*VLOOKUP(GS$8,'PONDERADORES-GBD'!$A$3:$I$43,5,FALSE)*VLOOKUP(GS$8,'PONDERADORES-GBD'!$A$3:$I$43,6,FALSE)*VLOOKUP(GS$8,'PONDERADORES-GBD'!$A$3:$I$43,3,FALSE)+DO25*(1-VLOOKUP(GS$8,'PONDERADORES-GBD'!$A$3:$I$43,5,FALSE))*VLOOKUP(GS$8,'PONDERADORES-GBD'!$A$3:$I$43,8,FALSE)*VLOOKUP(GS$8,'PONDERADORES-GBD'!$A$3:$I$43,3,FALSE)</f>
        <v>0</v>
      </c>
      <c r="GT25" s="81">
        <f>DP25*VLOOKUP(GT$8,'PONDERADORES-GBD'!$A$3:$I$43,5,FALSE)*VLOOKUP(GT$8,'PONDERADORES-GBD'!$A$3:$I$43,6,FALSE)*VLOOKUP(GT$8,'PONDERADORES-GBD'!$A$3:$I$43,3,FALSE)+DP25*(1-VLOOKUP(GT$8,'PONDERADORES-GBD'!$A$3:$I$43,5,FALSE))*VLOOKUP(GT$8,'PONDERADORES-GBD'!$A$3:$I$43,8,FALSE)*VLOOKUP(GT$8,'PONDERADORES-GBD'!$A$3:$I$43,3,FALSE)</f>
        <v>2.4180654346338127E-6</v>
      </c>
      <c r="GU25" s="81">
        <f>DQ25*VLOOKUP(GU$8,'PONDERADORES-GBD'!$A$3:$I$43,5,FALSE)*VLOOKUP(GU$8,'PONDERADORES-GBD'!$A$3:$I$43,6,FALSE)*VLOOKUP(GU$8,'PONDERADORES-GBD'!$A$3:$I$43,3,FALSE)+DQ25*(1-VLOOKUP(GU$8,'PONDERADORES-GBD'!$A$3:$I$43,5,FALSE))*VLOOKUP(GU$8,'PONDERADORES-GBD'!$A$3:$I$43,8,FALSE)*VLOOKUP(GU$8,'PONDERADORES-GBD'!$A$3:$I$43,3,FALSE)</f>
        <v>7.8208887063655018E-6</v>
      </c>
      <c r="GV25" s="81">
        <f>DR25*VLOOKUP(GV$8,'PONDERADORES-GBD'!$A$3:$I$43,5,FALSE)*VLOOKUP(GV$8,'PONDERADORES-GBD'!$A$3:$I$43,6,FALSE)*VLOOKUP(GV$8,'PONDERADORES-GBD'!$A$3:$I$43,3,FALSE)+DR25*(1-VLOOKUP(GV$8,'PONDERADORES-GBD'!$A$3:$I$43,5,FALSE))*VLOOKUP(GV$8,'PONDERADORES-GBD'!$A$3:$I$43,8,FALSE)*VLOOKUP(GV$8,'PONDERADORES-GBD'!$A$3:$I$43,3,FALSE)</f>
        <v>7.8371824229979464E-6</v>
      </c>
      <c r="GW25" s="81">
        <f>DS25*VLOOKUP(GW$8,'PONDERADORES-GBD'!$A$3:$I$43,5,FALSE)*VLOOKUP(GW$8,'PONDERADORES-GBD'!$A$3:$I$43,6,FALSE)*VLOOKUP(GW$8,'PONDERADORES-GBD'!$A$3:$I$43,3,FALSE)+DS25*(1-VLOOKUP(GW$8,'PONDERADORES-GBD'!$A$3:$I$43,5,FALSE))*VLOOKUP(GW$8,'PONDERADORES-GBD'!$A$3:$I$43,8,FALSE)*VLOOKUP(GW$8,'PONDERADORES-GBD'!$A$3:$I$43,3,FALSE)</f>
        <v>0</v>
      </c>
      <c r="GX25" s="81">
        <f>DT25*VLOOKUP(GX$8,'PONDERADORES-GBD'!$A$3:$I$43,5,FALSE)*VLOOKUP(GX$8,'PONDERADORES-GBD'!$A$3:$I$43,6,FALSE)*VLOOKUP(GX$8,'PONDERADORES-GBD'!$A$3:$I$43,3,FALSE)+DT25*(1-VLOOKUP(GX$8,'PONDERADORES-GBD'!$A$3:$I$43,5,FALSE))*VLOOKUP(GX$8,'PONDERADORES-GBD'!$A$3:$I$43,8,FALSE)*VLOOKUP(GX$8,'PONDERADORES-GBD'!$A$3:$I$43,3,FALSE)</f>
        <v>9.99969609856263E-7</v>
      </c>
      <c r="GY25" s="81">
        <f>DU25*VLOOKUP(GY$8,'PONDERADORES-GBD'!$A$3:$I$43,5,FALSE)*VLOOKUP(GY$8,'PONDERADORES-GBD'!$A$3:$I$43,6,FALSE)*VLOOKUP(GY$8,'PONDERADORES-GBD'!$A$3:$I$43,3,FALSE)+DU25*(1-VLOOKUP(GY$8,'PONDERADORES-GBD'!$A$3:$I$43,5,FALSE))*VLOOKUP(GY$8,'PONDERADORES-GBD'!$A$3:$I$43,8,FALSE)*VLOOKUP(GY$8,'PONDERADORES-GBD'!$A$3:$I$43,3,FALSE)</f>
        <v>0</v>
      </c>
      <c r="GZ25" s="82">
        <f t="shared" si="1"/>
        <v>5.8473075950000002E-3</v>
      </c>
      <c r="HA25" s="82">
        <f t="shared" si="2"/>
        <v>1.628700990911704E-2</v>
      </c>
      <c r="HC25" s="52">
        <f>GZ25*PRODMORTALIDAD!BR25*C25</f>
        <v>0</v>
      </c>
      <c r="HD25" s="52">
        <f>PRODMORTALIDAD!E25*PRODLG!HA25*PRODLG!C25</f>
        <v>0</v>
      </c>
      <c r="HE25" s="52">
        <f t="shared" si="3"/>
        <v>0</v>
      </c>
    </row>
    <row r="26" spans="1:213" ht="15.75" x14ac:dyDescent="0.25">
      <c r="A26" s="68" t="s">
        <v>104</v>
      </c>
      <c r="B26" s="46" t="s">
        <v>58</v>
      </c>
      <c r="C26" s="50">
        <f>DATOS!B65</f>
        <v>0</v>
      </c>
      <c r="D26" s="51">
        <v>2.5707E-3</v>
      </c>
      <c r="E26" s="51">
        <v>2.5707E-3</v>
      </c>
      <c r="F26" s="51">
        <v>0.19830809999999999</v>
      </c>
      <c r="G26" s="51">
        <v>0</v>
      </c>
      <c r="H26" s="51">
        <v>0</v>
      </c>
      <c r="I26" s="51">
        <v>0</v>
      </c>
      <c r="J26" s="51">
        <v>0.21765209999999999</v>
      </c>
      <c r="K26" s="51">
        <v>1.7994900000000001E-2</v>
      </c>
      <c r="L26" s="51">
        <v>8.7403599999999998E-2</v>
      </c>
      <c r="M26" s="51">
        <v>1.45673E-2</v>
      </c>
      <c r="N26" s="51">
        <v>4.45587E-2</v>
      </c>
      <c r="O26" s="51">
        <v>0</v>
      </c>
      <c r="P26" s="51">
        <v>5.7047500000000001E-2</v>
      </c>
      <c r="Q26" s="51">
        <v>8.5689999999999996E-4</v>
      </c>
      <c r="R26" s="51">
        <v>8.5689999999999996E-4</v>
      </c>
      <c r="S26" s="51">
        <v>2.82776E-2</v>
      </c>
      <c r="T26" s="51">
        <v>2.2279299999999998E-2</v>
      </c>
      <c r="U26" s="51">
        <v>2.2279299999999998E-2</v>
      </c>
      <c r="V26" s="51">
        <v>2.82776E-2</v>
      </c>
      <c r="W26" s="51">
        <v>3.7703500000000001E-2</v>
      </c>
      <c r="X26" s="51">
        <v>1.9708699999999999E-2</v>
      </c>
      <c r="Y26" s="51">
        <v>5.1414E-3</v>
      </c>
      <c r="Z26" s="51">
        <v>0.11825189999999999</v>
      </c>
      <c r="AA26" s="51">
        <v>5.1414E-3</v>
      </c>
      <c r="AB26" s="51">
        <v>8.5689999999999996E-4</v>
      </c>
      <c r="AC26" s="51">
        <v>0</v>
      </c>
      <c r="AD26" s="51">
        <v>0</v>
      </c>
      <c r="AE26" s="51">
        <v>0</v>
      </c>
      <c r="AF26" s="51">
        <v>0</v>
      </c>
      <c r="AG26" s="51">
        <v>8.5689999999999996E-4</v>
      </c>
      <c r="AH26" s="51">
        <v>0</v>
      </c>
      <c r="AI26" s="51">
        <v>1.7137999999999999E-3</v>
      </c>
      <c r="AJ26" s="51">
        <v>3.4275999999999998E-3</v>
      </c>
      <c r="AK26" s="51">
        <v>4.2845000000000001E-3</v>
      </c>
      <c r="AL26" s="51">
        <v>6.8551999999999997E-3</v>
      </c>
      <c r="AM26" s="51">
        <v>4.6272500000000001E-2</v>
      </c>
      <c r="AN26" s="51">
        <v>3.4275999999999998E-3</v>
      </c>
      <c r="AO26" s="51">
        <v>0</v>
      </c>
      <c r="AP26" s="51">
        <v>8.5689999999999996E-4</v>
      </c>
      <c r="AQ26" s="51">
        <v>0</v>
      </c>
      <c r="AR26" s="51">
        <v>1</v>
      </c>
      <c r="AT26" s="78">
        <f>D26*VLOOKUP(AT$8,'PONDERADORES-GBD'!$A$3:$I$43,4,FALSE)</f>
        <v>2.5707E-3</v>
      </c>
      <c r="AU26" s="78">
        <f>E26*VLOOKUP(AU$8,'PONDERADORES-GBD'!$A$3:$I$43,4,FALSE)</f>
        <v>2.5707E-3</v>
      </c>
      <c r="AV26" s="78">
        <f>F26*VLOOKUP(AV$8,'PONDERADORES-GBD'!$A$3:$I$43,4,FALSE)</f>
        <v>9.9154050000000004E-3</v>
      </c>
      <c r="AW26" s="78">
        <f>G26*VLOOKUP(AW$8,'PONDERADORES-GBD'!$A$3:$I$43,4,FALSE)</f>
        <v>0</v>
      </c>
      <c r="AX26" s="78">
        <f>H26*VLOOKUP(AX$8,'PONDERADORES-GBD'!$A$3:$I$43,4,FALSE)</f>
        <v>0</v>
      </c>
      <c r="AY26" s="78">
        <f>I26*VLOOKUP(AY$8,'PONDERADORES-GBD'!$A$3:$I$43,4,FALSE)</f>
        <v>0</v>
      </c>
      <c r="AZ26" s="78">
        <f>J26*VLOOKUP(AZ$8,'PONDERADORES-GBD'!$A$3:$I$43,4,FALSE)</f>
        <v>1.0882605E-2</v>
      </c>
      <c r="BA26" s="78">
        <f>K26*VLOOKUP(BA$8,'PONDERADORES-GBD'!$A$3:$I$43,4,FALSE)</f>
        <v>8.9974500000000008E-4</v>
      </c>
      <c r="BB26" s="78">
        <f>L26*VLOOKUP(BB$8,'PONDERADORES-GBD'!$A$3:$I$43,4,FALSE)</f>
        <v>0</v>
      </c>
      <c r="BC26" s="78">
        <f>M26*VLOOKUP(BC$8,'PONDERADORES-GBD'!$A$3:$I$43,4,FALSE)</f>
        <v>0</v>
      </c>
      <c r="BD26" s="78">
        <f>N26*VLOOKUP(BD$8,'PONDERADORES-GBD'!$A$3:$I$43,4,FALSE)</f>
        <v>0</v>
      </c>
      <c r="BE26" s="78">
        <f>O26*VLOOKUP(BE$8,'PONDERADORES-GBD'!$A$3:$I$43,4,FALSE)</f>
        <v>0</v>
      </c>
      <c r="BF26" s="78">
        <f>P26*VLOOKUP(BF$8,'PONDERADORES-GBD'!$A$3:$I$43,4,FALSE)</f>
        <v>2.8523750000000003E-3</v>
      </c>
      <c r="BG26" s="78">
        <f>Q26*VLOOKUP(BG$8,'PONDERADORES-GBD'!$A$3:$I$43,4,FALSE)</f>
        <v>8.5690000000000001E-5</v>
      </c>
      <c r="BH26" s="78">
        <f>R26*VLOOKUP(BH$8,'PONDERADORES-GBD'!$A$3:$I$43,4,FALSE)</f>
        <v>1.7138E-4</v>
      </c>
      <c r="BI26" s="78">
        <f>S26*VLOOKUP(BI$8,'PONDERADORES-GBD'!$A$3:$I$43,4,FALSE)</f>
        <v>4.2416399999999996E-3</v>
      </c>
      <c r="BJ26" s="78">
        <f>T26*VLOOKUP(BJ$8,'PONDERADORES-GBD'!$A$3:$I$43,4,FALSE)</f>
        <v>0</v>
      </c>
      <c r="BK26" s="78">
        <f>U26*VLOOKUP(BK$8,'PONDERADORES-GBD'!$A$3:$I$43,4,FALSE)</f>
        <v>0</v>
      </c>
      <c r="BL26" s="78">
        <f>V26*VLOOKUP(BL$8,'PONDERADORES-GBD'!$A$3:$I$43,4,FALSE)</f>
        <v>0</v>
      </c>
      <c r="BM26" s="78">
        <f>W26*VLOOKUP(BM$8,'PONDERADORES-GBD'!$A$3:$I$43,4,FALSE)</f>
        <v>0</v>
      </c>
      <c r="BN26" s="78">
        <f>X26*VLOOKUP(BN$8,'PONDERADORES-GBD'!$A$3:$I$43,4,FALSE)</f>
        <v>0</v>
      </c>
      <c r="BO26" s="78">
        <f>Y26*VLOOKUP(BO$8,'PONDERADORES-GBD'!$A$3:$I$43,4,FALSE)</f>
        <v>0</v>
      </c>
      <c r="BP26" s="78">
        <f>Z26*VLOOKUP(BP$8,'PONDERADORES-GBD'!$A$3:$I$43,4,FALSE)</f>
        <v>0</v>
      </c>
      <c r="BQ26" s="78">
        <f>AA26*VLOOKUP(BQ$8,'PONDERADORES-GBD'!$A$3:$I$43,4,FALSE)</f>
        <v>0</v>
      </c>
      <c r="BR26" s="78">
        <f>AB26*VLOOKUP(BR$8,'PONDERADORES-GBD'!$A$3:$I$43,4,FALSE)</f>
        <v>0</v>
      </c>
      <c r="BS26" s="78">
        <f>AC26*VLOOKUP(BS$8,'PONDERADORES-GBD'!$A$3:$I$43,4,FALSE)</f>
        <v>0</v>
      </c>
      <c r="BT26" s="78">
        <f>AD26*VLOOKUP(BT$8,'PONDERADORES-GBD'!$A$3:$I$43,4,FALSE)</f>
        <v>0</v>
      </c>
      <c r="BU26" s="78">
        <f>AE26*VLOOKUP(BU$8,'PONDERADORES-GBD'!$A$3:$I$43,4,FALSE)</f>
        <v>0</v>
      </c>
      <c r="BV26" s="78">
        <f>AF26*VLOOKUP(BV$8,'PONDERADORES-GBD'!$A$3:$I$43,4,FALSE)</f>
        <v>0</v>
      </c>
      <c r="BW26" s="78">
        <f>AG26*VLOOKUP(BW$8,'PONDERADORES-GBD'!$A$3:$I$43,4,FALSE)</f>
        <v>8.5689999999999996E-4</v>
      </c>
      <c r="BX26" s="78">
        <f>AH26*VLOOKUP(BX$8,'PONDERADORES-GBD'!$A$3:$I$43,4,FALSE)</f>
        <v>0</v>
      </c>
      <c r="BY26" s="78">
        <f>AI26*VLOOKUP(BY$8,'PONDERADORES-GBD'!$A$3:$I$43,4,FALSE)</f>
        <v>0</v>
      </c>
      <c r="BZ26" s="78">
        <f>AJ26*VLOOKUP(BZ$8,'PONDERADORES-GBD'!$A$3:$I$43,4,FALSE)</f>
        <v>0</v>
      </c>
      <c r="CA26" s="78">
        <f>AK26*VLOOKUP(CA$8,'PONDERADORES-GBD'!$A$3:$I$43,4,FALSE)</f>
        <v>0</v>
      </c>
      <c r="CB26" s="78">
        <f>AL26*VLOOKUP(CB$8,'PONDERADORES-GBD'!$A$3:$I$43,4,FALSE)</f>
        <v>0</v>
      </c>
      <c r="CC26" s="78">
        <f>AM26*VLOOKUP(CC$8,'PONDERADORES-GBD'!$A$3:$I$43,4,FALSE)</f>
        <v>0</v>
      </c>
      <c r="CD26" s="78">
        <f>AN26*VLOOKUP(CD$8,'PONDERADORES-GBD'!$A$3:$I$43,4,FALSE)</f>
        <v>0</v>
      </c>
      <c r="CE26" s="78">
        <f>AO26*VLOOKUP(CE$8,'PONDERADORES-GBD'!$A$3:$I$43,4,FALSE)</f>
        <v>0</v>
      </c>
      <c r="CF26" s="78">
        <f>AP26*VLOOKUP(CF$8,'PONDERADORES-GBD'!$A$3:$I$43,4,FALSE)</f>
        <v>0</v>
      </c>
      <c r="CG26" s="78">
        <f>AQ26*VLOOKUP(CG$8,'PONDERADORES-GBD'!$A$3:$I$43,4,FALSE)</f>
        <v>0</v>
      </c>
      <c r="CH26" s="78">
        <f>D26*(1-VLOOKUP(CH$8,'PONDERADORES-GBD'!$A$3:$I$43,4,FALSE))</f>
        <v>0</v>
      </c>
      <c r="CI26" s="78">
        <f>E26*(1-VLOOKUP(CI$8,'PONDERADORES-GBD'!$A$3:$I$43,4,FALSE))</f>
        <v>0</v>
      </c>
      <c r="CJ26" s="78">
        <f>F26*(1-VLOOKUP(CJ$8,'PONDERADORES-GBD'!$A$3:$I$43,4,FALSE))</f>
        <v>0.18839269499999997</v>
      </c>
      <c r="CK26" s="78">
        <f>G26*(1-VLOOKUP(CK$8,'PONDERADORES-GBD'!$A$3:$I$43,4,FALSE))</f>
        <v>0</v>
      </c>
      <c r="CL26" s="78">
        <f>H26*(1-VLOOKUP(CL$8,'PONDERADORES-GBD'!$A$3:$I$43,4,FALSE))</f>
        <v>0</v>
      </c>
      <c r="CM26" s="78">
        <f>I26*(1-VLOOKUP(CM$8,'PONDERADORES-GBD'!$A$3:$I$43,4,FALSE))</f>
        <v>0</v>
      </c>
      <c r="CN26" s="78">
        <f>J26*(1-VLOOKUP(CN$8,'PONDERADORES-GBD'!$A$3:$I$43,4,FALSE))</f>
        <v>0.20676949499999997</v>
      </c>
      <c r="CO26" s="78">
        <f>K26*(1-VLOOKUP(CO$8,'PONDERADORES-GBD'!$A$3:$I$43,4,FALSE))</f>
        <v>1.7095155000000001E-2</v>
      </c>
      <c r="CP26" s="78">
        <f>L26*(1-VLOOKUP(CP$8,'PONDERADORES-GBD'!$A$3:$I$43,4,FALSE))</f>
        <v>8.7403599999999998E-2</v>
      </c>
      <c r="CQ26" s="78">
        <f>M26*(1-VLOOKUP(CQ$8,'PONDERADORES-GBD'!$A$3:$I$43,4,FALSE))</f>
        <v>1.45673E-2</v>
      </c>
      <c r="CR26" s="78">
        <f>N26*(1-VLOOKUP(CR$8,'PONDERADORES-GBD'!$A$3:$I$43,4,FALSE))</f>
        <v>4.45587E-2</v>
      </c>
      <c r="CS26" s="78">
        <f>O26*(1-VLOOKUP(CS$8,'PONDERADORES-GBD'!$A$3:$I$43,4,FALSE))</f>
        <v>0</v>
      </c>
      <c r="CT26" s="78">
        <f>P26*(1-VLOOKUP(CT$8,'PONDERADORES-GBD'!$A$3:$I$43,4,FALSE))</f>
        <v>5.4195124999999997E-2</v>
      </c>
      <c r="CU26" s="78">
        <f>Q26*(1-VLOOKUP(CU$8,'PONDERADORES-GBD'!$A$3:$I$43,4,FALSE))</f>
        <v>7.7120999999999993E-4</v>
      </c>
      <c r="CV26" s="78">
        <f>R26*(1-VLOOKUP(CV$8,'PONDERADORES-GBD'!$A$3:$I$43,4,FALSE))</f>
        <v>6.8552000000000001E-4</v>
      </c>
      <c r="CW26" s="78">
        <f>S26*(1-VLOOKUP(CW$8,'PONDERADORES-GBD'!$A$3:$I$43,4,FALSE))</f>
        <v>2.4035959999999999E-2</v>
      </c>
      <c r="CX26" s="78">
        <f>T26*(1-VLOOKUP(CX$8,'PONDERADORES-GBD'!$A$3:$I$43,4,FALSE))</f>
        <v>2.2279299999999998E-2</v>
      </c>
      <c r="CY26" s="78">
        <f>U26*(1-VLOOKUP(CY$8,'PONDERADORES-GBD'!$A$3:$I$43,4,FALSE))</f>
        <v>2.2279299999999998E-2</v>
      </c>
      <c r="CZ26" s="78">
        <f>V26*(1-VLOOKUP(CZ$8,'PONDERADORES-GBD'!$A$3:$I$43,4,FALSE))</f>
        <v>2.82776E-2</v>
      </c>
      <c r="DA26" s="78">
        <f>W26*(1-VLOOKUP(DA$8,'PONDERADORES-GBD'!$A$3:$I$43,4,FALSE))</f>
        <v>3.7703500000000001E-2</v>
      </c>
      <c r="DB26" s="78">
        <f>X26*(1-VLOOKUP(DB$8,'PONDERADORES-GBD'!$A$3:$I$43,4,FALSE))</f>
        <v>1.9708699999999999E-2</v>
      </c>
      <c r="DC26" s="78">
        <f>Y26*(1-VLOOKUP(DC$8,'PONDERADORES-GBD'!$A$3:$I$43,4,FALSE))</f>
        <v>5.1414E-3</v>
      </c>
      <c r="DD26" s="78">
        <f>Z26*(1-VLOOKUP(DD$8,'PONDERADORES-GBD'!$A$3:$I$43,4,FALSE))</f>
        <v>0.11825189999999999</v>
      </c>
      <c r="DE26" s="78">
        <f>AA26*(1-VLOOKUP(DE$8,'PONDERADORES-GBD'!$A$3:$I$43,4,FALSE))</f>
        <v>5.1414E-3</v>
      </c>
      <c r="DF26" s="78">
        <f>AB26*(1-VLOOKUP(DF$8,'PONDERADORES-GBD'!$A$3:$I$43,4,FALSE))</f>
        <v>8.5689999999999996E-4</v>
      </c>
      <c r="DG26" s="78">
        <f>AC26*(1-VLOOKUP(DG$8,'PONDERADORES-GBD'!$A$3:$I$43,4,FALSE))</f>
        <v>0</v>
      </c>
      <c r="DH26" s="78">
        <f>AD26*(1-VLOOKUP(DH$8,'PONDERADORES-GBD'!$A$3:$I$43,4,FALSE))</f>
        <v>0</v>
      </c>
      <c r="DI26" s="78">
        <f>AE26*(1-VLOOKUP(DI$8,'PONDERADORES-GBD'!$A$3:$I$43,4,FALSE))</f>
        <v>0</v>
      </c>
      <c r="DJ26" s="78">
        <f>AF26*(1-VLOOKUP(DJ$8,'PONDERADORES-GBD'!$A$3:$I$43,4,FALSE))</f>
        <v>0</v>
      </c>
      <c r="DK26" s="78">
        <f>AG26*(1-VLOOKUP(DK$8,'PONDERADORES-GBD'!$A$3:$I$43,4,FALSE))</f>
        <v>0</v>
      </c>
      <c r="DL26" s="78">
        <f>AH26*(1-VLOOKUP(DL$8,'PONDERADORES-GBD'!$A$3:$I$43,4,FALSE))</f>
        <v>0</v>
      </c>
      <c r="DM26" s="78">
        <f>AI26*(1-VLOOKUP(DM$8,'PONDERADORES-GBD'!$A$3:$I$43,4,FALSE))</f>
        <v>1.7137999999999999E-3</v>
      </c>
      <c r="DN26" s="78">
        <f>AJ26*(1-VLOOKUP(DN$8,'PONDERADORES-GBD'!$A$3:$I$43,4,FALSE))</f>
        <v>3.4275999999999998E-3</v>
      </c>
      <c r="DO26" s="78">
        <f>AK26*(1-VLOOKUP(DO$8,'PONDERADORES-GBD'!$A$3:$I$43,4,FALSE))</f>
        <v>4.2845000000000001E-3</v>
      </c>
      <c r="DP26" s="78">
        <f>AL26*(1-VLOOKUP(DP$8,'PONDERADORES-GBD'!$A$3:$I$43,4,FALSE))</f>
        <v>6.8551999999999997E-3</v>
      </c>
      <c r="DQ26" s="78">
        <f>AM26*(1-VLOOKUP(DQ$8,'PONDERADORES-GBD'!$A$3:$I$43,4,FALSE))</f>
        <v>4.6272500000000001E-2</v>
      </c>
      <c r="DR26" s="78">
        <f>AN26*(1-VLOOKUP(DR$8,'PONDERADORES-GBD'!$A$3:$I$43,4,FALSE))</f>
        <v>3.4275999999999998E-3</v>
      </c>
      <c r="DS26" s="78">
        <f>AO26*(1-VLOOKUP(DS$8,'PONDERADORES-GBD'!$A$3:$I$43,4,FALSE))</f>
        <v>0</v>
      </c>
      <c r="DT26" s="78">
        <f>AP26*(1-VLOOKUP(DT$8,'PONDERADORES-GBD'!$A$3:$I$43,4,FALSE))</f>
        <v>8.5689999999999996E-4</v>
      </c>
      <c r="DU26" s="78">
        <f>AQ26*(1-VLOOKUP(DU$8,'PONDERADORES-GBD'!$A$3:$I$43,4,FALSE))</f>
        <v>0</v>
      </c>
      <c r="DV26" s="50">
        <f t="shared" si="0"/>
        <v>0.99999999999999989</v>
      </c>
      <c r="DW26" s="45"/>
      <c r="DX26" s="81">
        <f>AT26*VLOOKUP(DX$8,'PONDERADORES-GBD'!$A$3:$I$43,5,FALSE)*VLOOKUP(DX$8,'PONDERADORES-GBD'!$A$3:$I$43,7,FALSE)+AT26*(1-VLOOKUP(DX$8,'PONDERADORES-GBD'!$A$3:$I$43,5,FALSE))*VLOOKUP(DX$8,'PONDERADORES-GBD'!$A$3:$I$43,9,FALSE)</f>
        <v>1.5141422999999999E-3</v>
      </c>
      <c r="DY26" s="81">
        <f>AU26*VLOOKUP(DY$8,'PONDERADORES-GBD'!$A$3:$I$43,5,FALSE)*VLOOKUP(DY$8,'PONDERADORES-GBD'!$A$3:$I$43,7,FALSE)+AU26*(1-VLOOKUP(DY$8,'PONDERADORES-GBD'!$A$3:$I$43,5,FALSE))*VLOOKUP(DY$8,'PONDERADORES-GBD'!$A$3:$I$43,9,FALSE)</f>
        <v>7.6092719999999996E-4</v>
      </c>
      <c r="DZ26" s="81">
        <f>AV26*VLOOKUP(DZ$8,'PONDERADORES-GBD'!$A$3:$I$43,5,FALSE)*VLOOKUP(DZ$8,'PONDERADORES-GBD'!$A$3:$I$43,7,FALSE)+AV26*(1-VLOOKUP(DZ$8,'PONDERADORES-GBD'!$A$3:$I$43,5,FALSE))*VLOOKUP(DZ$8,'PONDERADORES-GBD'!$A$3:$I$43,9,FALSE)</f>
        <v>2.2904585550000004E-3</v>
      </c>
      <c r="EA26" s="81">
        <f>AW26*VLOOKUP(EA$8,'PONDERADORES-GBD'!$A$3:$I$43,5,FALSE)*VLOOKUP(EA$8,'PONDERADORES-GBD'!$A$3:$I$43,7,FALSE)+AW26*(1-VLOOKUP(EA$8,'PONDERADORES-GBD'!$A$3:$I$43,5,FALSE))*VLOOKUP(EA$8,'PONDERADORES-GBD'!$A$3:$I$43,9,FALSE)</f>
        <v>0</v>
      </c>
      <c r="EB26" s="81">
        <f>AX26*VLOOKUP(EB$8,'PONDERADORES-GBD'!$A$3:$I$43,5,FALSE)*VLOOKUP(EB$8,'PONDERADORES-GBD'!$A$3:$I$43,7,FALSE)+AX26*(1-VLOOKUP(EB$8,'PONDERADORES-GBD'!$A$3:$I$43,5,FALSE))*VLOOKUP(EB$8,'PONDERADORES-GBD'!$A$3:$I$43,9,FALSE)</f>
        <v>0</v>
      </c>
      <c r="EC26" s="81">
        <f>AY26*VLOOKUP(EC$8,'PONDERADORES-GBD'!$A$3:$I$43,5,FALSE)*VLOOKUP(EC$8,'PONDERADORES-GBD'!$A$3:$I$43,7,FALSE)+AY26*(1-VLOOKUP(EC$8,'PONDERADORES-GBD'!$A$3:$I$43,5,FALSE))*VLOOKUP(EC$8,'PONDERADORES-GBD'!$A$3:$I$43,9,FALSE)</f>
        <v>0</v>
      </c>
      <c r="ED26" s="81">
        <f>AZ26*VLOOKUP(ED$8,'PONDERADORES-GBD'!$A$3:$I$43,5,FALSE)*VLOOKUP(ED$8,'PONDERADORES-GBD'!$A$3:$I$43,7,FALSE)+AZ26*(1-VLOOKUP(ED$8,'PONDERADORES-GBD'!$A$3:$I$43,5,FALSE))*VLOOKUP(ED$8,'PONDERADORES-GBD'!$A$3:$I$43,9,FALSE)</f>
        <v>6.3119108999999999E-4</v>
      </c>
      <c r="EE26" s="81">
        <f>BA26*VLOOKUP(EE$8,'PONDERADORES-GBD'!$A$3:$I$43,5,FALSE)*VLOOKUP(EE$8,'PONDERADORES-GBD'!$A$3:$I$43,7,FALSE)+BA26*(1-VLOOKUP(EE$8,'PONDERADORES-GBD'!$A$3:$I$43,5,FALSE))*VLOOKUP(EE$8,'PONDERADORES-GBD'!$A$3:$I$43,9,FALSE)</f>
        <v>4.4987250000000007E-6</v>
      </c>
      <c r="EF26" s="81">
        <f>BB26*VLOOKUP(EF$8,'PONDERADORES-GBD'!$A$3:$I$43,5,FALSE)*VLOOKUP(EF$8,'PONDERADORES-GBD'!$A$3:$I$43,7,FALSE)+BB26*(1-VLOOKUP(EF$8,'PONDERADORES-GBD'!$A$3:$I$43,5,FALSE))*VLOOKUP(EF$8,'PONDERADORES-GBD'!$A$3:$I$43,9,FALSE)</f>
        <v>0</v>
      </c>
      <c r="EG26" s="81">
        <f>BC26*VLOOKUP(EG$8,'PONDERADORES-GBD'!$A$3:$I$43,5,FALSE)*VLOOKUP(EG$8,'PONDERADORES-GBD'!$A$3:$I$43,7,FALSE)+BC26*(1-VLOOKUP(EG$8,'PONDERADORES-GBD'!$A$3:$I$43,5,FALSE))*VLOOKUP(EG$8,'PONDERADORES-GBD'!$A$3:$I$43,9,FALSE)</f>
        <v>0</v>
      </c>
      <c r="EH26" s="81">
        <f>BD26*VLOOKUP(EH$8,'PONDERADORES-GBD'!$A$3:$I$43,5,FALSE)*VLOOKUP(EH$8,'PONDERADORES-GBD'!$A$3:$I$43,7,FALSE)+BD26*(1-VLOOKUP(EH$8,'PONDERADORES-GBD'!$A$3:$I$43,5,FALSE))*VLOOKUP(EH$8,'PONDERADORES-GBD'!$A$3:$I$43,9,FALSE)</f>
        <v>0</v>
      </c>
      <c r="EI26" s="81">
        <f>BE26*VLOOKUP(EI$8,'PONDERADORES-GBD'!$A$3:$I$43,5,FALSE)*VLOOKUP(EI$8,'PONDERADORES-GBD'!$A$3:$I$43,7,FALSE)+BE26*(1-VLOOKUP(EI$8,'PONDERADORES-GBD'!$A$3:$I$43,5,FALSE))*VLOOKUP(EI$8,'PONDERADORES-GBD'!$A$3:$I$43,9,FALSE)</f>
        <v>0</v>
      </c>
      <c r="EJ26" s="81">
        <f>BF26*VLOOKUP(EJ$8,'PONDERADORES-GBD'!$A$3:$I$43,5,FALSE)*VLOOKUP(EJ$8,'PONDERADORES-GBD'!$A$3:$I$43,7,FALSE)+BF26*(1-VLOOKUP(EJ$8,'PONDERADORES-GBD'!$A$3:$I$43,5,FALSE))*VLOOKUP(EJ$8,'PONDERADORES-GBD'!$A$3:$I$43,9,FALSE)</f>
        <v>2.6812325000000003E-4</v>
      </c>
      <c r="EK26" s="81">
        <f>BG26*VLOOKUP(EK$8,'PONDERADORES-GBD'!$A$3:$I$43,5,FALSE)*VLOOKUP(EK$8,'PONDERADORES-GBD'!$A$3:$I$43,7,FALSE)+BG26*(1-VLOOKUP(EK$8,'PONDERADORES-GBD'!$A$3:$I$43,5,FALSE))*VLOOKUP(EK$8,'PONDERADORES-GBD'!$A$3:$I$43,9,FALSE)</f>
        <v>2.5707E-5</v>
      </c>
      <c r="EL26" s="81">
        <f>BH26*VLOOKUP(EL$8,'PONDERADORES-GBD'!$A$3:$I$43,5,FALSE)*VLOOKUP(EL$8,'PONDERADORES-GBD'!$A$3:$I$43,7,FALSE)+BH26*(1-VLOOKUP(EL$8,'PONDERADORES-GBD'!$A$3:$I$43,5,FALSE))*VLOOKUP(EL$8,'PONDERADORES-GBD'!$A$3:$I$43,9,FALSE)</f>
        <v>1.936594E-5</v>
      </c>
      <c r="EM26" s="81">
        <f>BI26*VLOOKUP(EM$8,'PONDERADORES-GBD'!$A$3:$I$43,5,FALSE)*VLOOKUP(EM$8,'PONDERADORES-GBD'!$A$3:$I$43,7,FALSE)+BI26*(1-VLOOKUP(EM$8,'PONDERADORES-GBD'!$A$3:$I$43,5,FALSE))*VLOOKUP(EM$8,'PONDERADORES-GBD'!$A$3:$I$43,9,FALSE)</f>
        <v>3.0115643999999994E-4</v>
      </c>
      <c r="EN26" s="81">
        <f>BJ26*VLOOKUP(EN$8,'PONDERADORES-GBD'!$A$3:$I$43,5,FALSE)*VLOOKUP(EN$8,'PONDERADORES-GBD'!$A$3:$I$43,7,FALSE)+BJ26*(1-VLOOKUP(EN$8,'PONDERADORES-GBD'!$A$3:$I$43,5,FALSE))*VLOOKUP(EN$8,'PONDERADORES-GBD'!$A$3:$I$43,9,FALSE)</f>
        <v>0</v>
      </c>
      <c r="EO26" s="81">
        <f>BK26*VLOOKUP(EO$8,'PONDERADORES-GBD'!$A$3:$I$43,5,FALSE)*VLOOKUP(EO$8,'PONDERADORES-GBD'!$A$3:$I$43,7,FALSE)+BK26*(1-VLOOKUP(EO$8,'PONDERADORES-GBD'!$A$3:$I$43,5,FALSE))*VLOOKUP(EO$8,'PONDERADORES-GBD'!$A$3:$I$43,9,FALSE)</f>
        <v>0</v>
      </c>
      <c r="EP26" s="81">
        <f>BL26*VLOOKUP(EP$8,'PONDERADORES-GBD'!$A$3:$I$43,5,FALSE)*VLOOKUP(EP$8,'PONDERADORES-GBD'!$A$3:$I$43,7,FALSE)+BL26*(1-VLOOKUP(EP$8,'PONDERADORES-GBD'!$A$3:$I$43,5,FALSE))*VLOOKUP(EP$8,'PONDERADORES-GBD'!$A$3:$I$43,9,FALSE)</f>
        <v>0</v>
      </c>
      <c r="EQ26" s="81">
        <f>BM26*VLOOKUP(EQ$8,'PONDERADORES-GBD'!$A$3:$I$43,5,FALSE)*VLOOKUP(EQ$8,'PONDERADORES-GBD'!$A$3:$I$43,7,FALSE)+BM26*(1-VLOOKUP(EQ$8,'PONDERADORES-GBD'!$A$3:$I$43,5,FALSE))*VLOOKUP(EQ$8,'PONDERADORES-GBD'!$A$3:$I$43,9,FALSE)</f>
        <v>0</v>
      </c>
      <c r="ER26" s="81">
        <f>BN26*VLOOKUP(ER$8,'PONDERADORES-GBD'!$A$3:$I$43,5,FALSE)*VLOOKUP(ER$8,'PONDERADORES-GBD'!$A$3:$I$43,7,FALSE)+BN26*(1-VLOOKUP(ER$8,'PONDERADORES-GBD'!$A$3:$I$43,5,FALSE))*VLOOKUP(ER$8,'PONDERADORES-GBD'!$A$3:$I$43,9,FALSE)</f>
        <v>0</v>
      </c>
      <c r="ES26" s="81">
        <f>BO26*VLOOKUP(ES$8,'PONDERADORES-GBD'!$A$3:$I$43,5,FALSE)*VLOOKUP(ES$8,'PONDERADORES-GBD'!$A$3:$I$43,7,FALSE)+BO26*(1-VLOOKUP(ES$8,'PONDERADORES-GBD'!$A$3:$I$43,5,FALSE))*VLOOKUP(ES$8,'PONDERADORES-GBD'!$A$3:$I$43,9,FALSE)</f>
        <v>0</v>
      </c>
      <c r="ET26" s="81">
        <f>BP26*VLOOKUP(ET$8,'PONDERADORES-GBD'!$A$3:$I$43,5,FALSE)*VLOOKUP(ET$8,'PONDERADORES-GBD'!$A$3:$I$43,7,FALSE)+BP26*(1-VLOOKUP(ET$8,'PONDERADORES-GBD'!$A$3:$I$43,5,FALSE))*VLOOKUP(ET$8,'PONDERADORES-GBD'!$A$3:$I$43,9,FALSE)</f>
        <v>0</v>
      </c>
      <c r="EU26" s="81">
        <f>BQ26*VLOOKUP(EU$8,'PONDERADORES-GBD'!$A$3:$I$43,5,FALSE)*VLOOKUP(EU$8,'PONDERADORES-GBD'!$A$3:$I$43,7,FALSE)+BQ26*(1-VLOOKUP(EU$8,'PONDERADORES-GBD'!$A$3:$I$43,5,FALSE))*VLOOKUP(EU$8,'PONDERADORES-GBD'!$A$3:$I$43,9,FALSE)</f>
        <v>0</v>
      </c>
      <c r="EV26" s="81">
        <f>BR26*VLOOKUP(EV$8,'PONDERADORES-GBD'!$A$3:$I$43,5,FALSE)*VLOOKUP(EV$8,'PONDERADORES-GBD'!$A$3:$I$43,7,FALSE)+BR26*(1-VLOOKUP(EV$8,'PONDERADORES-GBD'!$A$3:$I$43,5,FALSE))*VLOOKUP(EV$8,'PONDERADORES-GBD'!$A$3:$I$43,9,FALSE)</f>
        <v>0</v>
      </c>
      <c r="EW26" s="81">
        <f>BS26*VLOOKUP(EW$8,'PONDERADORES-GBD'!$A$3:$I$43,5,FALSE)*VLOOKUP(EW$8,'PONDERADORES-GBD'!$A$3:$I$43,7,FALSE)+BS26*(1-VLOOKUP(EW$8,'PONDERADORES-GBD'!$A$3:$I$43,5,FALSE))*VLOOKUP(EW$8,'PONDERADORES-GBD'!$A$3:$I$43,9,FALSE)</f>
        <v>0</v>
      </c>
      <c r="EX26" s="81">
        <f>BT26*VLOOKUP(EX$8,'PONDERADORES-GBD'!$A$3:$I$43,5,FALSE)*VLOOKUP(EX$8,'PONDERADORES-GBD'!$A$3:$I$43,7,FALSE)+BT26*(1-VLOOKUP(EX$8,'PONDERADORES-GBD'!$A$3:$I$43,5,FALSE))*VLOOKUP(EX$8,'PONDERADORES-GBD'!$A$3:$I$43,9,FALSE)</f>
        <v>0</v>
      </c>
      <c r="EY26" s="81">
        <f>BU26*VLOOKUP(EY$8,'PONDERADORES-GBD'!$A$3:$I$43,5,FALSE)*VLOOKUP(EY$8,'PONDERADORES-GBD'!$A$3:$I$43,7,FALSE)+BU26*(1-VLOOKUP(EY$8,'PONDERADORES-GBD'!$A$3:$I$43,5,FALSE))*VLOOKUP(EY$8,'PONDERADORES-GBD'!$A$3:$I$43,9,FALSE)</f>
        <v>0</v>
      </c>
      <c r="EZ26" s="81">
        <f>BV26*VLOOKUP(EZ$8,'PONDERADORES-GBD'!$A$3:$I$43,5,FALSE)*VLOOKUP(EZ$8,'PONDERADORES-GBD'!$A$3:$I$43,7,FALSE)+BV26*(1-VLOOKUP(EZ$8,'PONDERADORES-GBD'!$A$3:$I$43,5,FALSE))*VLOOKUP(EZ$8,'PONDERADORES-GBD'!$A$3:$I$43,9,FALSE)</f>
        <v>0</v>
      </c>
      <c r="FA26" s="81">
        <f>BW26*VLOOKUP(FA$8,'PONDERADORES-GBD'!$A$3:$I$43,5,FALSE)*VLOOKUP(FA$8,'PONDERADORES-GBD'!$A$3:$I$43,7,FALSE)+BW26*(1-VLOOKUP(FA$8,'PONDERADORES-GBD'!$A$3:$I$43,5,FALSE))*VLOOKUP(FA$8,'PONDERADORES-GBD'!$A$3:$I$43,9,FALSE)</f>
        <v>3.34191E-5</v>
      </c>
      <c r="FB26" s="81">
        <f>BX26*VLOOKUP(FB$8,'PONDERADORES-GBD'!$A$3:$I$43,5,FALSE)*VLOOKUP(FB$8,'PONDERADORES-GBD'!$A$3:$I$43,7,FALSE)+BX26*(1-VLOOKUP(FB$8,'PONDERADORES-GBD'!$A$3:$I$43,5,FALSE))*VLOOKUP(FB$8,'PONDERADORES-GBD'!$A$3:$I$43,9,FALSE)</f>
        <v>0</v>
      </c>
      <c r="FC26" s="81">
        <f>BY26*VLOOKUP(FC$8,'PONDERADORES-GBD'!$A$3:$I$43,5,FALSE)*VLOOKUP(FC$8,'PONDERADORES-GBD'!$A$3:$I$43,7,FALSE)+BY26*(1-VLOOKUP(FC$8,'PONDERADORES-GBD'!$A$3:$I$43,5,FALSE))*VLOOKUP(FC$8,'PONDERADORES-GBD'!$A$3:$I$43,9,FALSE)</f>
        <v>0</v>
      </c>
      <c r="FD26" s="81">
        <f>BZ26*VLOOKUP(FD$8,'PONDERADORES-GBD'!$A$3:$I$43,5,FALSE)*VLOOKUP(FD$8,'PONDERADORES-GBD'!$A$3:$I$43,7,FALSE)+BZ26*(1-VLOOKUP(FD$8,'PONDERADORES-GBD'!$A$3:$I$43,5,FALSE))*VLOOKUP(FD$8,'PONDERADORES-GBD'!$A$3:$I$43,9,FALSE)</f>
        <v>0</v>
      </c>
      <c r="FE26" s="81">
        <f>CA26*VLOOKUP(FE$8,'PONDERADORES-GBD'!$A$3:$I$43,5,FALSE)*VLOOKUP(FE$8,'PONDERADORES-GBD'!$A$3:$I$43,7,FALSE)+CA26*(1-VLOOKUP(FE$8,'PONDERADORES-GBD'!$A$3:$I$43,5,FALSE))*VLOOKUP(FE$8,'PONDERADORES-GBD'!$A$3:$I$43,9,FALSE)</f>
        <v>0</v>
      </c>
      <c r="FF26" s="81">
        <f>CB26*VLOOKUP(FF$8,'PONDERADORES-GBD'!$A$3:$I$43,5,FALSE)*VLOOKUP(FF$8,'PONDERADORES-GBD'!$A$3:$I$43,7,FALSE)+CB26*(1-VLOOKUP(FF$8,'PONDERADORES-GBD'!$A$3:$I$43,5,FALSE))*VLOOKUP(FF$8,'PONDERADORES-GBD'!$A$3:$I$43,9,FALSE)</f>
        <v>0</v>
      </c>
      <c r="FG26" s="81">
        <f>CC26*VLOOKUP(FG$8,'PONDERADORES-GBD'!$A$3:$I$43,5,FALSE)*VLOOKUP(FG$8,'PONDERADORES-GBD'!$A$3:$I$43,7,FALSE)+CC26*(1-VLOOKUP(FG$8,'PONDERADORES-GBD'!$A$3:$I$43,5,FALSE))*VLOOKUP(FG$8,'PONDERADORES-GBD'!$A$3:$I$43,9,FALSE)</f>
        <v>0</v>
      </c>
      <c r="FH26" s="81">
        <f>CD26*VLOOKUP(FH$8,'PONDERADORES-GBD'!$A$3:$I$43,5,FALSE)*VLOOKUP(FH$8,'PONDERADORES-GBD'!$A$3:$I$43,7,FALSE)+CD26*(1-VLOOKUP(FH$8,'PONDERADORES-GBD'!$A$3:$I$43,5,FALSE))*VLOOKUP(FH$8,'PONDERADORES-GBD'!$A$3:$I$43,9,FALSE)</f>
        <v>0</v>
      </c>
      <c r="FI26" s="81">
        <f>CE26*VLOOKUP(FI$8,'PONDERADORES-GBD'!$A$3:$I$43,5,FALSE)*VLOOKUP(FI$8,'PONDERADORES-GBD'!$A$3:$I$43,7,FALSE)+CE26*(1-VLOOKUP(FI$8,'PONDERADORES-GBD'!$A$3:$I$43,5,FALSE))*VLOOKUP(FI$8,'PONDERADORES-GBD'!$A$3:$I$43,9,FALSE)</f>
        <v>0</v>
      </c>
      <c r="FJ26" s="81">
        <f>CF26*VLOOKUP(FJ$8,'PONDERADORES-GBD'!$A$3:$I$43,5,FALSE)*VLOOKUP(FJ$8,'PONDERADORES-GBD'!$A$3:$I$43,7,FALSE)+CF26*(1-VLOOKUP(FJ$8,'PONDERADORES-GBD'!$A$3:$I$43,5,FALSE))*VLOOKUP(FJ$8,'PONDERADORES-GBD'!$A$3:$I$43,9,FALSE)</f>
        <v>0</v>
      </c>
      <c r="FK26" s="81">
        <f>CG26*VLOOKUP(FK$8,'PONDERADORES-GBD'!$A$3:$I$43,5,FALSE)*VLOOKUP(FK$8,'PONDERADORES-GBD'!$A$3:$I$43,7,FALSE)+CG26*(1-VLOOKUP(FK$8,'PONDERADORES-GBD'!$A$3:$I$43,5,FALSE))*VLOOKUP(FK$8,'PONDERADORES-GBD'!$A$3:$I$43,9,FALSE)</f>
        <v>0</v>
      </c>
      <c r="FL26" s="81">
        <f>CH26*VLOOKUP(FL$8,'PONDERADORES-GBD'!$A$3:$I$43,5,FALSE)*VLOOKUP(FL$8,'PONDERADORES-GBD'!$A$3:$I$43,6,FALSE)*VLOOKUP(FL$8,'PONDERADORES-GBD'!$A$3:$I$43,3,FALSE)+CH26*(1-VLOOKUP(FL$8,'PONDERADORES-GBD'!$A$3:$I$43,5,FALSE))*VLOOKUP(FL$8,'PONDERADORES-GBD'!$A$3:$I$43,8,FALSE)*VLOOKUP(FL$8,'PONDERADORES-GBD'!$A$3:$I$43,3,FALSE)</f>
        <v>0</v>
      </c>
      <c r="FM26" s="81">
        <f>CI26*VLOOKUP(FM$8,'PONDERADORES-GBD'!$A$3:$I$43,5,FALSE)*VLOOKUP(FM$8,'PONDERADORES-GBD'!$A$3:$I$43,6,FALSE)*VLOOKUP(FM$8,'PONDERADORES-GBD'!$A$3:$I$43,3,FALSE)+CI26*(1-VLOOKUP(FM$8,'PONDERADORES-GBD'!$A$3:$I$43,5,FALSE))*VLOOKUP(FM$8,'PONDERADORES-GBD'!$A$3:$I$43,8,FALSE)*VLOOKUP(FM$8,'PONDERADORES-GBD'!$A$3:$I$43,3,FALSE)</f>
        <v>0</v>
      </c>
      <c r="FN26" s="81">
        <f>CJ26*VLOOKUP(FN$8,'PONDERADORES-GBD'!$A$3:$I$43,5,FALSE)*VLOOKUP(FN$8,'PONDERADORES-GBD'!$A$3:$I$43,6,FALSE)*VLOOKUP(FN$8,'PONDERADORES-GBD'!$A$3:$I$43,3,FALSE)+CJ26*(1-VLOOKUP(FN$8,'PONDERADORES-GBD'!$A$3:$I$43,5,FALSE))*VLOOKUP(FN$8,'PONDERADORES-GBD'!$A$3:$I$43,8,FALSE)*VLOOKUP(FN$8,'PONDERADORES-GBD'!$A$3:$I$43,3,FALSE)</f>
        <v>2.7042926759342908E-3</v>
      </c>
      <c r="FO26" s="81">
        <f>CK26*VLOOKUP(FO$8,'PONDERADORES-GBD'!$A$3:$I$43,5,FALSE)*VLOOKUP(FO$8,'PONDERADORES-GBD'!$A$3:$I$43,6,FALSE)*VLOOKUP(FO$8,'PONDERADORES-GBD'!$A$3:$I$43,3,FALSE)+CK26*(1-VLOOKUP(FO$8,'PONDERADORES-GBD'!$A$3:$I$43,5,FALSE))*VLOOKUP(FO$8,'PONDERADORES-GBD'!$A$3:$I$43,8,FALSE)*VLOOKUP(FO$8,'PONDERADORES-GBD'!$A$3:$I$43,3,FALSE)</f>
        <v>0</v>
      </c>
      <c r="FP26" s="81">
        <f>CL26*VLOOKUP(FP$8,'PONDERADORES-GBD'!$A$3:$I$43,5,FALSE)*VLOOKUP(FP$8,'PONDERADORES-GBD'!$A$3:$I$43,6,FALSE)*VLOOKUP(FP$8,'PONDERADORES-GBD'!$A$3:$I$43,3,FALSE)+CL26*(1-VLOOKUP(FP$8,'PONDERADORES-GBD'!$A$3:$I$43,5,FALSE))*VLOOKUP(FP$8,'PONDERADORES-GBD'!$A$3:$I$43,8,FALSE)*VLOOKUP(FP$8,'PONDERADORES-GBD'!$A$3:$I$43,3,FALSE)</f>
        <v>0</v>
      </c>
      <c r="FQ26" s="81">
        <f>CM26*VLOOKUP(FQ$8,'PONDERADORES-GBD'!$A$3:$I$43,5,FALSE)*VLOOKUP(FQ$8,'PONDERADORES-GBD'!$A$3:$I$43,6,FALSE)*VLOOKUP(FQ$8,'PONDERADORES-GBD'!$A$3:$I$43,3,FALSE)+CM26*(1-VLOOKUP(FQ$8,'PONDERADORES-GBD'!$A$3:$I$43,5,FALSE))*VLOOKUP(FQ$8,'PONDERADORES-GBD'!$A$3:$I$43,8,FALSE)*VLOOKUP(FQ$8,'PONDERADORES-GBD'!$A$3:$I$43,3,FALSE)</f>
        <v>0</v>
      </c>
      <c r="FR26" s="81">
        <f>CN26*VLOOKUP(FR$8,'PONDERADORES-GBD'!$A$3:$I$43,5,FALSE)*VLOOKUP(FR$8,'PONDERADORES-GBD'!$A$3:$I$43,6,FALSE)*VLOOKUP(FR$8,'PONDERADORES-GBD'!$A$3:$I$43,3,FALSE)+CN26*(1-VLOOKUP(FR$8,'PONDERADORES-GBD'!$A$3:$I$43,5,FALSE))*VLOOKUP(FR$8,'PONDERADORES-GBD'!$A$3:$I$43,8,FALSE)*VLOOKUP(FR$8,'PONDERADORES-GBD'!$A$3:$I$43,3,FALSE)</f>
        <v>7.4487967562217646E-3</v>
      </c>
      <c r="FS26" s="81">
        <f>CO26*VLOOKUP(FS$8,'PONDERADORES-GBD'!$A$3:$I$43,5,FALSE)*VLOOKUP(FS$8,'PONDERADORES-GBD'!$A$3:$I$43,6,FALSE)*VLOOKUP(FS$8,'PONDERADORES-GBD'!$A$3:$I$43,3,FALSE)+CO26*(1-VLOOKUP(FS$8,'PONDERADORES-GBD'!$A$3:$I$43,5,FALSE))*VLOOKUP(FS$8,'PONDERADORES-GBD'!$A$3:$I$43,8,FALSE)*VLOOKUP(FS$8,'PONDERADORES-GBD'!$A$3:$I$43,3,FALSE)</f>
        <v>2.6495735100616014E-4</v>
      </c>
      <c r="FT26" s="81">
        <f>CP26*VLOOKUP(FT$8,'PONDERADORES-GBD'!$A$3:$I$43,5,FALSE)*VLOOKUP(FT$8,'PONDERADORES-GBD'!$A$3:$I$43,6,FALSE)*VLOOKUP(FT$8,'PONDERADORES-GBD'!$A$3:$I$43,3,FALSE)+CP26*(1-VLOOKUP(FT$8,'PONDERADORES-GBD'!$A$3:$I$43,5,FALSE))*VLOOKUP(FT$8,'PONDERADORES-GBD'!$A$3:$I$43,8,FALSE)*VLOOKUP(FT$8,'PONDERADORES-GBD'!$A$3:$I$43,3,FALSE)</f>
        <v>1.3686649971252566E-3</v>
      </c>
      <c r="FU26" s="81">
        <f>CQ26*VLOOKUP(FU$8,'PONDERADORES-GBD'!$A$3:$I$43,5,FALSE)*VLOOKUP(FU$8,'PONDERADORES-GBD'!$A$3:$I$43,6,FALSE)*VLOOKUP(FU$8,'PONDERADORES-GBD'!$A$3:$I$43,3,FALSE)+CQ26*(1-VLOOKUP(FU$8,'PONDERADORES-GBD'!$A$3:$I$43,5,FALSE))*VLOOKUP(FU$8,'PONDERADORES-GBD'!$A$3:$I$43,8,FALSE)*VLOOKUP(FU$8,'PONDERADORES-GBD'!$A$3:$I$43,3,FALSE)</f>
        <v>2.2811135482546203E-4</v>
      </c>
      <c r="FV26" s="81">
        <f>CR26*VLOOKUP(FV$8,'PONDERADORES-GBD'!$A$3:$I$43,5,FALSE)*VLOOKUP(FV$8,'PONDERADORES-GBD'!$A$3:$I$43,6,FALSE)*VLOOKUP(FV$8,'PONDERADORES-GBD'!$A$3:$I$43,3,FALSE)+CR26*(1-VLOOKUP(FV$8,'PONDERADORES-GBD'!$A$3:$I$43,5,FALSE))*VLOOKUP(FV$8,'PONDERADORES-GBD'!$A$3:$I$43,8,FALSE)*VLOOKUP(FV$8,'PONDERADORES-GBD'!$A$3:$I$43,3,FALSE)</f>
        <v>1.5656847523613964E-3</v>
      </c>
      <c r="FW26" s="81">
        <f>CS26*VLOOKUP(FW$8,'PONDERADORES-GBD'!$A$3:$I$43,5,FALSE)*VLOOKUP(FW$8,'PONDERADORES-GBD'!$A$3:$I$43,6,FALSE)*VLOOKUP(FW$8,'PONDERADORES-GBD'!$A$3:$I$43,3,FALSE)+CS26*(1-VLOOKUP(FW$8,'PONDERADORES-GBD'!$A$3:$I$43,5,FALSE))*VLOOKUP(FW$8,'PONDERADORES-GBD'!$A$3:$I$43,8,FALSE)*VLOOKUP(FW$8,'PONDERADORES-GBD'!$A$3:$I$43,3,FALSE)</f>
        <v>0</v>
      </c>
      <c r="FX26" s="81">
        <f>CT26*VLOOKUP(FX$8,'PONDERADORES-GBD'!$A$3:$I$43,5,FALSE)*VLOOKUP(FX$8,'PONDERADORES-GBD'!$A$3:$I$43,6,FALSE)*VLOOKUP(FX$8,'PONDERADORES-GBD'!$A$3:$I$43,3,FALSE)+CT26*(1-VLOOKUP(FX$8,'PONDERADORES-GBD'!$A$3:$I$43,5,FALSE))*VLOOKUP(FX$8,'PONDERADORES-GBD'!$A$3:$I$43,8,FALSE)*VLOOKUP(FX$8,'PONDERADORES-GBD'!$A$3:$I$43,3,FALSE)</f>
        <v>3.9987915639972619E-4</v>
      </c>
      <c r="FY26" s="81">
        <f>CU26*VLOOKUP(FY$8,'PONDERADORES-GBD'!$A$3:$I$43,5,FALSE)*VLOOKUP(FY$8,'PONDERADORES-GBD'!$A$3:$I$43,6,FALSE)*VLOOKUP(FY$8,'PONDERADORES-GBD'!$A$3:$I$43,3,FALSE)+CU26*(1-VLOOKUP(FY$8,'PONDERADORES-GBD'!$A$3:$I$43,5,FALSE))*VLOOKUP(FY$8,'PONDERADORES-GBD'!$A$3:$I$43,8,FALSE)*VLOOKUP(FY$8,'PONDERADORES-GBD'!$A$3:$I$43,3,FALSE)</f>
        <v>7.981310882956877E-7</v>
      </c>
      <c r="FZ26" s="81">
        <f>CV26*VLOOKUP(FZ$8,'PONDERADORES-GBD'!$A$3:$I$43,5,FALSE)*VLOOKUP(FZ$8,'PONDERADORES-GBD'!$A$3:$I$43,6,FALSE)*VLOOKUP(FZ$8,'PONDERADORES-GBD'!$A$3:$I$43,3,FALSE)+CV26*(1-VLOOKUP(FZ$8,'PONDERADORES-GBD'!$A$3:$I$43,5,FALSE))*VLOOKUP(FZ$8,'PONDERADORES-GBD'!$A$3:$I$43,8,FALSE)*VLOOKUP(FZ$8,'PONDERADORES-GBD'!$A$3:$I$43,3,FALSE)</f>
        <v>0</v>
      </c>
      <c r="GA26" s="81">
        <f>CW26*VLOOKUP(GA$8,'PONDERADORES-GBD'!$A$3:$I$43,5,FALSE)*VLOOKUP(GA$8,'PONDERADORES-GBD'!$A$3:$I$43,6,FALSE)*VLOOKUP(GA$8,'PONDERADORES-GBD'!$A$3:$I$43,3,FALSE)+CW26*(1-VLOOKUP(GA$8,'PONDERADORES-GBD'!$A$3:$I$43,5,FALSE))*VLOOKUP(GA$8,'PONDERADORES-GBD'!$A$3:$I$43,8,FALSE)*VLOOKUP(GA$8,'PONDERADORES-GBD'!$A$3:$I$43,3,FALSE)</f>
        <v>1.822192285831622E-4</v>
      </c>
      <c r="GB26" s="81">
        <f>CX26*VLOOKUP(GB$8,'PONDERADORES-GBD'!$A$3:$I$43,5,FALSE)*VLOOKUP(GB$8,'PONDERADORES-GBD'!$A$3:$I$43,6,FALSE)*VLOOKUP(GB$8,'PONDERADORES-GBD'!$A$3:$I$43,3,FALSE)+CX26*(1-VLOOKUP(GB$8,'PONDERADORES-GBD'!$A$3:$I$43,5,FALSE))*VLOOKUP(GB$8,'PONDERADORES-GBD'!$A$3:$I$43,8,FALSE)*VLOOKUP(GB$8,'PONDERADORES-GBD'!$A$3:$I$43,3,FALSE)</f>
        <v>1.7573350663928816E-4</v>
      </c>
      <c r="GC26" s="81">
        <f>CY26*VLOOKUP(GC$8,'PONDERADORES-GBD'!$A$3:$I$43,5,FALSE)*VLOOKUP(GC$8,'PONDERADORES-GBD'!$A$3:$I$43,6,FALSE)*VLOOKUP(GC$8,'PONDERADORES-GBD'!$A$3:$I$43,3,FALSE)+CY26*(1-VLOOKUP(GC$8,'PONDERADORES-GBD'!$A$3:$I$43,5,FALSE))*VLOOKUP(GC$8,'PONDERADORES-GBD'!$A$3:$I$43,8,FALSE)*VLOOKUP(GC$8,'PONDERADORES-GBD'!$A$3:$I$43,3,FALSE)</f>
        <v>3.453062759753593E-4</v>
      </c>
      <c r="GD26" s="81">
        <f>CZ26*VLOOKUP(GD$8,'PONDERADORES-GBD'!$A$3:$I$43,5,FALSE)*VLOOKUP(GD$8,'PONDERADORES-GBD'!$A$3:$I$43,6,FALSE)*VLOOKUP(GD$8,'PONDERADORES-GBD'!$A$3:$I$43,3,FALSE)+CZ26*(1-VLOOKUP(GD$8,'PONDERADORES-GBD'!$A$3:$I$43,5,FALSE))*VLOOKUP(GD$8,'PONDERADORES-GBD'!$A$3:$I$43,8,FALSE)*VLOOKUP(GD$8,'PONDERADORES-GBD'!$A$3:$I$43,3,FALSE)</f>
        <v>3.3491826858316219E-4</v>
      </c>
      <c r="GE26" s="81">
        <f>DA26*VLOOKUP(GE$8,'PONDERADORES-GBD'!$A$3:$I$43,5,FALSE)*VLOOKUP(GE$8,'PONDERADORES-GBD'!$A$3:$I$43,6,FALSE)*VLOOKUP(GE$8,'PONDERADORES-GBD'!$A$3:$I$43,3,FALSE)+DA26*(1-VLOOKUP(GE$8,'PONDERADORES-GBD'!$A$3:$I$43,5,FALSE))*VLOOKUP(GE$8,'PONDERADORES-GBD'!$A$3:$I$43,8,FALSE)*VLOOKUP(GE$8,'PONDERADORES-GBD'!$A$3:$I$43,3,FALSE)</f>
        <v>1.481301095140315E-4</v>
      </c>
      <c r="GF26" s="81">
        <f>DB26*VLOOKUP(GF$8,'PONDERADORES-GBD'!$A$3:$I$43,5,FALSE)*VLOOKUP(GF$8,'PONDERADORES-GBD'!$A$3:$I$43,6,FALSE)*VLOOKUP(GF$8,'PONDERADORES-GBD'!$A$3:$I$43,3,FALSE)+DB26*(1-VLOOKUP(GF$8,'PONDERADORES-GBD'!$A$3:$I$43,5,FALSE))*VLOOKUP(GF$8,'PONDERADORES-GBD'!$A$3:$I$43,8,FALSE)*VLOOKUP(GF$8,'PONDERADORES-GBD'!$A$3:$I$43,3,FALSE)</f>
        <v>6.1945482819986307E-5</v>
      </c>
      <c r="GG26" s="81">
        <f>DC26*VLOOKUP(GG$8,'PONDERADORES-GBD'!$A$3:$I$43,5,FALSE)*VLOOKUP(GG$8,'PONDERADORES-GBD'!$A$3:$I$43,6,FALSE)*VLOOKUP(GG$8,'PONDERADORES-GBD'!$A$3:$I$43,3,FALSE)+DC26*(1-VLOOKUP(GG$8,'PONDERADORES-GBD'!$A$3:$I$43,5,FALSE))*VLOOKUP(GG$8,'PONDERADORES-GBD'!$A$3:$I$43,8,FALSE)*VLOOKUP(GG$8,'PONDERADORES-GBD'!$A$3:$I$43,3,FALSE)</f>
        <v>3.5894784394250508E-6</v>
      </c>
      <c r="GH26" s="81">
        <f>DD26*VLOOKUP(GH$8,'PONDERADORES-GBD'!$A$3:$I$43,5,FALSE)*VLOOKUP(GH$8,'PONDERADORES-GBD'!$A$3:$I$43,6,FALSE)*VLOOKUP(GH$8,'PONDERADORES-GBD'!$A$3:$I$43,3,FALSE)+DD26*(1-VLOOKUP(GH$8,'PONDERADORES-GBD'!$A$3:$I$43,5,FALSE))*VLOOKUP(GH$8,'PONDERADORES-GBD'!$A$3:$I$43,8,FALSE)*VLOOKUP(GH$8,'PONDERADORES-GBD'!$A$3:$I$43,3,FALSE)</f>
        <v>5.3419749486652973E-4</v>
      </c>
      <c r="GI26" s="81">
        <f>DE26*VLOOKUP(GI$8,'PONDERADORES-GBD'!$A$3:$I$43,5,FALSE)*VLOOKUP(GI$8,'PONDERADORES-GBD'!$A$3:$I$43,6,FALSE)*VLOOKUP(GI$8,'PONDERADORES-GBD'!$A$3:$I$43,3,FALSE)+DE26*(1-VLOOKUP(GI$8,'PONDERADORES-GBD'!$A$3:$I$43,5,FALSE))*VLOOKUP(GI$8,'PONDERADORES-GBD'!$A$3:$I$43,8,FALSE)*VLOOKUP(GI$8,'PONDERADORES-GBD'!$A$3:$I$43,3,FALSE)</f>
        <v>9.6986299794661199E-6</v>
      </c>
      <c r="GJ26" s="81">
        <f>DF26*VLOOKUP(GJ$8,'PONDERADORES-GBD'!$A$3:$I$43,5,FALSE)*VLOOKUP(GJ$8,'PONDERADORES-GBD'!$A$3:$I$43,6,FALSE)*VLOOKUP(GJ$8,'PONDERADORES-GBD'!$A$3:$I$43,3,FALSE)+DF26*(1-VLOOKUP(GJ$8,'PONDERADORES-GBD'!$A$3:$I$43,5,FALSE))*VLOOKUP(GJ$8,'PONDERADORES-GBD'!$A$3:$I$43,8,FALSE)*VLOOKUP(GJ$8,'PONDERADORES-GBD'!$A$3:$I$43,3,FALSE)</f>
        <v>4.8094318959616708E-7</v>
      </c>
      <c r="GK26" s="81">
        <f>DG26*VLOOKUP(GK$8,'PONDERADORES-GBD'!$A$3:$I$43,5,FALSE)*VLOOKUP(GK$8,'PONDERADORES-GBD'!$A$3:$I$43,6,FALSE)*VLOOKUP(GK$8,'PONDERADORES-GBD'!$A$3:$I$43,3,FALSE)+DG26*(1-VLOOKUP(GK$8,'PONDERADORES-GBD'!$A$3:$I$43,5,FALSE))*VLOOKUP(GK$8,'PONDERADORES-GBD'!$A$3:$I$43,8,FALSE)*VLOOKUP(GK$8,'PONDERADORES-GBD'!$A$3:$I$43,3,FALSE)</f>
        <v>0</v>
      </c>
      <c r="GL26" s="81">
        <f>DH26*VLOOKUP(GL$8,'PONDERADORES-GBD'!$A$3:$I$43,5,FALSE)*VLOOKUP(GL$8,'PONDERADORES-GBD'!$A$3:$I$43,6,FALSE)*VLOOKUP(GL$8,'PONDERADORES-GBD'!$A$3:$I$43,3,FALSE)+DH26*(1-VLOOKUP(GL$8,'PONDERADORES-GBD'!$A$3:$I$43,5,FALSE))*VLOOKUP(GL$8,'PONDERADORES-GBD'!$A$3:$I$43,8,FALSE)*VLOOKUP(GL$8,'PONDERADORES-GBD'!$A$3:$I$43,3,FALSE)</f>
        <v>0</v>
      </c>
      <c r="GM26" s="81">
        <f>DI26*VLOOKUP(GM$8,'PONDERADORES-GBD'!$A$3:$I$43,5,FALSE)*VLOOKUP(GM$8,'PONDERADORES-GBD'!$A$3:$I$43,6,FALSE)*VLOOKUP(GM$8,'PONDERADORES-GBD'!$A$3:$I$43,3,FALSE)+DI26*(1-VLOOKUP(GM$8,'PONDERADORES-GBD'!$A$3:$I$43,5,FALSE))*VLOOKUP(GM$8,'PONDERADORES-GBD'!$A$3:$I$43,8,FALSE)*VLOOKUP(GM$8,'PONDERADORES-GBD'!$A$3:$I$43,3,FALSE)</f>
        <v>0</v>
      </c>
      <c r="GN26" s="81">
        <f>DJ26*VLOOKUP(GN$8,'PONDERADORES-GBD'!$A$3:$I$43,5,FALSE)*VLOOKUP(GN$8,'PONDERADORES-GBD'!$A$3:$I$43,6,FALSE)*VLOOKUP(GN$8,'PONDERADORES-GBD'!$A$3:$I$43,3,FALSE)+DJ26*(1-VLOOKUP(GN$8,'PONDERADORES-GBD'!$A$3:$I$43,5,FALSE))*VLOOKUP(GN$8,'PONDERADORES-GBD'!$A$3:$I$43,8,FALSE)*VLOOKUP(GN$8,'PONDERADORES-GBD'!$A$3:$I$43,3,FALSE)</f>
        <v>0</v>
      </c>
      <c r="GO26" s="81">
        <f>DK26*VLOOKUP(GO$8,'PONDERADORES-GBD'!$A$3:$I$43,5,FALSE)*VLOOKUP(GO$8,'PONDERADORES-GBD'!$A$3:$I$43,6,FALSE)*VLOOKUP(GO$8,'PONDERADORES-GBD'!$A$3:$I$43,3,FALSE)+DK26*(1-VLOOKUP(GO$8,'PONDERADORES-GBD'!$A$3:$I$43,5,FALSE))*VLOOKUP(GO$8,'PONDERADORES-GBD'!$A$3:$I$43,8,FALSE)*VLOOKUP(GO$8,'PONDERADORES-GBD'!$A$3:$I$43,3,FALSE)</f>
        <v>0</v>
      </c>
      <c r="GP26" s="81">
        <f>DL26*VLOOKUP(GP$8,'PONDERADORES-GBD'!$A$3:$I$43,5,FALSE)*VLOOKUP(GP$8,'PONDERADORES-GBD'!$A$3:$I$43,6,FALSE)*VLOOKUP(GP$8,'PONDERADORES-GBD'!$A$3:$I$43,3,FALSE)+DL26*(1-VLOOKUP(GP$8,'PONDERADORES-GBD'!$A$3:$I$43,5,FALSE))*VLOOKUP(GP$8,'PONDERADORES-GBD'!$A$3:$I$43,8,FALSE)*VLOOKUP(GP$8,'PONDERADORES-GBD'!$A$3:$I$43,3,FALSE)</f>
        <v>0</v>
      </c>
      <c r="GQ26" s="81">
        <f>DM26*VLOOKUP(GQ$8,'PONDERADORES-GBD'!$A$3:$I$43,5,FALSE)*VLOOKUP(GQ$8,'PONDERADORES-GBD'!$A$3:$I$43,6,FALSE)*VLOOKUP(GQ$8,'PONDERADORES-GBD'!$A$3:$I$43,3,FALSE)+DM26*(1-VLOOKUP(GQ$8,'PONDERADORES-GBD'!$A$3:$I$43,5,FALSE))*VLOOKUP(GQ$8,'PONDERADORES-GBD'!$A$3:$I$43,8,FALSE)*VLOOKUP(GQ$8,'PONDERADORES-GBD'!$A$3:$I$43,3,FALSE)</f>
        <v>9.4593314168377811E-7</v>
      </c>
      <c r="GR26" s="81">
        <f>DN26*VLOOKUP(GR$8,'PONDERADORES-GBD'!$A$3:$I$43,5,FALSE)*VLOOKUP(GR$8,'PONDERADORES-GBD'!$A$3:$I$43,6,FALSE)*VLOOKUP(GR$8,'PONDERADORES-GBD'!$A$3:$I$43,3,FALSE)+DN26*(1-VLOOKUP(GR$8,'PONDERADORES-GBD'!$A$3:$I$43,5,FALSE))*VLOOKUP(GR$8,'PONDERADORES-GBD'!$A$3:$I$43,8,FALSE)*VLOOKUP(GR$8,'PONDERADORES-GBD'!$A$3:$I$43,3,FALSE)</f>
        <v>0</v>
      </c>
      <c r="GS26" s="81">
        <f>DO26*VLOOKUP(GS$8,'PONDERADORES-GBD'!$A$3:$I$43,5,FALSE)*VLOOKUP(GS$8,'PONDERADORES-GBD'!$A$3:$I$43,6,FALSE)*VLOOKUP(GS$8,'PONDERADORES-GBD'!$A$3:$I$43,3,FALSE)+DO26*(1-VLOOKUP(GS$8,'PONDERADORES-GBD'!$A$3:$I$43,5,FALSE))*VLOOKUP(GS$8,'PONDERADORES-GBD'!$A$3:$I$43,8,FALSE)*VLOOKUP(GS$8,'PONDERADORES-GBD'!$A$3:$I$43,3,FALSE)</f>
        <v>0</v>
      </c>
      <c r="GT26" s="81">
        <f>DP26*VLOOKUP(GT$8,'PONDERADORES-GBD'!$A$3:$I$43,5,FALSE)*VLOOKUP(GT$8,'PONDERADORES-GBD'!$A$3:$I$43,6,FALSE)*VLOOKUP(GT$8,'PONDERADORES-GBD'!$A$3:$I$43,3,FALSE)+DP26*(1-VLOOKUP(GT$8,'PONDERADORES-GBD'!$A$3:$I$43,5,FALSE))*VLOOKUP(GT$8,'PONDERADORES-GBD'!$A$3:$I$43,8,FALSE)*VLOOKUP(GT$8,'PONDERADORES-GBD'!$A$3:$I$43,3,FALSE)</f>
        <v>2.1020736481861739E-6</v>
      </c>
      <c r="GU26" s="81">
        <f>DQ26*VLOOKUP(GU$8,'PONDERADORES-GBD'!$A$3:$I$43,5,FALSE)*VLOOKUP(GU$8,'PONDERADORES-GBD'!$A$3:$I$43,6,FALSE)*VLOOKUP(GU$8,'PONDERADORES-GBD'!$A$3:$I$43,3,FALSE)+DQ26*(1-VLOOKUP(GU$8,'PONDERADORES-GBD'!$A$3:$I$43,5,FALSE))*VLOOKUP(GU$8,'PONDERADORES-GBD'!$A$3:$I$43,8,FALSE)*VLOOKUP(GU$8,'PONDERADORES-GBD'!$A$3:$I$43,3,FALSE)</f>
        <v>1.0641724845995893E-5</v>
      </c>
      <c r="GV26" s="81">
        <f>DR26*VLOOKUP(GV$8,'PONDERADORES-GBD'!$A$3:$I$43,5,FALSE)*VLOOKUP(GV$8,'PONDERADORES-GBD'!$A$3:$I$43,6,FALSE)*VLOOKUP(GV$8,'PONDERADORES-GBD'!$A$3:$I$43,3,FALSE)+DR26*(1-VLOOKUP(GV$8,'PONDERADORES-GBD'!$A$3:$I$43,5,FALSE))*VLOOKUP(GV$8,'PONDERADORES-GBD'!$A$3:$I$43,8,FALSE)*VLOOKUP(GV$8,'PONDERADORES-GBD'!$A$3:$I$43,3,FALSE)</f>
        <v>1.0900753347022587E-5</v>
      </c>
      <c r="GW26" s="81">
        <f>DS26*VLOOKUP(GW$8,'PONDERADORES-GBD'!$A$3:$I$43,5,FALSE)*VLOOKUP(GW$8,'PONDERADORES-GBD'!$A$3:$I$43,6,FALSE)*VLOOKUP(GW$8,'PONDERADORES-GBD'!$A$3:$I$43,3,FALSE)+DS26*(1-VLOOKUP(GW$8,'PONDERADORES-GBD'!$A$3:$I$43,5,FALSE))*VLOOKUP(GW$8,'PONDERADORES-GBD'!$A$3:$I$43,8,FALSE)*VLOOKUP(GW$8,'PONDERADORES-GBD'!$A$3:$I$43,3,FALSE)</f>
        <v>0</v>
      </c>
      <c r="GX26" s="81">
        <f>DT26*VLOOKUP(GX$8,'PONDERADORES-GBD'!$A$3:$I$43,5,FALSE)*VLOOKUP(GX$8,'PONDERADORES-GBD'!$A$3:$I$43,6,FALSE)*VLOOKUP(GX$8,'PONDERADORES-GBD'!$A$3:$I$43,3,FALSE)+DT26*(1-VLOOKUP(GX$8,'PONDERADORES-GBD'!$A$3:$I$43,5,FALSE))*VLOOKUP(GX$8,'PONDERADORES-GBD'!$A$3:$I$43,8,FALSE)*VLOOKUP(GX$8,'PONDERADORES-GBD'!$A$3:$I$43,3,FALSE)</f>
        <v>1.7384336755646817E-6</v>
      </c>
      <c r="GY26" s="81">
        <f>DU26*VLOOKUP(GY$8,'PONDERADORES-GBD'!$A$3:$I$43,5,FALSE)*VLOOKUP(GY$8,'PONDERADORES-GBD'!$A$3:$I$43,6,FALSE)*VLOOKUP(GY$8,'PONDERADORES-GBD'!$A$3:$I$43,3,FALSE)+DU26*(1-VLOOKUP(GY$8,'PONDERADORES-GBD'!$A$3:$I$43,5,FALSE))*VLOOKUP(GY$8,'PONDERADORES-GBD'!$A$3:$I$43,8,FALSE)*VLOOKUP(GY$8,'PONDERADORES-GBD'!$A$3:$I$43,3,FALSE)</f>
        <v>0</v>
      </c>
      <c r="GZ26" s="82">
        <f t="shared" si="1"/>
        <v>5.8489896000000008E-3</v>
      </c>
      <c r="HA26" s="82">
        <f t="shared" si="2"/>
        <v>1.5803733512210809E-2</v>
      </c>
      <c r="HC26" s="52">
        <f>GZ26*PRODMORTALIDAD!BR26*C26</f>
        <v>0</v>
      </c>
      <c r="HD26" s="52">
        <f>PRODMORTALIDAD!E26*PRODLG!HA26*PRODLG!C26</f>
        <v>0</v>
      </c>
      <c r="HE26" s="52">
        <f t="shared" si="3"/>
        <v>0</v>
      </c>
    </row>
    <row r="27" spans="1:213" ht="15.75" x14ac:dyDescent="0.25">
      <c r="A27" s="68" t="s">
        <v>105</v>
      </c>
      <c r="B27" s="46" t="s">
        <v>41</v>
      </c>
      <c r="C27" s="50">
        <f>DATOS!B67</f>
        <v>0</v>
      </c>
      <c r="D27" s="51">
        <v>1.2600000000000001E-3</v>
      </c>
      <c r="E27" s="51">
        <v>8.4000000000000003E-4</v>
      </c>
      <c r="F27" s="51">
        <v>0.2325256</v>
      </c>
      <c r="G27" s="51">
        <v>0</v>
      </c>
      <c r="H27" s="51">
        <v>0</v>
      </c>
      <c r="I27" s="51">
        <v>0</v>
      </c>
      <c r="J27" s="51">
        <v>1.00798E-2</v>
      </c>
      <c r="K27" s="51">
        <v>8.4838300000000005E-2</v>
      </c>
      <c r="L27" s="51">
        <v>1.51197E-2</v>
      </c>
      <c r="M27" s="51">
        <v>2.4359499999999999E-2</v>
      </c>
      <c r="N27" s="51">
        <v>8.3998000000000007E-3</v>
      </c>
      <c r="O27" s="51">
        <v>4.1999000000000003E-3</v>
      </c>
      <c r="P27" s="51">
        <v>0.22568530000000001</v>
      </c>
      <c r="Q27" s="51">
        <v>4.1999000000000003E-3</v>
      </c>
      <c r="R27" s="51">
        <v>1.6800000000000001E-3</v>
      </c>
      <c r="S27" s="51">
        <v>5.5438899999999999E-2</v>
      </c>
      <c r="T27" s="51">
        <v>1.3439700000000001E-2</v>
      </c>
      <c r="U27" s="51">
        <v>2.0999999999999999E-3</v>
      </c>
      <c r="V27" s="51">
        <v>0</v>
      </c>
      <c r="W27" s="51">
        <v>7.1818599999999996E-2</v>
      </c>
      <c r="X27" s="51">
        <v>2.9819399999999999E-2</v>
      </c>
      <c r="Y27" s="51">
        <v>7.1399000000000002E-3</v>
      </c>
      <c r="Z27" s="51">
        <v>9.2818100000000001E-2</v>
      </c>
      <c r="AA27" s="51">
        <v>3.7799000000000001E-3</v>
      </c>
      <c r="AB27" s="51">
        <v>3.7799000000000001E-3</v>
      </c>
      <c r="AC27" s="51">
        <v>0</v>
      </c>
      <c r="AD27" s="51">
        <v>0</v>
      </c>
      <c r="AE27" s="51">
        <v>0</v>
      </c>
      <c r="AF27" s="51">
        <v>4.2000000000000002E-4</v>
      </c>
      <c r="AG27" s="51">
        <v>0</v>
      </c>
      <c r="AH27" s="51">
        <v>0</v>
      </c>
      <c r="AI27" s="51">
        <v>1.6800000000000001E-3</v>
      </c>
      <c r="AJ27" s="51">
        <v>4.2000000000000002E-4</v>
      </c>
      <c r="AK27" s="51">
        <v>1.6800000000000001E-3</v>
      </c>
      <c r="AL27" s="51">
        <v>6.7199E-3</v>
      </c>
      <c r="AM27" s="51">
        <v>7.5178499999999995E-2</v>
      </c>
      <c r="AN27" s="51">
        <v>1.00798E-2</v>
      </c>
      <c r="AO27" s="51">
        <v>1.00798E-2</v>
      </c>
      <c r="AP27" s="51">
        <v>4.2000000000000002E-4</v>
      </c>
      <c r="AQ27" s="51">
        <v>0</v>
      </c>
      <c r="AR27" s="51">
        <v>1.0000001999999999</v>
      </c>
      <c r="AT27" s="78">
        <f>D27*VLOOKUP(AT$8,'PONDERADORES-GBD'!$A$3:$I$43,4,FALSE)</f>
        <v>1.2600000000000001E-3</v>
      </c>
      <c r="AU27" s="78">
        <f>E27*VLOOKUP(AU$8,'PONDERADORES-GBD'!$A$3:$I$43,4,FALSE)</f>
        <v>8.4000000000000003E-4</v>
      </c>
      <c r="AV27" s="78">
        <f>F27*VLOOKUP(AV$8,'PONDERADORES-GBD'!$A$3:$I$43,4,FALSE)</f>
        <v>1.1626280000000001E-2</v>
      </c>
      <c r="AW27" s="78">
        <f>G27*VLOOKUP(AW$8,'PONDERADORES-GBD'!$A$3:$I$43,4,FALSE)</f>
        <v>0</v>
      </c>
      <c r="AX27" s="78">
        <f>H27*VLOOKUP(AX$8,'PONDERADORES-GBD'!$A$3:$I$43,4,FALSE)</f>
        <v>0</v>
      </c>
      <c r="AY27" s="78">
        <f>I27*VLOOKUP(AY$8,'PONDERADORES-GBD'!$A$3:$I$43,4,FALSE)</f>
        <v>0</v>
      </c>
      <c r="AZ27" s="78">
        <f>J27*VLOOKUP(AZ$8,'PONDERADORES-GBD'!$A$3:$I$43,4,FALSE)</f>
        <v>5.0399000000000006E-4</v>
      </c>
      <c r="BA27" s="78">
        <f>K27*VLOOKUP(BA$8,'PONDERADORES-GBD'!$A$3:$I$43,4,FALSE)</f>
        <v>4.2419150000000006E-3</v>
      </c>
      <c r="BB27" s="78">
        <f>L27*VLOOKUP(BB$8,'PONDERADORES-GBD'!$A$3:$I$43,4,FALSE)</f>
        <v>0</v>
      </c>
      <c r="BC27" s="78">
        <f>M27*VLOOKUP(BC$8,'PONDERADORES-GBD'!$A$3:$I$43,4,FALSE)</f>
        <v>0</v>
      </c>
      <c r="BD27" s="78">
        <f>N27*VLOOKUP(BD$8,'PONDERADORES-GBD'!$A$3:$I$43,4,FALSE)</f>
        <v>0</v>
      </c>
      <c r="BE27" s="78">
        <f>O27*VLOOKUP(BE$8,'PONDERADORES-GBD'!$A$3:$I$43,4,FALSE)</f>
        <v>4.1999000000000003E-3</v>
      </c>
      <c r="BF27" s="78">
        <f>P27*VLOOKUP(BF$8,'PONDERADORES-GBD'!$A$3:$I$43,4,FALSE)</f>
        <v>1.1284265000000002E-2</v>
      </c>
      <c r="BG27" s="78">
        <f>Q27*VLOOKUP(BG$8,'PONDERADORES-GBD'!$A$3:$I$43,4,FALSE)</f>
        <v>4.1999000000000008E-4</v>
      </c>
      <c r="BH27" s="78">
        <f>R27*VLOOKUP(BH$8,'PONDERADORES-GBD'!$A$3:$I$43,4,FALSE)</f>
        <v>3.3600000000000004E-4</v>
      </c>
      <c r="BI27" s="78">
        <f>S27*VLOOKUP(BI$8,'PONDERADORES-GBD'!$A$3:$I$43,4,FALSE)</f>
        <v>8.3158349999999989E-3</v>
      </c>
      <c r="BJ27" s="78">
        <f>T27*VLOOKUP(BJ$8,'PONDERADORES-GBD'!$A$3:$I$43,4,FALSE)</f>
        <v>0</v>
      </c>
      <c r="BK27" s="78">
        <f>U27*VLOOKUP(BK$8,'PONDERADORES-GBD'!$A$3:$I$43,4,FALSE)</f>
        <v>0</v>
      </c>
      <c r="BL27" s="78">
        <f>V27*VLOOKUP(BL$8,'PONDERADORES-GBD'!$A$3:$I$43,4,FALSE)</f>
        <v>0</v>
      </c>
      <c r="BM27" s="78">
        <f>W27*VLOOKUP(BM$8,'PONDERADORES-GBD'!$A$3:$I$43,4,FALSE)</f>
        <v>0</v>
      </c>
      <c r="BN27" s="78">
        <f>X27*VLOOKUP(BN$8,'PONDERADORES-GBD'!$A$3:$I$43,4,FALSE)</f>
        <v>0</v>
      </c>
      <c r="BO27" s="78">
        <f>Y27*VLOOKUP(BO$8,'PONDERADORES-GBD'!$A$3:$I$43,4,FALSE)</f>
        <v>0</v>
      </c>
      <c r="BP27" s="78">
        <f>Z27*VLOOKUP(BP$8,'PONDERADORES-GBD'!$A$3:$I$43,4,FALSE)</f>
        <v>0</v>
      </c>
      <c r="BQ27" s="78">
        <f>AA27*VLOOKUP(BQ$8,'PONDERADORES-GBD'!$A$3:$I$43,4,FALSE)</f>
        <v>0</v>
      </c>
      <c r="BR27" s="78">
        <f>AB27*VLOOKUP(BR$8,'PONDERADORES-GBD'!$A$3:$I$43,4,FALSE)</f>
        <v>0</v>
      </c>
      <c r="BS27" s="78">
        <f>AC27*VLOOKUP(BS$8,'PONDERADORES-GBD'!$A$3:$I$43,4,FALSE)</f>
        <v>0</v>
      </c>
      <c r="BT27" s="78">
        <f>AD27*VLOOKUP(BT$8,'PONDERADORES-GBD'!$A$3:$I$43,4,FALSE)</f>
        <v>0</v>
      </c>
      <c r="BU27" s="78">
        <f>AE27*VLOOKUP(BU$8,'PONDERADORES-GBD'!$A$3:$I$43,4,FALSE)</f>
        <v>0</v>
      </c>
      <c r="BV27" s="78">
        <f>AF27*VLOOKUP(BV$8,'PONDERADORES-GBD'!$A$3:$I$43,4,FALSE)</f>
        <v>4.2000000000000002E-4</v>
      </c>
      <c r="BW27" s="78">
        <f>AG27*VLOOKUP(BW$8,'PONDERADORES-GBD'!$A$3:$I$43,4,FALSE)</f>
        <v>0</v>
      </c>
      <c r="BX27" s="78">
        <f>AH27*VLOOKUP(BX$8,'PONDERADORES-GBD'!$A$3:$I$43,4,FALSE)</f>
        <v>0</v>
      </c>
      <c r="BY27" s="78">
        <f>AI27*VLOOKUP(BY$8,'PONDERADORES-GBD'!$A$3:$I$43,4,FALSE)</f>
        <v>0</v>
      </c>
      <c r="BZ27" s="78">
        <f>AJ27*VLOOKUP(BZ$8,'PONDERADORES-GBD'!$A$3:$I$43,4,FALSE)</f>
        <v>0</v>
      </c>
      <c r="CA27" s="78">
        <f>AK27*VLOOKUP(CA$8,'PONDERADORES-GBD'!$A$3:$I$43,4,FALSE)</f>
        <v>0</v>
      </c>
      <c r="CB27" s="78">
        <f>AL27*VLOOKUP(CB$8,'PONDERADORES-GBD'!$A$3:$I$43,4,FALSE)</f>
        <v>0</v>
      </c>
      <c r="CC27" s="78">
        <f>AM27*VLOOKUP(CC$8,'PONDERADORES-GBD'!$A$3:$I$43,4,FALSE)</f>
        <v>0</v>
      </c>
      <c r="CD27" s="78">
        <f>AN27*VLOOKUP(CD$8,'PONDERADORES-GBD'!$A$3:$I$43,4,FALSE)</f>
        <v>0</v>
      </c>
      <c r="CE27" s="78">
        <f>AO27*VLOOKUP(CE$8,'PONDERADORES-GBD'!$A$3:$I$43,4,FALSE)</f>
        <v>0</v>
      </c>
      <c r="CF27" s="78">
        <f>AP27*VLOOKUP(CF$8,'PONDERADORES-GBD'!$A$3:$I$43,4,FALSE)</f>
        <v>0</v>
      </c>
      <c r="CG27" s="78">
        <f>AQ27*VLOOKUP(CG$8,'PONDERADORES-GBD'!$A$3:$I$43,4,FALSE)</f>
        <v>0</v>
      </c>
      <c r="CH27" s="78">
        <f>D27*(1-VLOOKUP(CH$8,'PONDERADORES-GBD'!$A$3:$I$43,4,FALSE))</f>
        <v>0</v>
      </c>
      <c r="CI27" s="78">
        <f>E27*(1-VLOOKUP(CI$8,'PONDERADORES-GBD'!$A$3:$I$43,4,FALSE))</f>
        <v>0</v>
      </c>
      <c r="CJ27" s="78">
        <f>F27*(1-VLOOKUP(CJ$8,'PONDERADORES-GBD'!$A$3:$I$43,4,FALSE))</f>
        <v>0.22089931999999998</v>
      </c>
      <c r="CK27" s="78">
        <f>G27*(1-VLOOKUP(CK$8,'PONDERADORES-GBD'!$A$3:$I$43,4,FALSE))</f>
        <v>0</v>
      </c>
      <c r="CL27" s="78">
        <f>H27*(1-VLOOKUP(CL$8,'PONDERADORES-GBD'!$A$3:$I$43,4,FALSE))</f>
        <v>0</v>
      </c>
      <c r="CM27" s="78">
        <f>I27*(1-VLOOKUP(CM$8,'PONDERADORES-GBD'!$A$3:$I$43,4,FALSE))</f>
        <v>0</v>
      </c>
      <c r="CN27" s="78">
        <f>J27*(1-VLOOKUP(CN$8,'PONDERADORES-GBD'!$A$3:$I$43,4,FALSE))</f>
        <v>9.5758099999999988E-3</v>
      </c>
      <c r="CO27" s="78">
        <f>K27*(1-VLOOKUP(CO$8,'PONDERADORES-GBD'!$A$3:$I$43,4,FALSE))</f>
        <v>8.0596385000000006E-2</v>
      </c>
      <c r="CP27" s="78">
        <f>L27*(1-VLOOKUP(CP$8,'PONDERADORES-GBD'!$A$3:$I$43,4,FALSE))</f>
        <v>1.51197E-2</v>
      </c>
      <c r="CQ27" s="78">
        <f>M27*(1-VLOOKUP(CQ$8,'PONDERADORES-GBD'!$A$3:$I$43,4,FALSE))</f>
        <v>2.4359499999999999E-2</v>
      </c>
      <c r="CR27" s="78">
        <f>N27*(1-VLOOKUP(CR$8,'PONDERADORES-GBD'!$A$3:$I$43,4,FALSE))</f>
        <v>8.3998000000000007E-3</v>
      </c>
      <c r="CS27" s="78">
        <f>O27*(1-VLOOKUP(CS$8,'PONDERADORES-GBD'!$A$3:$I$43,4,FALSE))</f>
        <v>0</v>
      </c>
      <c r="CT27" s="78">
        <f>P27*(1-VLOOKUP(CT$8,'PONDERADORES-GBD'!$A$3:$I$43,4,FALSE))</f>
        <v>0.21440103499999999</v>
      </c>
      <c r="CU27" s="78">
        <f>Q27*(1-VLOOKUP(CU$8,'PONDERADORES-GBD'!$A$3:$I$43,4,FALSE))</f>
        <v>3.7799100000000005E-3</v>
      </c>
      <c r="CV27" s="78">
        <f>R27*(1-VLOOKUP(CV$8,'PONDERADORES-GBD'!$A$3:$I$43,4,FALSE))</f>
        <v>1.3440000000000001E-3</v>
      </c>
      <c r="CW27" s="78">
        <f>S27*(1-VLOOKUP(CW$8,'PONDERADORES-GBD'!$A$3:$I$43,4,FALSE))</f>
        <v>4.7123064999999999E-2</v>
      </c>
      <c r="CX27" s="78">
        <f>T27*(1-VLOOKUP(CX$8,'PONDERADORES-GBD'!$A$3:$I$43,4,FALSE))</f>
        <v>1.3439700000000001E-2</v>
      </c>
      <c r="CY27" s="78">
        <f>U27*(1-VLOOKUP(CY$8,'PONDERADORES-GBD'!$A$3:$I$43,4,FALSE))</f>
        <v>2.0999999999999999E-3</v>
      </c>
      <c r="CZ27" s="78">
        <f>V27*(1-VLOOKUP(CZ$8,'PONDERADORES-GBD'!$A$3:$I$43,4,FALSE))</f>
        <v>0</v>
      </c>
      <c r="DA27" s="78">
        <f>W27*(1-VLOOKUP(DA$8,'PONDERADORES-GBD'!$A$3:$I$43,4,FALSE))</f>
        <v>7.1818599999999996E-2</v>
      </c>
      <c r="DB27" s="78">
        <f>X27*(1-VLOOKUP(DB$8,'PONDERADORES-GBD'!$A$3:$I$43,4,FALSE))</f>
        <v>2.9819399999999999E-2</v>
      </c>
      <c r="DC27" s="78">
        <f>Y27*(1-VLOOKUP(DC$8,'PONDERADORES-GBD'!$A$3:$I$43,4,FALSE))</f>
        <v>7.1399000000000002E-3</v>
      </c>
      <c r="DD27" s="78">
        <f>Z27*(1-VLOOKUP(DD$8,'PONDERADORES-GBD'!$A$3:$I$43,4,FALSE))</f>
        <v>9.2818100000000001E-2</v>
      </c>
      <c r="DE27" s="78">
        <f>AA27*(1-VLOOKUP(DE$8,'PONDERADORES-GBD'!$A$3:$I$43,4,FALSE))</f>
        <v>3.7799000000000001E-3</v>
      </c>
      <c r="DF27" s="78">
        <f>AB27*(1-VLOOKUP(DF$8,'PONDERADORES-GBD'!$A$3:$I$43,4,FALSE))</f>
        <v>3.7799000000000001E-3</v>
      </c>
      <c r="DG27" s="78">
        <f>AC27*(1-VLOOKUP(DG$8,'PONDERADORES-GBD'!$A$3:$I$43,4,FALSE))</f>
        <v>0</v>
      </c>
      <c r="DH27" s="78">
        <f>AD27*(1-VLOOKUP(DH$8,'PONDERADORES-GBD'!$A$3:$I$43,4,FALSE))</f>
        <v>0</v>
      </c>
      <c r="DI27" s="78">
        <f>AE27*(1-VLOOKUP(DI$8,'PONDERADORES-GBD'!$A$3:$I$43,4,FALSE))</f>
        <v>0</v>
      </c>
      <c r="DJ27" s="78">
        <f>AF27*(1-VLOOKUP(DJ$8,'PONDERADORES-GBD'!$A$3:$I$43,4,FALSE))</f>
        <v>0</v>
      </c>
      <c r="DK27" s="78">
        <f>AG27*(1-VLOOKUP(DK$8,'PONDERADORES-GBD'!$A$3:$I$43,4,FALSE))</f>
        <v>0</v>
      </c>
      <c r="DL27" s="78">
        <f>AH27*(1-VLOOKUP(DL$8,'PONDERADORES-GBD'!$A$3:$I$43,4,FALSE))</f>
        <v>0</v>
      </c>
      <c r="DM27" s="78">
        <f>AI27*(1-VLOOKUP(DM$8,'PONDERADORES-GBD'!$A$3:$I$43,4,FALSE))</f>
        <v>1.6800000000000001E-3</v>
      </c>
      <c r="DN27" s="78">
        <f>AJ27*(1-VLOOKUP(DN$8,'PONDERADORES-GBD'!$A$3:$I$43,4,FALSE))</f>
        <v>4.2000000000000002E-4</v>
      </c>
      <c r="DO27" s="78">
        <f>AK27*(1-VLOOKUP(DO$8,'PONDERADORES-GBD'!$A$3:$I$43,4,FALSE))</f>
        <v>1.6800000000000001E-3</v>
      </c>
      <c r="DP27" s="78">
        <f>AL27*(1-VLOOKUP(DP$8,'PONDERADORES-GBD'!$A$3:$I$43,4,FALSE))</f>
        <v>6.7199E-3</v>
      </c>
      <c r="DQ27" s="78">
        <f>AM27*(1-VLOOKUP(DQ$8,'PONDERADORES-GBD'!$A$3:$I$43,4,FALSE))</f>
        <v>7.5178499999999995E-2</v>
      </c>
      <c r="DR27" s="78">
        <f>AN27*(1-VLOOKUP(DR$8,'PONDERADORES-GBD'!$A$3:$I$43,4,FALSE))</f>
        <v>1.00798E-2</v>
      </c>
      <c r="DS27" s="78">
        <f>AO27*(1-VLOOKUP(DS$8,'PONDERADORES-GBD'!$A$3:$I$43,4,FALSE))</f>
        <v>1.00798E-2</v>
      </c>
      <c r="DT27" s="78">
        <f>AP27*(1-VLOOKUP(DT$8,'PONDERADORES-GBD'!$A$3:$I$43,4,FALSE))</f>
        <v>4.2000000000000002E-4</v>
      </c>
      <c r="DU27" s="78">
        <f>AQ27*(1-VLOOKUP(DU$8,'PONDERADORES-GBD'!$A$3:$I$43,4,FALSE))</f>
        <v>0</v>
      </c>
      <c r="DV27" s="50">
        <f t="shared" si="0"/>
        <v>1.0000001999999999</v>
      </c>
      <c r="DW27" s="45"/>
      <c r="DX27" s="81">
        <f>AT27*VLOOKUP(DX$8,'PONDERADORES-GBD'!$A$3:$I$43,5,FALSE)*VLOOKUP(DX$8,'PONDERADORES-GBD'!$A$3:$I$43,7,FALSE)+AT27*(1-VLOOKUP(DX$8,'PONDERADORES-GBD'!$A$3:$I$43,5,FALSE))*VLOOKUP(DX$8,'PONDERADORES-GBD'!$A$3:$I$43,9,FALSE)</f>
        <v>7.4213999999999997E-4</v>
      </c>
      <c r="DY27" s="81">
        <f>AU27*VLOOKUP(DY$8,'PONDERADORES-GBD'!$A$3:$I$43,5,FALSE)*VLOOKUP(DY$8,'PONDERADORES-GBD'!$A$3:$I$43,7,FALSE)+AU27*(1-VLOOKUP(DY$8,'PONDERADORES-GBD'!$A$3:$I$43,5,FALSE))*VLOOKUP(DY$8,'PONDERADORES-GBD'!$A$3:$I$43,9,FALSE)</f>
        <v>2.4864E-4</v>
      </c>
      <c r="DZ27" s="81">
        <f>AV27*VLOOKUP(DZ$8,'PONDERADORES-GBD'!$A$3:$I$43,5,FALSE)*VLOOKUP(DZ$8,'PONDERADORES-GBD'!$A$3:$I$43,7,FALSE)+AV27*(1-VLOOKUP(DZ$8,'PONDERADORES-GBD'!$A$3:$I$43,5,FALSE))*VLOOKUP(DZ$8,'PONDERADORES-GBD'!$A$3:$I$43,9,FALSE)</f>
        <v>2.6856706800000006E-3</v>
      </c>
      <c r="EA27" s="81">
        <f>AW27*VLOOKUP(EA$8,'PONDERADORES-GBD'!$A$3:$I$43,5,FALSE)*VLOOKUP(EA$8,'PONDERADORES-GBD'!$A$3:$I$43,7,FALSE)+AW27*(1-VLOOKUP(EA$8,'PONDERADORES-GBD'!$A$3:$I$43,5,FALSE))*VLOOKUP(EA$8,'PONDERADORES-GBD'!$A$3:$I$43,9,FALSE)</f>
        <v>0</v>
      </c>
      <c r="EB27" s="81">
        <f>AX27*VLOOKUP(EB$8,'PONDERADORES-GBD'!$A$3:$I$43,5,FALSE)*VLOOKUP(EB$8,'PONDERADORES-GBD'!$A$3:$I$43,7,FALSE)+AX27*(1-VLOOKUP(EB$8,'PONDERADORES-GBD'!$A$3:$I$43,5,FALSE))*VLOOKUP(EB$8,'PONDERADORES-GBD'!$A$3:$I$43,9,FALSE)</f>
        <v>0</v>
      </c>
      <c r="EC27" s="81">
        <f>AY27*VLOOKUP(EC$8,'PONDERADORES-GBD'!$A$3:$I$43,5,FALSE)*VLOOKUP(EC$8,'PONDERADORES-GBD'!$A$3:$I$43,7,FALSE)+AY27*(1-VLOOKUP(EC$8,'PONDERADORES-GBD'!$A$3:$I$43,5,FALSE))*VLOOKUP(EC$8,'PONDERADORES-GBD'!$A$3:$I$43,9,FALSE)</f>
        <v>0</v>
      </c>
      <c r="ED27" s="81">
        <f>AZ27*VLOOKUP(ED$8,'PONDERADORES-GBD'!$A$3:$I$43,5,FALSE)*VLOOKUP(ED$8,'PONDERADORES-GBD'!$A$3:$I$43,7,FALSE)+AZ27*(1-VLOOKUP(ED$8,'PONDERADORES-GBD'!$A$3:$I$43,5,FALSE))*VLOOKUP(ED$8,'PONDERADORES-GBD'!$A$3:$I$43,9,FALSE)</f>
        <v>2.9231420000000004E-5</v>
      </c>
      <c r="EE27" s="81">
        <f>BA27*VLOOKUP(EE$8,'PONDERADORES-GBD'!$A$3:$I$43,5,FALSE)*VLOOKUP(EE$8,'PONDERADORES-GBD'!$A$3:$I$43,7,FALSE)+BA27*(1-VLOOKUP(EE$8,'PONDERADORES-GBD'!$A$3:$I$43,5,FALSE))*VLOOKUP(EE$8,'PONDERADORES-GBD'!$A$3:$I$43,9,FALSE)</f>
        <v>2.1209575000000003E-5</v>
      </c>
      <c r="EF27" s="81">
        <f>BB27*VLOOKUP(EF$8,'PONDERADORES-GBD'!$A$3:$I$43,5,FALSE)*VLOOKUP(EF$8,'PONDERADORES-GBD'!$A$3:$I$43,7,FALSE)+BB27*(1-VLOOKUP(EF$8,'PONDERADORES-GBD'!$A$3:$I$43,5,FALSE))*VLOOKUP(EF$8,'PONDERADORES-GBD'!$A$3:$I$43,9,FALSE)</f>
        <v>0</v>
      </c>
      <c r="EG27" s="81">
        <f>BC27*VLOOKUP(EG$8,'PONDERADORES-GBD'!$A$3:$I$43,5,FALSE)*VLOOKUP(EG$8,'PONDERADORES-GBD'!$A$3:$I$43,7,FALSE)+BC27*(1-VLOOKUP(EG$8,'PONDERADORES-GBD'!$A$3:$I$43,5,FALSE))*VLOOKUP(EG$8,'PONDERADORES-GBD'!$A$3:$I$43,9,FALSE)</f>
        <v>0</v>
      </c>
      <c r="EH27" s="81">
        <f>BD27*VLOOKUP(EH$8,'PONDERADORES-GBD'!$A$3:$I$43,5,FALSE)*VLOOKUP(EH$8,'PONDERADORES-GBD'!$A$3:$I$43,7,FALSE)+BD27*(1-VLOOKUP(EH$8,'PONDERADORES-GBD'!$A$3:$I$43,5,FALSE))*VLOOKUP(EH$8,'PONDERADORES-GBD'!$A$3:$I$43,9,FALSE)</f>
        <v>0</v>
      </c>
      <c r="EI27" s="81">
        <f>BE27*VLOOKUP(EI$8,'PONDERADORES-GBD'!$A$3:$I$43,5,FALSE)*VLOOKUP(EI$8,'PONDERADORES-GBD'!$A$3:$I$43,7,FALSE)+BE27*(1-VLOOKUP(EI$8,'PONDERADORES-GBD'!$A$3:$I$43,5,FALSE))*VLOOKUP(EI$8,'PONDERADORES-GBD'!$A$3:$I$43,9,FALSE)</f>
        <v>6.7198400000000004E-5</v>
      </c>
      <c r="EJ27" s="81">
        <f>BF27*VLOOKUP(EJ$8,'PONDERADORES-GBD'!$A$3:$I$43,5,FALSE)*VLOOKUP(EJ$8,'PONDERADORES-GBD'!$A$3:$I$43,7,FALSE)+BF27*(1-VLOOKUP(EJ$8,'PONDERADORES-GBD'!$A$3:$I$43,5,FALSE))*VLOOKUP(EJ$8,'PONDERADORES-GBD'!$A$3:$I$43,9,FALSE)</f>
        <v>1.0607209100000001E-3</v>
      </c>
      <c r="EK27" s="81">
        <f>BG27*VLOOKUP(EK$8,'PONDERADORES-GBD'!$A$3:$I$43,5,FALSE)*VLOOKUP(EK$8,'PONDERADORES-GBD'!$A$3:$I$43,7,FALSE)+BG27*(1-VLOOKUP(EK$8,'PONDERADORES-GBD'!$A$3:$I$43,5,FALSE))*VLOOKUP(EK$8,'PONDERADORES-GBD'!$A$3:$I$43,9,FALSE)</f>
        <v>1.2599700000000001E-4</v>
      </c>
      <c r="EL27" s="81">
        <f>BH27*VLOOKUP(EL$8,'PONDERADORES-GBD'!$A$3:$I$43,5,FALSE)*VLOOKUP(EL$8,'PONDERADORES-GBD'!$A$3:$I$43,7,FALSE)+BH27*(1-VLOOKUP(EL$8,'PONDERADORES-GBD'!$A$3:$I$43,5,FALSE))*VLOOKUP(EL$8,'PONDERADORES-GBD'!$A$3:$I$43,9,FALSE)</f>
        <v>3.7968000000000006E-5</v>
      </c>
      <c r="EM27" s="81">
        <f>BI27*VLOOKUP(EM$8,'PONDERADORES-GBD'!$A$3:$I$43,5,FALSE)*VLOOKUP(EM$8,'PONDERADORES-GBD'!$A$3:$I$43,7,FALSE)+BI27*(1-VLOOKUP(EM$8,'PONDERADORES-GBD'!$A$3:$I$43,5,FALSE))*VLOOKUP(EM$8,'PONDERADORES-GBD'!$A$3:$I$43,9,FALSE)</f>
        <v>5.9042428499999982E-4</v>
      </c>
      <c r="EN27" s="81">
        <f>BJ27*VLOOKUP(EN$8,'PONDERADORES-GBD'!$A$3:$I$43,5,FALSE)*VLOOKUP(EN$8,'PONDERADORES-GBD'!$A$3:$I$43,7,FALSE)+BJ27*(1-VLOOKUP(EN$8,'PONDERADORES-GBD'!$A$3:$I$43,5,FALSE))*VLOOKUP(EN$8,'PONDERADORES-GBD'!$A$3:$I$43,9,FALSE)</f>
        <v>0</v>
      </c>
      <c r="EO27" s="81">
        <f>BK27*VLOOKUP(EO$8,'PONDERADORES-GBD'!$A$3:$I$43,5,FALSE)*VLOOKUP(EO$8,'PONDERADORES-GBD'!$A$3:$I$43,7,FALSE)+BK27*(1-VLOOKUP(EO$8,'PONDERADORES-GBD'!$A$3:$I$43,5,FALSE))*VLOOKUP(EO$8,'PONDERADORES-GBD'!$A$3:$I$43,9,FALSE)</f>
        <v>0</v>
      </c>
      <c r="EP27" s="81">
        <f>BL27*VLOOKUP(EP$8,'PONDERADORES-GBD'!$A$3:$I$43,5,FALSE)*VLOOKUP(EP$8,'PONDERADORES-GBD'!$A$3:$I$43,7,FALSE)+BL27*(1-VLOOKUP(EP$8,'PONDERADORES-GBD'!$A$3:$I$43,5,FALSE))*VLOOKUP(EP$8,'PONDERADORES-GBD'!$A$3:$I$43,9,FALSE)</f>
        <v>0</v>
      </c>
      <c r="EQ27" s="81">
        <f>BM27*VLOOKUP(EQ$8,'PONDERADORES-GBD'!$A$3:$I$43,5,FALSE)*VLOOKUP(EQ$8,'PONDERADORES-GBD'!$A$3:$I$43,7,FALSE)+BM27*(1-VLOOKUP(EQ$8,'PONDERADORES-GBD'!$A$3:$I$43,5,FALSE))*VLOOKUP(EQ$8,'PONDERADORES-GBD'!$A$3:$I$43,9,FALSE)</f>
        <v>0</v>
      </c>
      <c r="ER27" s="81">
        <f>BN27*VLOOKUP(ER$8,'PONDERADORES-GBD'!$A$3:$I$43,5,FALSE)*VLOOKUP(ER$8,'PONDERADORES-GBD'!$A$3:$I$43,7,FALSE)+BN27*(1-VLOOKUP(ER$8,'PONDERADORES-GBD'!$A$3:$I$43,5,FALSE))*VLOOKUP(ER$8,'PONDERADORES-GBD'!$A$3:$I$43,9,FALSE)</f>
        <v>0</v>
      </c>
      <c r="ES27" s="81">
        <f>BO27*VLOOKUP(ES$8,'PONDERADORES-GBD'!$A$3:$I$43,5,FALSE)*VLOOKUP(ES$8,'PONDERADORES-GBD'!$A$3:$I$43,7,FALSE)+BO27*(1-VLOOKUP(ES$8,'PONDERADORES-GBD'!$A$3:$I$43,5,FALSE))*VLOOKUP(ES$8,'PONDERADORES-GBD'!$A$3:$I$43,9,FALSE)</f>
        <v>0</v>
      </c>
      <c r="ET27" s="81">
        <f>BP27*VLOOKUP(ET$8,'PONDERADORES-GBD'!$A$3:$I$43,5,FALSE)*VLOOKUP(ET$8,'PONDERADORES-GBD'!$A$3:$I$43,7,FALSE)+BP27*(1-VLOOKUP(ET$8,'PONDERADORES-GBD'!$A$3:$I$43,5,FALSE))*VLOOKUP(ET$8,'PONDERADORES-GBD'!$A$3:$I$43,9,FALSE)</f>
        <v>0</v>
      </c>
      <c r="EU27" s="81">
        <f>BQ27*VLOOKUP(EU$8,'PONDERADORES-GBD'!$A$3:$I$43,5,FALSE)*VLOOKUP(EU$8,'PONDERADORES-GBD'!$A$3:$I$43,7,FALSE)+BQ27*(1-VLOOKUP(EU$8,'PONDERADORES-GBD'!$A$3:$I$43,5,FALSE))*VLOOKUP(EU$8,'PONDERADORES-GBD'!$A$3:$I$43,9,FALSE)</f>
        <v>0</v>
      </c>
      <c r="EV27" s="81">
        <f>BR27*VLOOKUP(EV$8,'PONDERADORES-GBD'!$A$3:$I$43,5,FALSE)*VLOOKUP(EV$8,'PONDERADORES-GBD'!$A$3:$I$43,7,FALSE)+BR27*(1-VLOOKUP(EV$8,'PONDERADORES-GBD'!$A$3:$I$43,5,FALSE))*VLOOKUP(EV$8,'PONDERADORES-GBD'!$A$3:$I$43,9,FALSE)</f>
        <v>0</v>
      </c>
      <c r="EW27" s="81">
        <f>BS27*VLOOKUP(EW$8,'PONDERADORES-GBD'!$A$3:$I$43,5,FALSE)*VLOOKUP(EW$8,'PONDERADORES-GBD'!$A$3:$I$43,7,FALSE)+BS27*(1-VLOOKUP(EW$8,'PONDERADORES-GBD'!$A$3:$I$43,5,FALSE))*VLOOKUP(EW$8,'PONDERADORES-GBD'!$A$3:$I$43,9,FALSE)</f>
        <v>0</v>
      </c>
      <c r="EX27" s="81">
        <f>BT27*VLOOKUP(EX$8,'PONDERADORES-GBD'!$A$3:$I$43,5,FALSE)*VLOOKUP(EX$8,'PONDERADORES-GBD'!$A$3:$I$43,7,FALSE)+BT27*(1-VLOOKUP(EX$8,'PONDERADORES-GBD'!$A$3:$I$43,5,FALSE))*VLOOKUP(EX$8,'PONDERADORES-GBD'!$A$3:$I$43,9,FALSE)</f>
        <v>0</v>
      </c>
      <c r="EY27" s="81">
        <f>BU27*VLOOKUP(EY$8,'PONDERADORES-GBD'!$A$3:$I$43,5,FALSE)*VLOOKUP(EY$8,'PONDERADORES-GBD'!$A$3:$I$43,7,FALSE)+BU27*(1-VLOOKUP(EY$8,'PONDERADORES-GBD'!$A$3:$I$43,5,FALSE))*VLOOKUP(EY$8,'PONDERADORES-GBD'!$A$3:$I$43,9,FALSE)</f>
        <v>0</v>
      </c>
      <c r="EZ27" s="81">
        <f>BV27*VLOOKUP(EZ$8,'PONDERADORES-GBD'!$A$3:$I$43,5,FALSE)*VLOOKUP(EZ$8,'PONDERADORES-GBD'!$A$3:$I$43,7,FALSE)+BV27*(1-VLOOKUP(EZ$8,'PONDERADORES-GBD'!$A$3:$I$43,5,FALSE))*VLOOKUP(EZ$8,'PONDERADORES-GBD'!$A$3:$I$43,9,FALSE)</f>
        <v>2.1000000000000002E-6</v>
      </c>
      <c r="FA27" s="81">
        <f>BW27*VLOOKUP(FA$8,'PONDERADORES-GBD'!$A$3:$I$43,5,FALSE)*VLOOKUP(FA$8,'PONDERADORES-GBD'!$A$3:$I$43,7,FALSE)+BW27*(1-VLOOKUP(FA$8,'PONDERADORES-GBD'!$A$3:$I$43,5,FALSE))*VLOOKUP(FA$8,'PONDERADORES-GBD'!$A$3:$I$43,9,FALSE)</f>
        <v>0</v>
      </c>
      <c r="FB27" s="81">
        <f>BX27*VLOOKUP(FB$8,'PONDERADORES-GBD'!$A$3:$I$43,5,FALSE)*VLOOKUP(FB$8,'PONDERADORES-GBD'!$A$3:$I$43,7,FALSE)+BX27*(1-VLOOKUP(FB$8,'PONDERADORES-GBD'!$A$3:$I$43,5,FALSE))*VLOOKUP(FB$8,'PONDERADORES-GBD'!$A$3:$I$43,9,FALSE)</f>
        <v>0</v>
      </c>
      <c r="FC27" s="81">
        <f>BY27*VLOOKUP(FC$8,'PONDERADORES-GBD'!$A$3:$I$43,5,FALSE)*VLOOKUP(FC$8,'PONDERADORES-GBD'!$A$3:$I$43,7,FALSE)+BY27*(1-VLOOKUP(FC$8,'PONDERADORES-GBD'!$A$3:$I$43,5,FALSE))*VLOOKUP(FC$8,'PONDERADORES-GBD'!$A$3:$I$43,9,FALSE)</f>
        <v>0</v>
      </c>
      <c r="FD27" s="81">
        <f>BZ27*VLOOKUP(FD$8,'PONDERADORES-GBD'!$A$3:$I$43,5,FALSE)*VLOOKUP(FD$8,'PONDERADORES-GBD'!$A$3:$I$43,7,FALSE)+BZ27*(1-VLOOKUP(FD$8,'PONDERADORES-GBD'!$A$3:$I$43,5,FALSE))*VLOOKUP(FD$8,'PONDERADORES-GBD'!$A$3:$I$43,9,FALSE)</f>
        <v>0</v>
      </c>
      <c r="FE27" s="81">
        <f>CA27*VLOOKUP(FE$8,'PONDERADORES-GBD'!$A$3:$I$43,5,FALSE)*VLOOKUP(FE$8,'PONDERADORES-GBD'!$A$3:$I$43,7,FALSE)+CA27*(1-VLOOKUP(FE$8,'PONDERADORES-GBD'!$A$3:$I$43,5,FALSE))*VLOOKUP(FE$8,'PONDERADORES-GBD'!$A$3:$I$43,9,FALSE)</f>
        <v>0</v>
      </c>
      <c r="FF27" s="81">
        <f>CB27*VLOOKUP(FF$8,'PONDERADORES-GBD'!$A$3:$I$43,5,FALSE)*VLOOKUP(FF$8,'PONDERADORES-GBD'!$A$3:$I$43,7,FALSE)+CB27*(1-VLOOKUP(FF$8,'PONDERADORES-GBD'!$A$3:$I$43,5,FALSE))*VLOOKUP(FF$8,'PONDERADORES-GBD'!$A$3:$I$43,9,FALSE)</f>
        <v>0</v>
      </c>
      <c r="FG27" s="81">
        <f>CC27*VLOOKUP(FG$8,'PONDERADORES-GBD'!$A$3:$I$43,5,FALSE)*VLOOKUP(FG$8,'PONDERADORES-GBD'!$A$3:$I$43,7,FALSE)+CC27*(1-VLOOKUP(FG$8,'PONDERADORES-GBD'!$A$3:$I$43,5,FALSE))*VLOOKUP(FG$8,'PONDERADORES-GBD'!$A$3:$I$43,9,FALSE)</f>
        <v>0</v>
      </c>
      <c r="FH27" s="81">
        <f>CD27*VLOOKUP(FH$8,'PONDERADORES-GBD'!$A$3:$I$43,5,FALSE)*VLOOKUP(FH$8,'PONDERADORES-GBD'!$A$3:$I$43,7,FALSE)+CD27*(1-VLOOKUP(FH$8,'PONDERADORES-GBD'!$A$3:$I$43,5,FALSE))*VLOOKUP(FH$8,'PONDERADORES-GBD'!$A$3:$I$43,9,FALSE)</f>
        <v>0</v>
      </c>
      <c r="FI27" s="81">
        <f>CE27*VLOOKUP(FI$8,'PONDERADORES-GBD'!$A$3:$I$43,5,FALSE)*VLOOKUP(FI$8,'PONDERADORES-GBD'!$A$3:$I$43,7,FALSE)+CE27*(1-VLOOKUP(FI$8,'PONDERADORES-GBD'!$A$3:$I$43,5,FALSE))*VLOOKUP(FI$8,'PONDERADORES-GBD'!$A$3:$I$43,9,FALSE)</f>
        <v>0</v>
      </c>
      <c r="FJ27" s="81">
        <f>CF27*VLOOKUP(FJ$8,'PONDERADORES-GBD'!$A$3:$I$43,5,FALSE)*VLOOKUP(FJ$8,'PONDERADORES-GBD'!$A$3:$I$43,7,FALSE)+CF27*(1-VLOOKUP(FJ$8,'PONDERADORES-GBD'!$A$3:$I$43,5,FALSE))*VLOOKUP(FJ$8,'PONDERADORES-GBD'!$A$3:$I$43,9,FALSE)</f>
        <v>0</v>
      </c>
      <c r="FK27" s="81">
        <f>CG27*VLOOKUP(FK$8,'PONDERADORES-GBD'!$A$3:$I$43,5,FALSE)*VLOOKUP(FK$8,'PONDERADORES-GBD'!$A$3:$I$43,7,FALSE)+CG27*(1-VLOOKUP(FK$8,'PONDERADORES-GBD'!$A$3:$I$43,5,FALSE))*VLOOKUP(FK$8,'PONDERADORES-GBD'!$A$3:$I$43,9,FALSE)</f>
        <v>0</v>
      </c>
      <c r="FL27" s="81">
        <f>CH27*VLOOKUP(FL$8,'PONDERADORES-GBD'!$A$3:$I$43,5,FALSE)*VLOOKUP(FL$8,'PONDERADORES-GBD'!$A$3:$I$43,6,FALSE)*VLOOKUP(FL$8,'PONDERADORES-GBD'!$A$3:$I$43,3,FALSE)+CH27*(1-VLOOKUP(FL$8,'PONDERADORES-GBD'!$A$3:$I$43,5,FALSE))*VLOOKUP(FL$8,'PONDERADORES-GBD'!$A$3:$I$43,8,FALSE)*VLOOKUP(FL$8,'PONDERADORES-GBD'!$A$3:$I$43,3,FALSE)</f>
        <v>0</v>
      </c>
      <c r="FM27" s="81">
        <f>CI27*VLOOKUP(FM$8,'PONDERADORES-GBD'!$A$3:$I$43,5,FALSE)*VLOOKUP(FM$8,'PONDERADORES-GBD'!$A$3:$I$43,6,FALSE)*VLOOKUP(FM$8,'PONDERADORES-GBD'!$A$3:$I$43,3,FALSE)+CI27*(1-VLOOKUP(FM$8,'PONDERADORES-GBD'!$A$3:$I$43,5,FALSE))*VLOOKUP(FM$8,'PONDERADORES-GBD'!$A$3:$I$43,8,FALSE)*VLOOKUP(FM$8,'PONDERADORES-GBD'!$A$3:$I$43,3,FALSE)</f>
        <v>0</v>
      </c>
      <c r="FN27" s="81">
        <f>CJ27*VLOOKUP(FN$8,'PONDERADORES-GBD'!$A$3:$I$43,5,FALSE)*VLOOKUP(FN$8,'PONDERADORES-GBD'!$A$3:$I$43,6,FALSE)*VLOOKUP(FN$8,'PONDERADORES-GBD'!$A$3:$I$43,3,FALSE)+CJ27*(1-VLOOKUP(FN$8,'PONDERADORES-GBD'!$A$3:$I$43,5,FALSE))*VLOOKUP(FN$8,'PONDERADORES-GBD'!$A$3:$I$43,8,FALSE)*VLOOKUP(FN$8,'PONDERADORES-GBD'!$A$3:$I$43,3,FALSE)</f>
        <v>3.1709107043394933E-3</v>
      </c>
      <c r="FO27" s="81">
        <f>CK27*VLOOKUP(FO$8,'PONDERADORES-GBD'!$A$3:$I$43,5,FALSE)*VLOOKUP(FO$8,'PONDERADORES-GBD'!$A$3:$I$43,6,FALSE)*VLOOKUP(FO$8,'PONDERADORES-GBD'!$A$3:$I$43,3,FALSE)+CK27*(1-VLOOKUP(FO$8,'PONDERADORES-GBD'!$A$3:$I$43,5,FALSE))*VLOOKUP(FO$8,'PONDERADORES-GBD'!$A$3:$I$43,8,FALSE)*VLOOKUP(FO$8,'PONDERADORES-GBD'!$A$3:$I$43,3,FALSE)</f>
        <v>0</v>
      </c>
      <c r="FP27" s="81">
        <f>CL27*VLOOKUP(FP$8,'PONDERADORES-GBD'!$A$3:$I$43,5,FALSE)*VLOOKUP(FP$8,'PONDERADORES-GBD'!$A$3:$I$43,6,FALSE)*VLOOKUP(FP$8,'PONDERADORES-GBD'!$A$3:$I$43,3,FALSE)+CL27*(1-VLOOKUP(FP$8,'PONDERADORES-GBD'!$A$3:$I$43,5,FALSE))*VLOOKUP(FP$8,'PONDERADORES-GBD'!$A$3:$I$43,8,FALSE)*VLOOKUP(FP$8,'PONDERADORES-GBD'!$A$3:$I$43,3,FALSE)</f>
        <v>0</v>
      </c>
      <c r="FQ27" s="81">
        <f>CM27*VLOOKUP(FQ$8,'PONDERADORES-GBD'!$A$3:$I$43,5,FALSE)*VLOOKUP(FQ$8,'PONDERADORES-GBD'!$A$3:$I$43,6,FALSE)*VLOOKUP(FQ$8,'PONDERADORES-GBD'!$A$3:$I$43,3,FALSE)+CM27*(1-VLOOKUP(FQ$8,'PONDERADORES-GBD'!$A$3:$I$43,5,FALSE))*VLOOKUP(FQ$8,'PONDERADORES-GBD'!$A$3:$I$43,8,FALSE)*VLOOKUP(FQ$8,'PONDERADORES-GBD'!$A$3:$I$43,3,FALSE)</f>
        <v>0</v>
      </c>
      <c r="FR27" s="81">
        <f>CN27*VLOOKUP(FR$8,'PONDERADORES-GBD'!$A$3:$I$43,5,FALSE)*VLOOKUP(FR$8,'PONDERADORES-GBD'!$A$3:$I$43,6,FALSE)*VLOOKUP(FR$8,'PONDERADORES-GBD'!$A$3:$I$43,3,FALSE)+CN27*(1-VLOOKUP(FR$8,'PONDERADORES-GBD'!$A$3:$I$43,5,FALSE))*VLOOKUP(FR$8,'PONDERADORES-GBD'!$A$3:$I$43,8,FALSE)*VLOOKUP(FR$8,'PONDERADORES-GBD'!$A$3:$I$43,3,FALSE)</f>
        <v>3.4496511425051332E-4</v>
      </c>
      <c r="FS27" s="81">
        <f>CO27*VLOOKUP(FS$8,'PONDERADORES-GBD'!$A$3:$I$43,5,FALSE)*VLOOKUP(FS$8,'PONDERADORES-GBD'!$A$3:$I$43,6,FALSE)*VLOOKUP(FS$8,'PONDERADORES-GBD'!$A$3:$I$43,3,FALSE)+CO27*(1-VLOOKUP(FS$8,'PONDERADORES-GBD'!$A$3:$I$43,5,FALSE))*VLOOKUP(FS$8,'PONDERADORES-GBD'!$A$3:$I$43,8,FALSE)*VLOOKUP(FS$8,'PONDERADORES-GBD'!$A$3:$I$43,3,FALSE)</f>
        <v>1.2491612196714578E-3</v>
      </c>
      <c r="FT27" s="81">
        <f>CP27*VLOOKUP(FT$8,'PONDERADORES-GBD'!$A$3:$I$43,5,FALSE)*VLOOKUP(FT$8,'PONDERADORES-GBD'!$A$3:$I$43,6,FALSE)*VLOOKUP(FT$8,'PONDERADORES-GBD'!$A$3:$I$43,3,FALSE)+CP27*(1-VLOOKUP(FT$8,'PONDERADORES-GBD'!$A$3:$I$43,5,FALSE))*VLOOKUP(FT$8,'PONDERADORES-GBD'!$A$3:$I$43,8,FALSE)*VLOOKUP(FT$8,'PONDERADORES-GBD'!$A$3:$I$43,3,FALSE)</f>
        <v>2.3676146242299794E-4</v>
      </c>
      <c r="FU27" s="81">
        <f>CQ27*VLOOKUP(FU$8,'PONDERADORES-GBD'!$A$3:$I$43,5,FALSE)*VLOOKUP(FU$8,'PONDERADORES-GBD'!$A$3:$I$43,6,FALSE)*VLOOKUP(FU$8,'PONDERADORES-GBD'!$A$3:$I$43,3,FALSE)+CQ27*(1-VLOOKUP(FU$8,'PONDERADORES-GBD'!$A$3:$I$43,5,FALSE))*VLOOKUP(FU$8,'PONDERADORES-GBD'!$A$3:$I$43,8,FALSE)*VLOOKUP(FU$8,'PONDERADORES-GBD'!$A$3:$I$43,3,FALSE)</f>
        <v>3.8144876180698154E-4</v>
      </c>
      <c r="FV27" s="81">
        <f>CR27*VLOOKUP(FV$8,'PONDERADORES-GBD'!$A$3:$I$43,5,FALSE)*VLOOKUP(FV$8,'PONDERADORES-GBD'!$A$3:$I$43,6,FALSE)*VLOOKUP(FV$8,'PONDERADORES-GBD'!$A$3:$I$43,3,FALSE)+CR27*(1-VLOOKUP(FV$8,'PONDERADORES-GBD'!$A$3:$I$43,5,FALSE))*VLOOKUP(FV$8,'PONDERADORES-GBD'!$A$3:$I$43,8,FALSE)*VLOOKUP(FV$8,'PONDERADORES-GBD'!$A$3:$I$43,3,FALSE)</f>
        <v>2.951486193018481E-4</v>
      </c>
      <c r="FW27" s="81">
        <f>CS27*VLOOKUP(FW$8,'PONDERADORES-GBD'!$A$3:$I$43,5,FALSE)*VLOOKUP(FW$8,'PONDERADORES-GBD'!$A$3:$I$43,6,FALSE)*VLOOKUP(FW$8,'PONDERADORES-GBD'!$A$3:$I$43,3,FALSE)+CS27*(1-VLOOKUP(FW$8,'PONDERADORES-GBD'!$A$3:$I$43,5,FALSE))*VLOOKUP(FW$8,'PONDERADORES-GBD'!$A$3:$I$43,8,FALSE)*VLOOKUP(FW$8,'PONDERADORES-GBD'!$A$3:$I$43,3,FALSE)</f>
        <v>0</v>
      </c>
      <c r="FX27" s="81">
        <f>CT27*VLOOKUP(FX$8,'PONDERADORES-GBD'!$A$3:$I$43,5,FALSE)*VLOOKUP(FX$8,'PONDERADORES-GBD'!$A$3:$I$43,6,FALSE)*VLOOKUP(FX$8,'PONDERADORES-GBD'!$A$3:$I$43,3,FALSE)+CT27*(1-VLOOKUP(FX$8,'PONDERADORES-GBD'!$A$3:$I$43,5,FALSE))*VLOOKUP(FX$8,'PONDERADORES-GBD'!$A$3:$I$43,8,FALSE)*VLOOKUP(FX$8,'PONDERADORES-GBD'!$A$3:$I$43,3,FALSE)</f>
        <v>1.5819597243668718E-3</v>
      </c>
      <c r="FY27" s="81">
        <f>CU27*VLOOKUP(FY$8,'PONDERADORES-GBD'!$A$3:$I$43,5,FALSE)*VLOOKUP(FY$8,'PONDERADORES-GBD'!$A$3:$I$43,6,FALSE)*VLOOKUP(FY$8,'PONDERADORES-GBD'!$A$3:$I$43,3,FALSE)+CU27*(1-VLOOKUP(FY$8,'PONDERADORES-GBD'!$A$3:$I$43,5,FALSE))*VLOOKUP(FY$8,'PONDERADORES-GBD'!$A$3:$I$43,8,FALSE)*VLOOKUP(FY$8,'PONDERADORES-GBD'!$A$3:$I$43,3,FALSE)</f>
        <v>3.9118575770020536E-6</v>
      </c>
      <c r="FZ27" s="81">
        <f>CV27*VLOOKUP(FZ$8,'PONDERADORES-GBD'!$A$3:$I$43,5,FALSE)*VLOOKUP(FZ$8,'PONDERADORES-GBD'!$A$3:$I$43,6,FALSE)*VLOOKUP(FZ$8,'PONDERADORES-GBD'!$A$3:$I$43,3,FALSE)+CV27*(1-VLOOKUP(FZ$8,'PONDERADORES-GBD'!$A$3:$I$43,5,FALSE))*VLOOKUP(FZ$8,'PONDERADORES-GBD'!$A$3:$I$43,8,FALSE)*VLOOKUP(FZ$8,'PONDERADORES-GBD'!$A$3:$I$43,3,FALSE)</f>
        <v>0</v>
      </c>
      <c r="GA27" s="81">
        <f>CW27*VLOOKUP(GA$8,'PONDERADORES-GBD'!$A$3:$I$43,5,FALSE)*VLOOKUP(GA$8,'PONDERADORES-GBD'!$A$3:$I$43,6,FALSE)*VLOOKUP(GA$8,'PONDERADORES-GBD'!$A$3:$I$43,3,FALSE)+CW27*(1-VLOOKUP(GA$8,'PONDERADORES-GBD'!$A$3:$I$43,5,FALSE))*VLOOKUP(GA$8,'PONDERADORES-GBD'!$A$3:$I$43,8,FALSE)*VLOOKUP(GA$8,'PONDERADORES-GBD'!$A$3:$I$43,3,FALSE)</f>
        <v>3.5724508414784392E-4</v>
      </c>
      <c r="GB27" s="81">
        <f>CX27*VLOOKUP(GB$8,'PONDERADORES-GBD'!$A$3:$I$43,5,FALSE)*VLOOKUP(GB$8,'PONDERADORES-GBD'!$A$3:$I$43,6,FALSE)*VLOOKUP(GB$8,'PONDERADORES-GBD'!$A$3:$I$43,3,FALSE)+CX27*(1-VLOOKUP(GB$8,'PONDERADORES-GBD'!$A$3:$I$43,5,FALSE))*VLOOKUP(GB$8,'PONDERADORES-GBD'!$A$3:$I$43,8,FALSE)*VLOOKUP(GB$8,'PONDERADORES-GBD'!$A$3:$I$43,3,FALSE)</f>
        <v>1.0600896837782342E-4</v>
      </c>
      <c r="GC27" s="81">
        <f>CY27*VLOOKUP(GC$8,'PONDERADORES-GBD'!$A$3:$I$43,5,FALSE)*VLOOKUP(GC$8,'PONDERADORES-GBD'!$A$3:$I$43,6,FALSE)*VLOOKUP(GC$8,'PONDERADORES-GBD'!$A$3:$I$43,3,FALSE)+CY27*(1-VLOOKUP(GC$8,'PONDERADORES-GBD'!$A$3:$I$43,5,FALSE))*VLOOKUP(GC$8,'PONDERADORES-GBD'!$A$3:$I$43,8,FALSE)*VLOOKUP(GC$8,'PONDERADORES-GBD'!$A$3:$I$43,3,FALSE)</f>
        <v>3.2547843942505132E-5</v>
      </c>
      <c r="GD27" s="81">
        <f>CZ27*VLOOKUP(GD$8,'PONDERADORES-GBD'!$A$3:$I$43,5,FALSE)*VLOOKUP(GD$8,'PONDERADORES-GBD'!$A$3:$I$43,6,FALSE)*VLOOKUP(GD$8,'PONDERADORES-GBD'!$A$3:$I$43,3,FALSE)+CZ27*(1-VLOOKUP(GD$8,'PONDERADORES-GBD'!$A$3:$I$43,5,FALSE))*VLOOKUP(GD$8,'PONDERADORES-GBD'!$A$3:$I$43,8,FALSE)*VLOOKUP(GD$8,'PONDERADORES-GBD'!$A$3:$I$43,3,FALSE)</f>
        <v>0</v>
      </c>
      <c r="GE27" s="81">
        <f>DA27*VLOOKUP(GE$8,'PONDERADORES-GBD'!$A$3:$I$43,5,FALSE)*VLOOKUP(GE$8,'PONDERADORES-GBD'!$A$3:$I$43,6,FALSE)*VLOOKUP(GE$8,'PONDERADORES-GBD'!$A$3:$I$43,3,FALSE)+DA27*(1-VLOOKUP(GE$8,'PONDERADORES-GBD'!$A$3:$I$43,5,FALSE))*VLOOKUP(GE$8,'PONDERADORES-GBD'!$A$3:$I$43,8,FALSE)*VLOOKUP(GE$8,'PONDERADORES-GBD'!$A$3:$I$43,3,FALSE)</f>
        <v>2.8216205612594116E-4</v>
      </c>
      <c r="GF27" s="81">
        <f>DB27*VLOOKUP(GF$8,'PONDERADORES-GBD'!$A$3:$I$43,5,FALSE)*VLOOKUP(GF$8,'PONDERADORES-GBD'!$A$3:$I$43,6,FALSE)*VLOOKUP(GF$8,'PONDERADORES-GBD'!$A$3:$I$43,3,FALSE)+DB27*(1-VLOOKUP(GF$8,'PONDERADORES-GBD'!$A$3:$I$43,5,FALSE))*VLOOKUP(GF$8,'PONDERADORES-GBD'!$A$3:$I$43,8,FALSE)*VLOOKUP(GF$8,'PONDERADORES-GBD'!$A$3:$I$43,3,FALSE)</f>
        <v>9.3723945790554405E-5</v>
      </c>
      <c r="GG27" s="81">
        <f>DC27*VLOOKUP(GG$8,'PONDERADORES-GBD'!$A$3:$I$43,5,FALSE)*VLOOKUP(GG$8,'PONDERADORES-GBD'!$A$3:$I$43,6,FALSE)*VLOOKUP(GG$8,'PONDERADORES-GBD'!$A$3:$I$43,3,FALSE)+DC27*(1-VLOOKUP(GG$8,'PONDERADORES-GBD'!$A$3:$I$43,5,FALSE))*VLOOKUP(GG$8,'PONDERADORES-GBD'!$A$3:$I$43,8,FALSE)*VLOOKUP(GG$8,'PONDERADORES-GBD'!$A$3:$I$43,3,FALSE)</f>
        <v>4.9847351129363443E-6</v>
      </c>
      <c r="GH27" s="81">
        <f>DD27*VLOOKUP(GH$8,'PONDERADORES-GBD'!$A$3:$I$43,5,FALSE)*VLOOKUP(GH$8,'PONDERADORES-GBD'!$A$3:$I$43,6,FALSE)*VLOOKUP(GH$8,'PONDERADORES-GBD'!$A$3:$I$43,3,FALSE)+DD27*(1-VLOOKUP(GH$8,'PONDERADORES-GBD'!$A$3:$I$43,5,FALSE))*VLOOKUP(GH$8,'PONDERADORES-GBD'!$A$3:$I$43,8,FALSE)*VLOOKUP(GH$8,'PONDERADORES-GBD'!$A$3:$I$43,3,FALSE)</f>
        <v>4.1930147843942508E-4</v>
      </c>
      <c r="GI27" s="81">
        <f>DE27*VLOOKUP(GI$8,'PONDERADORES-GBD'!$A$3:$I$43,5,FALSE)*VLOOKUP(GI$8,'PONDERADORES-GBD'!$A$3:$I$43,6,FALSE)*VLOOKUP(GI$8,'PONDERADORES-GBD'!$A$3:$I$43,3,FALSE)+DE27*(1-VLOOKUP(GI$8,'PONDERADORES-GBD'!$A$3:$I$43,5,FALSE))*VLOOKUP(GI$8,'PONDERADORES-GBD'!$A$3:$I$43,8,FALSE)*VLOOKUP(GI$8,'PONDERADORES-GBD'!$A$3:$I$43,3,FALSE)</f>
        <v>7.130324709103354E-6</v>
      </c>
      <c r="GJ27" s="81">
        <f>DF27*VLOOKUP(GJ$8,'PONDERADORES-GBD'!$A$3:$I$43,5,FALSE)*VLOOKUP(GJ$8,'PONDERADORES-GBD'!$A$3:$I$43,6,FALSE)*VLOOKUP(GJ$8,'PONDERADORES-GBD'!$A$3:$I$43,3,FALSE)+DF27*(1-VLOOKUP(GJ$8,'PONDERADORES-GBD'!$A$3:$I$43,5,FALSE))*VLOOKUP(GJ$8,'PONDERADORES-GBD'!$A$3:$I$43,8,FALSE)*VLOOKUP(GJ$8,'PONDERADORES-GBD'!$A$3:$I$43,3,FALSE)</f>
        <v>2.1215044490075291E-6</v>
      </c>
      <c r="GK27" s="81">
        <f>DG27*VLOOKUP(GK$8,'PONDERADORES-GBD'!$A$3:$I$43,5,FALSE)*VLOOKUP(GK$8,'PONDERADORES-GBD'!$A$3:$I$43,6,FALSE)*VLOOKUP(GK$8,'PONDERADORES-GBD'!$A$3:$I$43,3,FALSE)+DG27*(1-VLOOKUP(GK$8,'PONDERADORES-GBD'!$A$3:$I$43,5,FALSE))*VLOOKUP(GK$8,'PONDERADORES-GBD'!$A$3:$I$43,8,FALSE)*VLOOKUP(GK$8,'PONDERADORES-GBD'!$A$3:$I$43,3,FALSE)</f>
        <v>0</v>
      </c>
      <c r="GL27" s="81">
        <f>DH27*VLOOKUP(GL$8,'PONDERADORES-GBD'!$A$3:$I$43,5,FALSE)*VLOOKUP(GL$8,'PONDERADORES-GBD'!$A$3:$I$43,6,FALSE)*VLOOKUP(GL$8,'PONDERADORES-GBD'!$A$3:$I$43,3,FALSE)+DH27*(1-VLOOKUP(GL$8,'PONDERADORES-GBD'!$A$3:$I$43,5,FALSE))*VLOOKUP(GL$8,'PONDERADORES-GBD'!$A$3:$I$43,8,FALSE)*VLOOKUP(GL$8,'PONDERADORES-GBD'!$A$3:$I$43,3,FALSE)</f>
        <v>0</v>
      </c>
      <c r="GM27" s="81">
        <f>DI27*VLOOKUP(GM$8,'PONDERADORES-GBD'!$A$3:$I$43,5,FALSE)*VLOOKUP(GM$8,'PONDERADORES-GBD'!$A$3:$I$43,6,FALSE)*VLOOKUP(GM$8,'PONDERADORES-GBD'!$A$3:$I$43,3,FALSE)+DI27*(1-VLOOKUP(GM$8,'PONDERADORES-GBD'!$A$3:$I$43,5,FALSE))*VLOOKUP(GM$8,'PONDERADORES-GBD'!$A$3:$I$43,8,FALSE)*VLOOKUP(GM$8,'PONDERADORES-GBD'!$A$3:$I$43,3,FALSE)</f>
        <v>0</v>
      </c>
      <c r="GN27" s="81">
        <f>DJ27*VLOOKUP(GN$8,'PONDERADORES-GBD'!$A$3:$I$43,5,FALSE)*VLOOKUP(GN$8,'PONDERADORES-GBD'!$A$3:$I$43,6,FALSE)*VLOOKUP(GN$8,'PONDERADORES-GBD'!$A$3:$I$43,3,FALSE)+DJ27*(1-VLOOKUP(GN$8,'PONDERADORES-GBD'!$A$3:$I$43,5,FALSE))*VLOOKUP(GN$8,'PONDERADORES-GBD'!$A$3:$I$43,8,FALSE)*VLOOKUP(GN$8,'PONDERADORES-GBD'!$A$3:$I$43,3,FALSE)</f>
        <v>0</v>
      </c>
      <c r="GO27" s="81">
        <f>DK27*VLOOKUP(GO$8,'PONDERADORES-GBD'!$A$3:$I$43,5,FALSE)*VLOOKUP(GO$8,'PONDERADORES-GBD'!$A$3:$I$43,6,FALSE)*VLOOKUP(GO$8,'PONDERADORES-GBD'!$A$3:$I$43,3,FALSE)+DK27*(1-VLOOKUP(GO$8,'PONDERADORES-GBD'!$A$3:$I$43,5,FALSE))*VLOOKUP(GO$8,'PONDERADORES-GBD'!$A$3:$I$43,8,FALSE)*VLOOKUP(GO$8,'PONDERADORES-GBD'!$A$3:$I$43,3,FALSE)</f>
        <v>0</v>
      </c>
      <c r="GP27" s="81">
        <f>DL27*VLOOKUP(GP$8,'PONDERADORES-GBD'!$A$3:$I$43,5,FALSE)*VLOOKUP(GP$8,'PONDERADORES-GBD'!$A$3:$I$43,6,FALSE)*VLOOKUP(GP$8,'PONDERADORES-GBD'!$A$3:$I$43,3,FALSE)+DL27*(1-VLOOKUP(GP$8,'PONDERADORES-GBD'!$A$3:$I$43,5,FALSE))*VLOOKUP(GP$8,'PONDERADORES-GBD'!$A$3:$I$43,8,FALSE)*VLOOKUP(GP$8,'PONDERADORES-GBD'!$A$3:$I$43,3,FALSE)</f>
        <v>0</v>
      </c>
      <c r="GQ27" s="81">
        <f>DM27*VLOOKUP(GQ$8,'PONDERADORES-GBD'!$A$3:$I$43,5,FALSE)*VLOOKUP(GQ$8,'PONDERADORES-GBD'!$A$3:$I$43,6,FALSE)*VLOOKUP(GQ$8,'PONDERADORES-GBD'!$A$3:$I$43,3,FALSE)+DM27*(1-VLOOKUP(GQ$8,'PONDERADORES-GBD'!$A$3:$I$43,5,FALSE))*VLOOKUP(GQ$8,'PONDERADORES-GBD'!$A$3:$I$43,8,FALSE)*VLOOKUP(GQ$8,'PONDERADORES-GBD'!$A$3:$I$43,3,FALSE)</f>
        <v>9.2727720739219702E-7</v>
      </c>
      <c r="GR27" s="81">
        <f>DN27*VLOOKUP(GR$8,'PONDERADORES-GBD'!$A$3:$I$43,5,FALSE)*VLOOKUP(GR$8,'PONDERADORES-GBD'!$A$3:$I$43,6,FALSE)*VLOOKUP(GR$8,'PONDERADORES-GBD'!$A$3:$I$43,3,FALSE)+DN27*(1-VLOOKUP(GR$8,'PONDERADORES-GBD'!$A$3:$I$43,5,FALSE))*VLOOKUP(GR$8,'PONDERADORES-GBD'!$A$3:$I$43,8,FALSE)*VLOOKUP(GR$8,'PONDERADORES-GBD'!$A$3:$I$43,3,FALSE)</f>
        <v>0</v>
      </c>
      <c r="GS27" s="81">
        <f>DO27*VLOOKUP(GS$8,'PONDERADORES-GBD'!$A$3:$I$43,5,FALSE)*VLOOKUP(GS$8,'PONDERADORES-GBD'!$A$3:$I$43,6,FALSE)*VLOOKUP(GS$8,'PONDERADORES-GBD'!$A$3:$I$43,3,FALSE)+DO27*(1-VLOOKUP(GS$8,'PONDERADORES-GBD'!$A$3:$I$43,5,FALSE))*VLOOKUP(GS$8,'PONDERADORES-GBD'!$A$3:$I$43,8,FALSE)*VLOOKUP(GS$8,'PONDERADORES-GBD'!$A$3:$I$43,3,FALSE)</f>
        <v>0</v>
      </c>
      <c r="GT27" s="81">
        <f>DP27*VLOOKUP(GT$8,'PONDERADORES-GBD'!$A$3:$I$43,5,FALSE)*VLOOKUP(GT$8,'PONDERADORES-GBD'!$A$3:$I$43,6,FALSE)*VLOOKUP(GT$8,'PONDERADORES-GBD'!$A$3:$I$43,3,FALSE)+DP27*(1-VLOOKUP(GT$8,'PONDERADORES-GBD'!$A$3:$I$43,5,FALSE))*VLOOKUP(GT$8,'PONDERADORES-GBD'!$A$3:$I$43,8,FALSE)*VLOOKUP(GT$8,'PONDERADORES-GBD'!$A$3:$I$43,3,FALSE)</f>
        <v>2.0605853524982888E-6</v>
      </c>
      <c r="GU27" s="81">
        <f>DQ27*VLOOKUP(GU$8,'PONDERADORES-GBD'!$A$3:$I$43,5,FALSE)*VLOOKUP(GU$8,'PONDERADORES-GBD'!$A$3:$I$43,6,FALSE)*VLOOKUP(GU$8,'PONDERADORES-GBD'!$A$3:$I$43,3,FALSE)+DQ27*(1-VLOOKUP(GU$8,'PONDERADORES-GBD'!$A$3:$I$43,5,FALSE))*VLOOKUP(GU$8,'PONDERADORES-GBD'!$A$3:$I$43,8,FALSE)*VLOOKUP(GU$8,'PONDERADORES-GBD'!$A$3:$I$43,3,FALSE)</f>
        <v>1.7289511293634496E-5</v>
      </c>
      <c r="GV27" s="81">
        <f>DR27*VLOOKUP(GV$8,'PONDERADORES-GBD'!$A$3:$I$43,5,FALSE)*VLOOKUP(GV$8,'PONDERADORES-GBD'!$A$3:$I$43,6,FALSE)*VLOOKUP(GV$8,'PONDERADORES-GBD'!$A$3:$I$43,3,FALSE)+DR27*(1-VLOOKUP(GV$8,'PONDERADORES-GBD'!$A$3:$I$43,5,FALSE))*VLOOKUP(GV$8,'PONDERADORES-GBD'!$A$3:$I$43,8,FALSE)*VLOOKUP(GV$8,'PONDERADORES-GBD'!$A$3:$I$43,3,FALSE)</f>
        <v>3.2056661683778237E-5</v>
      </c>
      <c r="GW27" s="81">
        <f>DS27*VLOOKUP(GW$8,'PONDERADORES-GBD'!$A$3:$I$43,5,FALSE)*VLOOKUP(GW$8,'PONDERADORES-GBD'!$A$3:$I$43,6,FALSE)*VLOOKUP(GW$8,'PONDERADORES-GBD'!$A$3:$I$43,3,FALSE)+DS27*(1-VLOOKUP(GW$8,'PONDERADORES-GBD'!$A$3:$I$43,5,FALSE))*VLOOKUP(GW$8,'PONDERADORES-GBD'!$A$3:$I$43,8,FALSE)*VLOOKUP(GW$8,'PONDERADORES-GBD'!$A$3:$I$43,3,FALSE)</f>
        <v>1.5429200224503764E-4</v>
      </c>
      <c r="GX27" s="81">
        <f>DT27*VLOOKUP(GX$8,'PONDERADORES-GBD'!$A$3:$I$43,5,FALSE)*VLOOKUP(GX$8,'PONDERADORES-GBD'!$A$3:$I$43,6,FALSE)*VLOOKUP(GX$8,'PONDERADORES-GBD'!$A$3:$I$43,3,FALSE)+DT27*(1-VLOOKUP(GX$8,'PONDERADORES-GBD'!$A$3:$I$43,5,FALSE))*VLOOKUP(GX$8,'PONDERADORES-GBD'!$A$3:$I$43,8,FALSE)*VLOOKUP(GX$8,'PONDERADORES-GBD'!$A$3:$I$43,3,FALSE)</f>
        <v>8.5207392197125267E-7</v>
      </c>
      <c r="GY27" s="81">
        <f>DU27*VLOOKUP(GY$8,'PONDERADORES-GBD'!$A$3:$I$43,5,FALSE)*VLOOKUP(GY$8,'PONDERADORES-GBD'!$A$3:$I$43,6,FALSE)*VLOOKUP(GY$8,'PONDERADORES-GBD'!$A$3:$I$43,3,FALSE)+DU27*(1-VLOOKUP(GY$8,'PONDERADORES-GBD'!$A$3:$I$43,5,FALSE))*VLOOKUP(GY$8,'PONDERADORES-GBD'!$A$3:$I$43,8,FALSE)*VLOOKUP(GY$8,'PONDERADORES-GBD'!$A$3:$I$43,3,FALSE)</f>
        <v>0</v>
      </c>
      <c r="GZ27" s="82">
        <f t="shared" si="1"/>
        <v>5.6113002700000003E-3</v>
      </c>
      <c r="HA27" s="82">
        <f t="shared" si="2"/>
        <v>8.7769715165366188E-3</v>
      </c>
      <c r="HC27" s="52">
        <f>GZ27*PRODMORTALIDAD!BR27*C27</f>
        <v>0</v>
      </c>
      <c r="HD27" s="52">
        <f>PRODMORTALIDAD!E27*PRODLG!HA27*PRODLG!C27</f>
        <v>0</v>
      </c>
      <c r="HE27" s="52">
        <f t="shared" si="3"/>
        <v>0</v>
      </c>
    </row>
    <row r="28" spans="1:213" ht="15.75" x14ac:dyDescent="0.25">
      <c r="A28" s="68" t="s">
        <v>105</v>
      </c>
      <c r="B28" s="46" t="s">
        <v>42</v>
      </c>
      <c r="C28" s="50">
        <f>DATOS!B68</f>
        <v>0</v>
      </c>
      <c r="D28" s="51">
        <v>1.5246999999999999E-3</v>
      </c>
      <c r="E28" s="51">
        <v>0</v>
      </c>
      <c r="F28" s="51">
        <v>0.2014465</v>
      </c>
      <c r="G28" s="51">
        <v>0</v>
      </c>
      <c r="H28" s="51">
        <v>0</v>
      </c>
      <c r="I28" s="51">
        <v>0</v>
      </c>
      <c r="J28" s="51">
        <v>6.0989E-3</v>
      </c>
      <c r="K28" s="51">
        <v>6.2731400000000007E-2</v>
      </c>
      <c r="L28" s="51">
        <v>1.0237400000000001E-2</v>
      </c>
      <c r="M28" s="51">
        <v>3.8118100000000002E-2</v>
      </c>
      <c r="N28" s="51">
        <v>1.1108700000000001E-2</v>
      </c>
      <c r="O28" s="51">
        <v>1.3068999999999999E-3</v>
      </c>
      <c r="P28" s="51">
        <v>0.15599189999999999</v>
      </c>
      <c r="Q28" s="51">
        <v>3.2672999999999999E-3</v>
      </c>
      <c r="R28" s="51">
        <v>3.0493999999999999E-3</v>
      </c>
      <c r="S28" s="51">
        <v>4.5523899999999999E-2</v>
      </c>
      <c r="T28" s="51">
        <v>2.1999600000000001E-2</v>
      </c>
      <c r="U28" s="51">
        <v>3.7028999999999999E-3</v>
      </c>
      <c r="V28" s="51">
        <v>4.3560000000000002E-4</v>
      </c>
      <c r="W28" s="51">
        <v>0.1054237</v>
      </c>
      <c r="X28" s="51">
        <v>0.1030277</v>
      </c>
      <c r="Y28" s="51">
        <v>9.8017999999999994E-3</v>
      </c>
      <c r="Z28" s="51">
        <v>0.1117404</v>
      </c>
      <c r="AA28" s="51">
        <v>5.8811000000000002E-3</v>
      </c>
      <c r="AB28" s="51">
        <v>1.7424999999999999E-3</v>
      </c>
      <c r="AC28" s="51">
        <v>2.1780000000000001E-4</v>
      </c>
      <c r="AD28" s="51">
        <v>0</v>
      </c>
      <c r="AE28" s="51">
        <v>2.1780000000000001E-4</v>
      </c>
      <c r="AF28" s="51">
        <v>1.3068999999999999E-3</v>
      </c>
      <c r="AG28" s="51">
        <v>2.1780000000000001E-4</v>
      </c>
      <c r="AH28" s="51">
        <v>0</v>
      </c>
      <c r="AI28" s="51">
        <v>4.3560000000000002E-4</v>
      </c>
      <c r="AJ28" s="51">
        <v>6.535E-4</v>
      </c>
      <c r="AK28" s="51">
        <v>2.3960000000000001E-3</v>
      </c>
      <c r="AL28" s="51">
        <v>6.3166999999999997E-3</v>
      </c>
      <c r="AM28" s="51">
        <v>7.5147000000000005E-2</v>
      </c>
      <c r="AN28" s="51">
        <v>7.4057999999999997E-3</v>
      </c>
      <c r="AO28" s="51">
        <v>1.5246999999999999E-3</v>
      </c>
      <c r="AP28" s="51">
        <v>0</v>
      </c>
      <c r="AQ28" s="51">
        <v>0</v>
      </c>
      <c r="AR28" s="51">
        <v>0.99999999999999978</v>
      </c>
      <c r="AT28" s="78">
        <f>D28*VLOOKUP(AT$8,'PONDERADORES-GBD'!$A$3:$I$43,4,FALSE)</f>
        <v>1.5246999999999999E-3</v>
      </c>
      <c r="AU28" s="78">
        <f>E28*VLOOKUP(AU$8,'PONDERADORES-GBD'!$A$3:$I$43,4,FALSE)</f>
        <v>0</v>
      </c>
      <c r="AV28" s="78">
        <f>F28*VLOOKUP(AV$8,'PONDERADORES-GBD'!$A$3:$I$43,4,FALSE)</f>
        <v>1.0072325E-2</v>
      </c>
      <c r="AW28" s="78">
        <f>G28*VLOOKUP(AW$8,'PONDERADORES-GBD'!$A$3:$I$43,4,FALSE)</f>
        <v>0</v>
      </c>
      <c r="AX28" s="78">
        <f>H28*VLOOKUP(AX$8,'PONDERADORES-GBD'!$A$3:$I$43,4,FALSE)</f>
        <v>0</v>
      </c>
      <c r="AY28" s="78">
        <f>I28*VLOOKUP(AY$8,'PONDERADORES-GBD'!$A$3:$I$43,4,FALSE)</f>
        <v>0</v>
      </c>
      <c r="AZ28" s="78">
        <f>J28*VLOOKUP(AZ$8,'PONDERADORES-GBD'!$A$3:$I$43,4,FALSE)</f>
        <v>3.0494500000000004E-4</v>
      </c>
      <c r="BA28" s="78">
        <f>K28*VLOOKUP(BA$8,'PONDERADORES-GBD'!$A$3:$I$43,4,FALSE)</f>
        <v>3.1365700000000004E-3</v>
      </c>
      <c r="BB28" s="78">
        <f>L28*VLOOKUP(BB$8,'PONDERADORES-GBD'!$A$3:$I$43,4,FALSE)</f>
        <v>0</v>
      </c>
      <c r="BC28" s="78">
        <f>M28*VLOOKUP(BC$8,'PONDERADORES-GBD'!$A$3:$I$43,4,FALSE)</f>
        <v>0</v>
      </c>
      <c r="BD28" s="78">
        <f>N28*VLOOKUP(BD$8,'PONDERADORES-GBD'!$A$3:$I$43,4,FALSE)</f>
        <v>0</v>
      </c>
      <c r="BE28" s="78">
        <f>O28*VLOOKUP(BE$8,'PONDERADORES-GBD'!$A$3:$I$43,4,FALSE)</f>
        <v>1.3068999999999999E-3</v>
      </c>
      <c r="BF28" s="78">
        <f>P28*VLOOKUP(BF$8,'PONDERADORES-GBD'!$A$3:$I$43,4,FALSE)</f>
        <v>7.7995949999999994E-3</v>
      </c>
      <c r="BG28" s="78">
        <f>Q28*VLOOKUP(BG$8,'PONDERADORES-GBD'!$A$3:$I$43,4,FALSE)</f>
        <v>3.2673000000000001E-4</v>
      </c>
      <c r="BH28" s="78">
        <f>R28*VLOOKUP(BH$8,'PONDERADORES-GBD'!$A$3:$I$43,4,FALSE)</f>
        <v>6.0988000000000004E-4</v>
      </c>
      <c r="BI28" s="78">
        <f>S28*VLOOKUP(BI$8,'PONDERADORES-GBD'!$A$3:$I$43,4,FALSE)</f>
        <v>6.8285849999999999E-3</v>
      </c>
      <c r="BJ28" s="78">
        <f>T28*VLOOKUP(BJ$8,'PONDERADORES-GBD'!$A$3:$I$43,4,FALSE)</f>
        <v>0</v>
      </c>
      <c r="BK28" s="78">
        <f>U28*VLOOKUP(BK$8,'PONDERADORES-GBD'!$A$3:$I$43,4,FALSE)</f>
        <v>0</v>
      </c>
      <c r="BL28" s="78">
        <f>V28*VLOOKUP(BL$8,'PONDERADORES-GBD'!$A$3:$I$43,4,FALSE)</f>
        <v>0</v>
      </c>
      <c r="BM28" s="78">
        <f>W28*VLOOKUP(BM$8,'PONDERADORES-GBD'!$A$3:$I$43,4,FALSE)</f>
        <v>0</v>
      </c>
      <c r="BN28" s="78">
        <f>X28*VLOOKUP(BN$8,'PONDERADORES-GBD'!$A$3:$I$43,4,FALSE)</f>
        <v>0</v>
      </c>
      <c r="BO28" s="78">
        <f>Y28*VLOOKUP(BO$8,'PONDERADORES-GBD'!$A$3:$I$43,4,FALSE)</f>
        <v>0</v>
      </c>
      <c r="BP28" s="78">
        <f>Z28*VLOOKUP(BP$8,'PONDERADORES-GBD'!$A$3:$I$43,4,FALSE)</f>
        <v>0</v>
      </c>
      <c r="BQ28" s="78">
        <f>AA28*VLOOKUP(BQ$8,'PONDERADORES-GBD'!$A$3:$I$43,4,FALSE)</f>
        <v>0</v>
      </c>
      <c r="BR28" s="78">
        <f>AB28*VLOOKUP(BR$8,'PONDERADORES-GBD'!$A$3:$I$43,4,FALSE)</f>
        <v>0</v>
      </c>
      <c r="BS28" s="78">
        <f>AC28*VLOOKUP(BS$8,'PONDERADORES-GBD'!$A$3:$I$43,4,FALSE)</f>
        <v>2.1780000000000001E-4</v>
      </c>
      <c r="BT28" s="78">
        <f>AD28*VLOOKUP(BT$8,'PONDERADORES-GBD'!$A$3:$I$43,4,FALSE)</f>
        <v>0</v>
      </c>
      <c r="BU28" s="78">
        <f>AE28*VLOOKUP(BU$8,'PONDERADORES-GBD'!$A$3:$I$43,4,FALSE)</f>
        <v>2.1780000000000001E-4</v>
      </c>
      <c r="BV28" s="78">
        <f>AF28*VLOOKUP(BV$8,'PONDERADORES-GBD'!$A$3:$I$43,4,FALSE)</f>
        <v>1.3068999999999999E-3</v>
      </c>
      <c r="BW28" s="78">
        <f>AG28*VLOOKUP(BW$8,'PONDERADORES-GBD'!$A$3:$I$43,4,FALSE)</f>
        <v>2.1780000000000001E-4</v>
      </c>
      <c r="BX28" s="78">
        <f>AH28*VLOOKUP(BX$8,'PONDERADORES-GBD'!$A$3:$I$43,4,FALSE)</f>
        <v>0</v>
      </c>
      <c r="BY28" s="78">
        <f>AI28*VLOOKUP(BY$8,'PONDERADORES-GBD'!$A$3:$I$43,4,FALSE)</f>
        <v>0</v>
      </c>
      <c r="BZ28" s="78">
        <f>AJ28*VLOOKUP(BZ$8,'PONDERADORES-GBD'!$A$3:$I$43,4,FALSE)</f>
        <v>0</v>
      </c>
      <c r="CA28" s="78">
        <f>AK28*VLOOKUP(CA$8,'PONDERADORES-GBD'!$A$3:$I$43,4,FALSE)</f>
        <v>0</v>
      </c>
      <c r="CB28" s="78">
        <f>AL28*VLOOKUP(CB$8,'PONDERADORES-GBD'!$A$3:$I$43,4,FALSE)</f>
        <v>0</v>
      </c>
      <c r="CC28" s="78">
        <f>AM28*VLOOKUP(CC$8,'PONDERADORES-GBD'!$A$3:$I$43,4,FALSE)</f>
        <v>0</v>
      </c>
      <c r="CD28" s="78">
        <f>AN28*VLOOKUP(CD$8,'PONDERADORES-GBD'!$A$3:$I$43,4,FALSE)</f>
        <v>0</v>
      </c>
      <c r="CE28" s="78">
        <f>AO28*VLOOKUP(CE$8,'PONDERADORES-GBD'!$A$3:$I$43,4,FALSE)</f>
        <v>0</v>
      </c>
      <c r="CF28" s="78">
        <f>AP28*VLOOKUP(CF$8,'PONDERADORES-GBD'!$A$3:$I$43,4,FALSE)</f>
        <v>0</v>
      </c>
      <c r="CG28" s="78">
        <f>AQ28*VLOOKUP(CG$8,'PONDERADORES-GBD'!$A$3:$I$43,4,FALSE)</f>
        <v>0</v>
      </c>
      <c r="CH28" s="78">
        <f>D28*(1-VLOOKUP(CH$8,'PONDERADORES-GBD'!$A$3:$I$43,4,FALSE))</f>
        <v>0</v>
      </c>
      <c r="CI28" s="78">
        <f>E28*(1-VLOOKUP(CI$8,'PONDERADORES-GBD'!$A$3:$I$43,4,FALSE))</f>
        <v>0</v>
      </c>
      <c r="CJ28" s="78">
        <f>F28*(1-VLOOKUP(CJ$8,'PONDERADORES-GBD'!$A$3:$I$43,4,FALSE))</f>
        <v>0.19137417499999998</v>
      </c>
      <c r="CK28" s="78">
        <f>G28*(1-VLOOKUP(CK$8,'PONDERADORES-GBD'!$A$3:$I$43,4,FALSE))</f>
        <v>0</v>
      </c>
      <c r="CL28" s="78">
        <f>H28*(1-VLOOKUP(CL$8,'PONDERADORES-GBD'!$A$3:$I$43,4,FALSE))</f>
        <v>0</v>
      </c>
      <c r="CM28" s="78">
        <f>I28*(1-VLOOKUP(CM$8,'PONDERADORES-GBD'!$A$3:$I$43,4,FALSE))</f>
        <v>0</v>
      </c>
      <c r="CN28" s="78">
        <f>J28*(1-VLOOKUP(CN$8,'PONDERADORES-GBD'!$A$3:$I$43,4,FALSE))</f>
        <v>5.7939549999999999E-3</v>
      </c>
      <c r="CO28" s="78">
        <f>K28*(1-VLOOKUP(CO$8,'PONDERADORES-GBD'!$A$3:$I$43,4,FALSE))</f>
        <v>5.9594830000000001E-2</v>
      </c>
      <c r="CP28" s="78">
        <f>L28*(1-VLOOKUP(CP$8,'PONDERADORES-GBD'!$A$3:$I$43,4,FALSE))</f>
        <v>1.0237400000000001E-2</v>
      </c>
      <c r="CQ28" s="78">
        <f>M28*(1-VLOOKUP(CQ$8,'PONDERADORES-GBD'!$A$3:$I$43,4,FALSE))</f>
        <v>3.8118100000000002E-2</v>
      </c>
      <c r="CR28" s="78">
        <f>N28*(1-VLOOKUP(CR$8,'PONDERADORES-GBD'!$A$3:$I$43,4,FALSE))</f>
        <v>1.1108700000000001E-2</v>
      </c>
      <c r="CS28" s="78">
        <f>O28*(1-VLOOKUP(CS$8,'PONDERADORES-GBD'!$A$3:$I$43,4,FALSE))</f>
        <v>0</v>
      </c>
      <c r="CT28" s="78">
        <f>P28*(1-VLOOKUP(CT$8,'PONDERADORES-GBD'!$A$3:$I$43,4,FALSE))</f>
        <v>0.148192305</v>
      </c>
      <c r="CU28" s="78">
        <f>Q28*(1-VLOOKUP(CU$8,'PONDERADORES-GBD'!$A$3:$I$43,4,FALSE))</f>
        <v>2.94057E-3</v>
      </c>
      <c r="CV28" s="78">
        <f>R28*(1-VLOOKUP(CV$8,'PONDERADORES-GBD'!$A$3:$I$43,4,FALSE))</f>
        <v>2.4395200000000001E-3</v>
      </c>
      <c r="CW28" s="78">
        <f>S28*(1-VLOOKUP(CW$8,'PONDERADORES-GBD'!$A$3:$I$43,4,FALSE))</f>
        <v>3.8695315000000001E-2</v>
      </c>
      <c r="CX28" s="78">
        <f>T28*(1-VLOOKUP(CX$8,'PONDERADORES-GBD'!$A$3:$I$43,4,FALSE))</f>
        <v>2.1999600000000001E-2</v>
      </c>
      <c r="CY28" s="78">
        <f>U28*(1-VLOOKUP(CY$8,'PONDERADORES-GBD'!$A$3:$I$43,4,FALSE))</f>
        <v>3.7028999999999999E-3</v>
      </c>
      <c r="CZ28" s="78">
        <f>V28*(1-VLOOKUP(CZ$8,'PONDERADORES-GBD'!$A$3:$I$43,4,FALSE))</f>
        <v>4.3560000000000002E-4</v>
      </c>
      <c r="DA28" s="78">
        <f>W28*(1-VLOOKUP(DA$8,'PONDERADORES-GBD'!$A$3:$I$43,4,FALSE))</f>
        <v>0.1054237</v>
      </c>
      <c r="DB28" s="78">
        <f>X28*(1-VLOOKUP(DB$8,'PONDERADORES-GBD'!$A$3:$I$43,4,FALSE))</f>
        <v>0.1030277</v>
      </c>
      <c r="DC28" s="78">
        <f>Y28*(1-VLOOKUP(DC$8,'PONDERADORES-GBD'!$A$3:$I$43,4,FALSE))</f>
        <v>9.8017999999999994E-3</v>
      </c>
      <c r="DD28" s="78">
        <f>Z28*(1-VLOOKUP(DD$8,'PONDERADORES-GBD'!$A$3:$I$43,4,FALSE))</f>
        <v>0.1117404</v>
      </c>
      <c r="DE28" s="78">
        <f>AA28*(1-VLOOKUP(DE$8,'PONDERADORES-GBD'!$A$3:$I$43,4,FALSE))</f>
        <v>5.8811000000000002E-3</v>
      </c>
      <c r="DF28" s="78">
        <f>AB28*(1-VLOOKUP(DF$8,'PONDERADORES-GBD'!$A$3:$I$43,4,FALSE))</f>
        <v>1.7424999999999999E-3</v>
      </c>
      <c r="DG28" s="78">
        <f>AC28*(1-VLOOKUP(DG$8,'PONDERADORES-GBD'!$A$3:$I$43,4,FALSE))</f>
        <v>0</v>
      </c>
      <c r="DH28" s="78">
        <f>AD28*(1-VLOOKUP(DH$8,'PONDERADORES-GBD'!$A$3:$I$43,4,FALSE))</f>
        <v>0</v>
      </c>
      <c r="DI28" s="78">
        <f>AE28*(1-VLOOKUP(DI$8,'PONDERADORES-GBD'!$A$3:$I$43,4,FALSE))</f>
        <v>0</v>
      </c>
      <c r="DJ28" s="78">
        <f>AF28*(1-VLOOKUP(DJ$8,'PONDERADORES-GBD'!$A$3:$I$43,4,FALSE))</f>
        <v>0</v>
      </c>
      <c r="DK28" s="78">
        <f>AG28*(1-VLOOKUP(DK$8,'PONDERADORES-GBD'!$A$3:$I$43,4,FALSE))</f>
        <v>0</v>
      </c>
      <c r="DL28" s="78">
        <f>AH28*(1-VLOOKUP(DL$8,'PONDERADORES-GBD'!$A$3:$I$43,4,FALSE))</f>
        <v>0</v>
      </c>
      <c r="DM28" s="78">
        <f>AI28*(1-VLOOKUP(DM$8,'PONDERADORES-GBD'!$A$3:$I$43,4,FALSE))</f>
        <v>4.3560000000000002E-4</v>
      </c>
      <c r="DN28" s="78">
        <f>AJ28*(1-VLOOKUP(DN$8,'PONDERADORES-GBD'!$A$3:$I$43,4,FALSE))</f>
        <v>6.535E-4</v>
      </c>
      <c r="DO28" s="78">
        <f>AK28*(1-VLOOKUP(DO$8,'PONDERADORES-GBD'!$A$3:$I$43,4,FALSE))</f>
        <v>2.3960000000000001E-3</v>
      </c>
      <c r="DP28" s="78">
        <f>AL28*(1-VLOOKUP(DP$8,'PONDERADORES-GBD'!$A$3:$I$43,4,FALSE))</f>
        <v>6.3166999999999997E-3</v>
      </c>
      <c r="DQ28" s="78">
        <f>AM28*(1-VLOOKUP(DQ$8,'PONDERADORES-GBD'!$A$3:$I$43,4,FALSE))</f>
        <v>7.5147000000000005E-2</v>
      </c>
      <c r="DR28" s="78">
        <f>AN28*(1-VLOOKUP(DR$8,'PONDERADORES-GBD'!$A$3:$I$43,4,FALSE))</f>
        <v>7.4057999999999997E-3</v>
      </c>
      <c r="DS28" s="78">
        <f>AO28*(1-VLOOKUP(DS$8,'PONDERADORES-GBD'!$A$3:$I$43,4,FALSE))</f>
        <v>1.5246999999999999E-3</v>
      </c>
      <c r="DT28" s="78">
        <f>AP28*(1-VLOOKUP(DT$8,'PONDERADORES-GBD'!$A$3:$I$43,4,FALSE))</f>
        <v>0</v>
      </c>
      <c r="DU28" s="78">
        <f>AQ28*(1-VLOOKUP(DU$8,'PONDERADORES-GBD'!$A$3:$I$43,4,FALSE))</f>
        <v>0</v>
      </c>
      <c r="DV28" s="50">
        <f t="shared" si="0"/>
        <v>0.99999999999999978</v>
      </c>
      <c r="DW28" s="45"/>
      <c r="DX28" s="81">
        <f>AT28*VLOOKUP(DX$8,'PONDERADORES-GBD'!$A$3:$I$43,5,FALSE)*VLOOKUP(DX$8,'PONDERADORES-GBD'!$A$3:$I$43,7,FALSE)+AT28*(1-VLOOKUP(DX$8,'PONDERADORES-GBD'!$A$3:$I$43,5,FALSE))*VLOOKUP(DX$8,'PONDERADORES-GBD'!$A$3:$I$43,9,FALSE)</f>
        <v>8.9804829999999992E-4</v>
      </c>
      <c r="DY28" s="81">
        <f>AU28*VLOOKUP(DY$8,'PONDERADORES-GBD'!$A$3:$I$43,5,FALSE)*VLOOKUP(DY$8,'PONDERADORES-GBD'!$A$3:$I$43,7,FALSE)+AU28*(1-VLOOKUP(DY$8,'PONDERADORES-GBD'!$A$3:$I$43,5,FALSE))*VLOOKUP(DY$8,'PONDERADORES-GBD'!$A$3:$I$43,9,FALSE)</f>
        <v>0</v>
      </c>
      <c r="DZ28" s="81">
        <f>AV28*VLOOKUP(DZ$8,'PONDERADORES-GBD'!$A$3:$I$43,5,FALSE)*VLOOKUP(DZ$8,'PONDERADORES-GBD'!$A$3:$I$43,7,FALSE)+AV28*(1-VLOOKUP(DZ$8,'PONDERADORES-GBD'!$A$3:$I$43,5,FALSE))*VLOOKUP(DZ$8,'PONDERADORES-GBD'!$A$3:$I$43,9,FALSE)</f>
        <v>2.326707075E-3</v>
      </c>
      <c r="EA28" s="81">
        <f>AW28*VLOOKUP(EA$8,'PONDERADORES-GBD'!$A$3:$I$43,5,FALSE)*VLOOKUP(EA$8,'PONDERADORES-GBD'!$A$3:$I$43,7,FALSE)+AW28*(1-VLOOKUP(EA$8,'PONDERADORES-GBD'!$A$3:$I$43,5,FALSE))*VLOOKUP(EA$8,'PONDERADORES-GBD'!$A$3:$I$43,9,FALSE)</f>
        <v>0</v>
      </c>
      <c r="EB28" s="81">
        <f>AX28*VLOOKUP(EB$8,'PONDERADORES-GBD'!$A$3:$I$43,5,FALSE)*VLOOKUP(EB$8,'PONDERADORES-GBD'!$A$3:$I$43,7,FALSE)+AX28*(1-VLOOKUP(EB$8,'PONDERADORES-GBD'!$A$3:$I$43,5,FALSE))*VLOOKUP(EB$8,'PONDERADORES-GBD'!$A$3:$I$43,9,FALSE)</f>
        <v>0</v>
      </c>
      <c r="EC28" s="81">
        <f>AY28*VLOOKUP(EC$8,'PONDERADORES-GBD'!$A$3:$I$43,5,FALSE)*VLOOKUP(EC$8,'PONDERADORES-GBD'!$A$3:$I$43,7,FALSE)+AY28*(1-VLOOKUP(EC$8,'PONDERADORES-GBD'!$A$3:$I$43,5,FALSE))*VLOOKUP(EC$8,'PONDERADORES-GBD'!$A$3:$I$43,9,FALSE)</f>
        <v>0</v>
      </c>
      <c r="ED28" s="81">
        <f>AZ28*VLOOKUP(ED$8,'PONDERADORES-GBD'!$A$3:$I$43,5,FALSE)*VLOOKUP(ED$8,'PONDERADORES-GBD'!$A$3:$I$43,7,FALSE)+AZ28*(1-VLOOKUP(ED$8,'PONDERADORES-GBD'!$A$3:$I$43,5,FALSE))*VLOOKUP(ED$8,'PONDERADORES-GBD'!$A$3:$I$43,9,FALSE)</f>
        <v>1.7686810000000002E-5</v>
      </c>
      <c r="EE28" s="81">
        <f>BA28*VLOOKUP(EE$8,'PONDERADORES-GBD'!$A$3:$I$43,5,FALSE)*VLOOKUP(EE$8,'PONDERADORES-GBD'!$A$3:$I$43,7,FALSE)+BA28*(1-VLOOKUP(EE$8,'PONDERADORES-GBD'!$A$3:$I$43,5,FALSE))*VLOOKUP(EE$8,'PONDERADORES-GBD'!$A$3:$I$43,9,FALSE)</f>
        <v>1.5682850000000002E-5</v>
      </c>
      <c r="EF28" s="81">
        <f>BB28*VLOOKUP(EF$8,'PONDERADORES-GBD'!$A$3:$I$43,5,FALSE)*VLOOKUP(EF$8,'PONDERADORES-GBD'!$A$3:$I$43,7,FALSE)+BB28*(1-VLOOKUP(EF$8,'PONDERADORES-GBD'!$A$3:$I$43,5,FALSE))*VLOOKUP(EF$8,'PONDERADORES-GBD'!$A$3:$I$43,9,FALSE)</f>
        <v>0</v>
      </c>
      <c r="EG28" s="81">
        <f>BC28*VLOOKUP(EG$8,'PONDERADORES-GBD'!$A$3:$I$43,5,FALSE)*VLOOKUP(EG$8,'PONDERADORES-GBD'!$A$3:$I$43,7,FALSE)+BC28*(1-VLOOKUP(EG$8,'PONDERADORES-GBD'!$A$3:$I$43,5,FALSE))*VLOOKUP(EG$8,'PONDERADORES-GBD'!$A$3:$I$43,9,FALSE)</f>
        <v>0</v>
      </c>
      <c r="EH28" s="81">
        <f>BD28*VLOOKUP(EH$8,'PONDERADORES-GBD'!$A$3:$I$43,5,FALSE)*VLOOKUP(EH$8,'PONDERADORES-GBD'!$A$3:$I$43,7,FALSE)+BD28*(1-VLOOKUP(EH$8,'PONDERADORES-GBD'!$A$3:$I$43,5,FALSE))*VLOOKUP(EH$8,'PONDERADORES-GBD'!$A$3:$I$43,9,FALSE)</f>
        <v>0</v>
      </c>
      <c r="EI28" s="81">
        <f>BE28*VLOOKUP(EI$8,'PONDERADORES-GBD'!$A$3:$I$43,5,FALSE)*VLOOKUP(EI$8,'PONDERADORES-GBD'!$A$3:$I$43,7,FALSE)+BE28*(1-VLOOKUP(EI$8,'PONDERADORES-GBD'!$A$3:$I$43,5,FALSE))*VLOOKUP(EI$8,'PONDERADORES-GBD'!$A$3:$I$43,9,FALSE)</f>
        <v>2.0910399999999999E-5</v>
      </c>
      <c r="EJ28" s="81">
        <f>BF28*VLOOKUP(EJ$8,'PONDERADORES-GBD'!$A$3:$I$43,5,FALSE)*VLOOKUP(EJ$8,'PONDERADORES-GBD'!$A$3:$I$43,7,FALSE)+BF28*(1-VLOOKUP(EJ$8,'PONDERADORES-GBD'!$A$3:$I$43,5,FALSE))*VLOOKUP(EJ$8,'PONDERADORES-GBD'!$A$3:$I$43,9,FALSE)</f>
        <v>7.3316192999999994E-4</v>
      </c>
      <c r="EK28" s="81">
        <f>BG28*VLOOKUP(EK$8,'PONDERADORES-GBD'!$A$3:$I$43,5,FALSE)*VLOOKUP(EK$8,'PONDERADORES-GBD'!$A$3:$I$43,7,FALSE)+BG28*(1-VLOOKUP(EK$8,'PONDERADORES-GBD'!$A$3:$I$43,5,FALSE))*VLOOKUP(EK$8,'PONDERADORES-GBD'!$A$3:$I$43,9,FALSE)</f>
        <v>9.8018999999999998E-5</v>
      </c>
      <c r="EL28" s="81">
        <f>BH28*VLOOKUP(EL$8,'PONDERADORES-GBD'!$A$3:$I$43,5,FALSE)*VLOOKUP(EL$8,'PONDERADORES-GBD'!$A$3:$I$43,7,FALSE)+BH28*(1-VLOOKUP(EL$8,'PONDERADORES-GBD'!$A$3:$I$43,5,FALSE))*VLOOKUP(EL$8,'PONDERADORES-GBD'!$A$3:$I$43,9,FALSE)</f>
        <v>6.8916440000000006E-5</v>
      </c>
      <c r="EM28" s="81">
        <f>BI28*VLOOKUP(EM$8,'PONDERADORES-GBD'!$A$3:$I$43,5,FALSE)*VLOOKUP(EM$8,'PONDERADORES-GBD'!$A$3:$I$43,7,FALSE)+BI28*(1-VLOOKUP(EM$8,'PONDERADORES-GBD'!$A$3:$I$43,5,FALSE))*VLOOKUP(EM$8,'PONDERADORES-GBD'!$A$3:$I$43,9,FALSE)</f>
        <v>4.8482953499999997E-4</v>
      </c>
      <c r="EN28" s="81">
        <f>BJ28*VLOOKUP(EN$8,'PONDERADORES-GBD'!$A$3:$I$43,5,FALSE)*VLOOKUP(EN$8,'PONDERADORES-GBD'!$A$3:$I$43,7,FALSE)+BJ28*(1-VLOOKUP(EN$8,'PONDERADORES-GBD'!$A$3:$I$43,5,FALSE))*VLOOKUP(EN$8,'PONDERADORES-GBD'!$A$3:$I$43,9,FALSE)</f>
        <v>0</v>
      </c>
      <c r="EO28" s="81">
        <f>BK28*VLOOKUP(EO$8,'PONDERADORES-GBD'!$A$3:$I$43,5,FALSE)*VLOOKUP(EO$8,'PONDERADORES-GBD'!$A$3:$I$43,7,FALSE)+BK28*(1-VLOOKUP(EO$8,'PONDERADORES-GBD'!$A$3:$I$43,5,FALSE))*VLOOKUP(EO$8,'PONDERADORES-GBD'!$A$3:$I$43,9,FALSE)</f>
        <v>0</v>
      </c>
      <c r="EP28" s="81">
        <f>BL28*VLOOKUP(EP$8,'PONDERADORES-GBD'!$A$3:$I$43,5,FALSE)*VLOOKUP(EP$8,'PONDERADORES-GBD'!$A$3:$I$43,7,FALSE)+BL28*(1-VLOOKUP(EP$8,'PONDERADORES-GBD'!$A$3:$I$43,5,FALSE))*VLOOKUP(EP$8,'PONDERADORES-GBD'!$A$3:$I$43,9,FALSE)</f>
        <v>0</v>
      </c>
      <c r="EQ28" s="81">
        <f>BM28*VLOOKUP(EQ$8,'PONDERADORES-GBD'!$A$3:$I$43,5,FALSE)*VLOOKUP(EQ$8,'PONDERADORES-GBD'!$A$3:$I$43,7,FALSE)+BM28*(1-VLOOKUP(EQ$8,'PONDERADORES-GBD'!$A$3:$I$43,5,FALSE))*VLOOKUP(EQ$8,'PONDERADORES-GBD'!$A$3:$I$43,9,FALSE)</f>
        <v>0</v>
      </c>
      <c r="ER28" s="81">
        <f>BN28*VLOOKUP(ER$8,'PONDERADORES-GBD'!$A$3:$I$43,5,FALSE)*VLOOKUP(ER$8,'PONDERADORES-GBD'!$A$3:$I$43,7,FALSE)+BN28*(1-VLOOKUP(ER$8,'PONDERADORES-GBD'!$A$3:$I$43,5,FALSE))*VLOOKUP(ER$8,'PONDERADORES-GBD'!$A$3:$I$43,9,FALSE)</f>
        <v>0</v>
      </c>
      <c r="ES28" s="81">
        <f>BO28*VLOOKUP(ES$8,'PONDERADORES-GBD'!$A$3:$I$43,5,FALSE)*VLOOKUP(ES$8,'PONDERADORES-GBD'!$A$3:$I$43,7,FALSE)+BO28*(1-VLOOKUP(ES$8,'PONDERADORES-GBD'!$A$3:$I$43,5,FALSE))*VLOOKUP(ES$8,'PONDERADORES-GBD'!$A$3:$I$43,9,FALSE)</f>
        <v>0</v>
      </c>
      <c r="ET28" s="81">
        <f>BP28*VLOOKUP(ET$8,'PONDERADORES-GBD'!$A$3:$I$43,5,FALSE)*VLOOKUP(ET$8,'PONDERADORES-GBD'!$A$3:$I$43,7,FALSE)+BP28*(1-VLOOKUP(ET$8,'PONDERADORES-GBD'!$A$3:$I$43,5,FALSE))*VLOOKUP(ET$8,'PONDERADORES-GBD'!$A$3:$I$43,9,FALSE)</f>
        <v>0</v>
      </c>
      <c r="EU28" s="81">
        <f>BQ28*VLOOKUP(EU$8,'PONDERADORES-GBD'!$A$3:$I$43,5,FALSE)*VLOOKUP(EU$8,'PONDERADORES-GBD'!$A$3:$I$43,7,FALSE)+BQ28*(1-VLOOKUP(EU$8,'PONDERADORES-GBD'!$A$3:$I$43,5,FALSE))*VLOOKUP(EU$8,'PONDERADORES-GBD'!$A$3:$I$43,9,FALSE)</f>
        <v>0</v>
      </c>
      <c r="EV28" s="81">
        <f>BR28*VLOOKUP(EV$8,'PONDERADORES-GBD'!$A$3:$I$43,5,FALSE)*VLOOKUP(EV$8,'PONDERADORES-GBD'!$A$3:$I$43,7,FALSE)+BR28*(1-VLOOKUP(EV$8,'PONDERADORES-GBD'!$A$3:$I$43,5,FALSE))*VLOOKUP(EV$8,'PONDERADORES-GBD'!$A$3:$I$43,9,FALSE)</f>
        <v>0</v>
      </c>
      <c r="EW28" s="81">
        <f>BS28*VLOOKUP(EW$8,'PONDERADORES-GBD'!$A$3:$I$43,5,FALSE)*VLOOKUP(EW$8,'PONDERADORES-GBD'!$A$3:$I$43,7,FALSE)+BS28*(1-VLOOKUP(EW$8,'PONDERADORES-GBD'!$A$3:$I$43,5,FALSE))*VLOOKUP(EW$8,'PONDERADORES-GBD'!$A$3:$I$43,9,FALSE)</f>
        <v>8.4942000000000008E-6</v>
      </c>
      <c r="EX28" s="81">
        <f>BT28*VLOOKUP(EX$8,'PONDERADORES-GBD'!$A$3:$I$43,5,FALSE)*VLOOKUP(EX$8,'PONDERADORES-GBD'!$A$3:$I$43,7,FALSE)+BT28*(1-VLOOKUP(EX$8,'PONDERADORES-GBD'!$A$3:$I$43,5,FALSE))*VLOOKUP(EX$8,'PONDERADORES-GBD'!$A$3:$I$43,9,FALSE)</f>
        <v>0</v>
      </c>
      <c r="EY28" s="81">
        <f>BU28*VLOOKUP(EY$8,'PONDERADORES-GBD'!$A$3:$I$43,5,FALSE)*VLOOKUP(EY$8,'PONDERADORES-GBD'!$A$3:$I$43,7,FALSE)+BU28*(1-VLOOKUP(EY$8,'PONDERADORES-GBD'!$A$3:$I$43,5,FALSE))*VLOOKUP(EY$8,'PONDERADORES-GBD'!$A$3:$I$43,9,FALSE)</f>
        <v>2.3958E-6</v>
      </c>
      <c r="EZ28" s="81">
        <f>BV28*VLOOKUP(EZ$8,'PONDERADORES-GBD'!$A$3:$I$43,5,FALSE)*VLOOKUP(EZ$8,'PONDERADORES-GBD'!$A$3:$I$43,7,FALSE)+BV28*(1-VLOOKUP(EZ$8,'PONDERADORES-GBD'!$A$3:$I$43,5,FALSE))*VLOOKUP(EZ$8,'PONDERADORES-GBD'!$A$3:$I$43,9,FALSE)</f>
        <v>6.5344999999999999E-6</v>
      </c>
      <c r="FA28" s="81">
        <f>BW28*VLOOKUP(FA$8,'PONDERADORES-GBD'!$A$3:$I$43,5,FALSE)*VLOOKUP(FA$8,'PONDERADORES-GBD'!$A$3:$I$43,7,FALSE)+BW28*(1-VLOOKUP(FA$8,'PONDERADORES-GBD'!$A$3:$I$43,5,FALSE))*VLOOKUP(FA$8,'PONDERADORES-GBD'!$A$3:$I$43,9,FALSE)</f>
        <v>8.4942000000000008E-6</v>
      </c>
      <c r="FB28" s="81">
        <f>BX28*VLOOKUP(FB$8,'PONDERADORES-GBD'!$A$3:$I$43,5,FALSE)*VLOOKUP(FB$8,'PONDERADORES-GBD'!$A$3:$I$43,7,FALSE)+BX28*(1-VLOOKUP(FB$8,'PONDERADORES-GBD'!$A$3:$I$43,5,FALSE))*VLOOKUP(FB$8,'PONDERADORES-GBD'!$A$3:$I$43,9,FALSE)</f>
        <v>0</v>
      </c>
      <c r="FC28" s="81">
        <f>BY28*VLOOKUP(FC$8,'PONDERADORES-GBD'!$A$3:$I$43,5,FALSE)*VLOOKUP(FC$8,'PONDERADORES-GBD'!$A$3:$I$43,7,FALSE)+BY28*(1-VLOOKUP(FC$8,'PONDERADORES-GBD'!$A$3:$I$43,5,FALSE))*VLOOKUP(FC$8,'PONDERADORES-GBD'!$A$3:$I$43,9,FALSE)</f>
        <v>0</v>
      </c>
      <c r="FD28" s="81">
        <f>BZ28*VLOOKUP(FD$8,'PONDERADORES-GBD'!$A$3:$I$43,5,FALSE)*VLOOKUP(FD$8,'PONDERADORES-GBD'!$A$3:$I$43,7,FALSE)+BZ28*(1-VLOOKUP(FD$8,'PONDERADORES-GBD'!$A$3:$I$43,5,FALSE))*VLOOKUP(FD$8,'PONDERADORES-GBD'!$A$3:$I$43,9,FALSE)</f>
        <v>0</v>
      </c>
      <c r="FE28" s="81">
        <f>CA28*VLOOKUP(FE$8,'PONDERADORES-GBD'!$A$3:$I$43,5,FALSE)*VLOOKUP(FE$8,'PONDERADORES-GBD'!$A$3:$I$43,7,FALSE)+CA28*(1-VLOOKUP(FE$8,'PONDERADORES-GBD'!$A$3:$I$43,5,FALSE))*VLOOKUP(FE$8,'PONDERADORES-GBD'!$A$3:$I$43,9,FALSE)</f>
        <v>0</v>
      </c>
      <c r="FF28" s="81">
        <f>CB28*VLOOKUP(FF$8,'PONDERADORES-GBD'!$A$3:$I$43,5,FALSE)*VLOOKUP(FF$8,'PONDERADORES-GBD'!$A$3:$I$43,7,FALSE)+CB28*(1-VLOOKUP(FF$8,'PONDERADORES-GBD'!$A$3:$I$43,5,FALSE))*VLOOKUP(FF$8,'PONDERADORES-GBD'!$A$3:$I$43,9,FALSE)</f>
        <v>0</v>
      </c>
      <c r="FG28" s="81">
        <f>CC28*VLOOKUP(FG$8,'PONDERADORES-GBD'!$A$3:$I$43,5,FALSE)*VLOOKUP(FG$8,'PONDERADORES-GBD'!$A$3:$I$43,7,FALSE)+CC28*(1-VLOOKUP(FG$8,'PONDERADORES-GBD'!$A$3:$I$43,5,FALSE))*VLOOKUP(FG$8,'PONDERADORES-GBD'!$A$3:$I$43,9,FALSE)</f>
        <v>0</v>
      </c>
      <c r="FH28" s="81">
        <f>CD28*VLOOKUP(FH$8,'PONDERADORES-GBD'!$A$3:$I$43,5,FALSE)*VLOOKUP(FH$8,'PONDERADORES-GBD'!$A$3:$I$43,7,FALSE)+CD28*(1-VLOOKUP(FH$8,'PONDERADORES-GBD'!$A$3:$I$43,5,FALSE))*VLOOKUP(FH$8,'PONDERADORES-GBD'!$A$3:$I$43,9,FALSE)</f>
        <v>0</v>
      </c>
      <c r="FI28" s="81">
        <f>CE28*VLOOKUP(FI$8,'PONDERADORES-GBD'!$A$3:$I$43,5,FALSE)*VLOOKUP(FI$8,'PONDERADORES-GBD'!$A$3:$I$43,7,FALSE)+CE28*(1-VLOOKUP(FI$8,'PONDERADORES-GBD'!$A$3:$I$43,5,FALSE))*VLOOKUP(FI$8,'PONDERADORES-GBD'!$A$3:$I$43,9,FALSE)</f>
        <v>0</v>
      </c>
      <c r="FJ28" s="81">
        <f>CF28*VLOOKUP(FJ$8,'PONDERADORES-GBD'!$A$3:$I$43,5,FALSE)*VLOOKUP(FJ$8,'PONDERADORES-GBD'!$A$3:$I$43,7,FALSE)+CF28*(1-VLOOKUP(FJ$8,'PONDERADORES-GBD'!$A$3:$I$43,5,FALSE))*VLOOKUP(FJ$8,'PONDERADORES-GBD'!$A$3:$I$43,9,FALSE)</f>
        <v>0</v>
      </c>
      <c r="FK28" s="81">
        <f>CG28*VLOOKUP(FK$8,'PONDERADORES-GBD'!$A$3:$I$43,5,FALSE)*VLOOKUP(FK$8,'PONDERADORES-GBD'!$A$3:$I$43,7,FALSE)+CG28*(1-VLOOKUP(FK$8,'PONDERADORES-GBD'!$A$3:$I$43,5,FALSE))*VLOOKUP(FK$8,'PONDERADORES-GBD'!$A$3:$I$43,9,FALSE)</f>
        <v>0</v>
      </c>
      <c r="FL28" s="81">
        <f>CH28*VLOOKUP(FL$8,'PONDERADORES-GBD'!$A$3:$I$43,5,FALSE)*VLOOKUP(FL$8,'PONDERADORES-GBD'!$A$3:$I$43,6,FALSE)*VLOOKUP(FL$8,'PONDERADORES-GBD'!$A$3:$I$43,3,FALSE)+CH28*(1-VLOOKUP(FL$8,'PONDERADORES-GBD'!$A$3:$I$43,5,FALSE))*VLOOKUP(FL$8,'PONDERADORES-GBD'!$A$3:$I$43,8,FALSE)*VLOOKUP(FL$8,'PONDERADORES-GBD'!$A$3:$I$43,3,FALSE)</f>
        <v>0</v>
      </c>
      <c r="FM28" s="81">
        <f>CI28*VLOOKUP(FM$8,'PONDERADORES-GBD'!$A$3:$I$43,5,FALSE)*VLOOKUP(FM$8,'PONDERADORES-GBD'!$A$3:$I$43,6,FALSE)*VLOOKUP(FM$8,'PONDERADORES-GBD'!$A$3:$I$43,3,FALSE)+CI28*(1-VLOOKUP(FM$8,'PONDERADORES-GBD'!$A$3:$I$43,5,FALSE))*VLOOKUP(FM$8,'PONDERADORES-GBD'!$A$3:$I$43,8,FALSE)*VLOOKUP(FM$8,'PONDERADORES-GBD'!$A$3:$I$43,3,FALSE)</f>
        <v>0</v>
      </c>
      <c r="FN28" s="81">
        <f>CJ28*VLOOKUP(FN$8,'PONDERADORES-GBD'!$A$3:$I$43,5,FALSE)*VLOOKUP(FN$8,'PONDERADORES-GBD'!$A$3:$I$43,6,FALSE)*VLOOKUP(FN$8,'PONDERADORES-GBD'!$A$3:$I$43,3,FALSE)+CJ28*(1-VLOOKUP(FN$8,'PONDERADORES-GBD'!$A$3:$I$43,5,FALSE))*VLOOKUP(FN$8,'PONDERADORES-GBD'!$A$3:$I$43,8,FALSE)*VLOOKUP(FN$8,'PONDERADORES-GBD'!$A$3:$I$43,3,FALSE)</f>
        <v>2.7470904846680355E-3</v>
      </c>
      <c r="FO28" s="81">
        <f>CK28*VLOOKUP(FO$8,'PONDERADORES-GBD'!$A$3:$I$43,5,FALSE)*VLOOKUP(FO$8,'PONDERADORES-GBD'!$A$3:$I$43,6,FALSE)*VLOOKUP(FO$8,'PONDERADORES-GBD'!$A$3:$I$43,3,FALSE)+CK28*(1-VLOOKUP(FO$8,'PONDERADORES-GBD'!$A$3:$I$43,5,FALSE))*VLOOKUP(FO$8,'PONDERADORES-GBD'!$A$3:$I$43,8,FALSE)*VLOOKUP(FO$8,'PONDERADORES-GBD'!$A$3:$I$43,3,FALSE)</f>
        <v>0</v>
      </c>
      <c r="FP28" s="81">
        <f>CL28*VLOOKUP(FP$8,'PONDERADORES-GBD'!$A$3:$I$43,5,FALSE)*VLOOKUP(FP$8,'PONDERADORES-GBD'!$A$3:$I$43,6,FALSE)*VLOOKUP(FP$8,'PONDERADORES-GBD'!$A$3:$I$43,3,FALSE)+CL28*(1-VLOOKUP(FP$8,'PONDERADORES-GBD'!$A$3:$I$43,5,FALSE))*VLOOKUP(FP$8,'PONDERADORES-GBD'!$A$3:$I$43,8,FALSE)*VLOOKUP(FP$8,'PONDERADORES-GBD'!$A$3:$I$43,3,FALSE)</f>
        <v>0</v>
      </c>
      <c r="FQ28" s="81">
        <f>CM28*VLOOKUP(FQ$8,'PONDERADORES-GBD'!$A$3:$I$43,5,FALSE)*VLOOKUP(FQ$8,'PONDERADORES-GBD'!$A$3:$I$43,6,FALSE)*VLOOKUP(FQ$8,'PONDERADORES-GBD'!$A$3:$I$43,3,FALSE)+CM28*(1-VLOOKUP(FQ$8,'PONDERADORES-GBD'!$A$3:$I$43,5,FALSE))*VLOOKUP(FQ$8,'PONDERADORES-GBD'!$A$3:$I$43,8,FALSE)*VLOOKUP(FQ$8,'PONDERADORES-GBD'!$A$3:$I$43,3,FALSE)</f>
        <v>0</v>
      </c>
      <c r="FR28" s="81">
        <f>CN28*VLOOKUP(FR$8,'PONDERADORES-GBD'!$A$3:$I$43,5,FALSE)*VLOOKUP(FR$8,'PONDERADORES-GBD'!$A$3:$I$43,6,FALSE)*VLOOKUP(FR$8,'PONDERADORES-GBD'!$A$3:$I$43,3,FALSE)+CN28*(1-VLOOKUP(FR$8,'PONDERADORES-GBD'!$A$3:$I$43,5,FALSE))*VLOOKUP(FR$8,'PONDERADORES-GBD'!$A$3:$I$43,8,FALSE)*VLOOKUP(FR$8,'PONDERADORES-GBD'!$A$3:$I$43,3,FALSE)</f>
        <v>2.0872514685831622E-4</v>
      </c>
      <c r="FS28" s="81">
        <f>CO28*VLOOKUP(FS$8,'PONDERADORES-GBD'!$A$3:$I$43,5,FALSE)*VLOOKUP(FS$8,'PONDERADORES-GBD'!$A$3:$I$43,6,FALSE)*VLOOKUP(FS$8,'PONDERADORES-GBD'!$A$3:$I$43,3,FALSE)+CO28*(1-VLOOKUP(FS$8,'PONDERADORES-GBD'!$A$3:$I$43,5,FALSE))*VLOOKUP(FS$8,'PONDERADORES-GBD'!$A$3:$I$43,8,FALSE)*VLOOKUP(FS$8,'PONDERADORES-GBD'!$A$3:$I$43,3,FALSE)</f>
        <v>9.2365867934291574E-4</v>
      </c>
      <c r="FT28" s="81">
        <f>CP28*VLOOKUP(FT$8,'PONDERADORES-GBD'!$A$3:$I$43,5,FALSE)*VLOOKUP(FT$8,'PONDERADORES-GBD'!$A$3:$I$43,6,FALSE)*VLOOKUP(FT$8,'PONDERADORES-GBD'!$A$3:$I$43,3,FALSE)+CP28*(1-VLOOKUP(FT$8,'PONDERADORES-GBD'!$A$3:$I$43,5,FALSE))*VLOOKUP(FT$8,'PONDERADORES-GBD'!$A$3:$I$43,8,FALSE)*VLOOKUP(FT$8,'PONDERADORES-GBD'!$A$3:$I$43,3,FALSE)</f>
        <v>1.6030885503080084E-4</v>
      </c>
      <c r="FU28" s="81">
        <f>CQ28*VLOOKUP(FU$8,'PONDERADORES-GBD'!$A$3:$I$43,5,FALSE)*VLOOKUP(FU$8,'PONDERADORES-GBD'!$A$3:$I$43,6,FALSE)*VLOOKUP(FU$8,'PONDERADORES-GBD'!$A$3:$I$43,3,FALSE)+CQ28*(1-VLOOKUP(FU$8,'PONDERADORES-GBD'!$A$3:$I$43,5,FALSE))*VLOOKUP(FU$8,'PONDERADORES-GBD'!$A$3:$I$43,8,FALSE)*VLOOKUP(FU$8,'PONDERADORES-GBD'!$A$3:$I$43,3,FALSE)</f>
        <v>5.9689657207392206E-4</v>
      </c>
      <c r="FV28" s="81">
        <f>CR28*VLOOKUP(FV$8,'PONDERADORES-GBD'!$A$3:$I$43,5,FALSE)*VLOOKUP(FV$8,'PONDERADORES-GBD'!$A$3:$I$43,6,FALSE)*VLOOKUP(FV$8,'PONDERADORES-GBD'!$A$3:$I$43,3,FALSE)+CR28*(1-VLOOKUP(FV$8,'PONDERADORES-GBD'!$A$3:$I$43,5,FALSE))*VLOOKUP(FV$8,'PONDERADORES-GBD'!$A$3:$I$43,8,FALSE)*VLOOKUP(FV$8,'PONDERADORES-GBD'!$A$3:$I$43,3,FALSE)</f>
        <v>3.9033280164271045E-4</v>
      </c>
      <c r="FW28" s="81">
        <f>CS28*VLOOKUP(FW$8,'PONDERADORES-GBD'!$A$3:$I$43,5,FALSE)*VLOOKUP(FW$8,'PONDERADORES-GBD'!$A$3:$I$43,6,FALSE)*VLOOKUP(FW$8,'PONDERADORES-GBD'!$A$3:$I$43,3,FALSE)+CS28*(1-VLOOKUP(FW$8,'PONDERADORES-GBD'!$A$3:$I$43,5,FALSE))*VLOOKUP(FW$8,'PONDERADORES-GBD'!$A$3:$I$43,8,FALSE)*VLOOKUP(FW$8,'PONDERADORES-GBD'!$A$3:$I$43,3,FALSE)</f>
        <v>0</v>
      </c>
      <c r="FX28" s="81">
        <f>CT28*VLOOKUP(FX$8,'PONDERADORES-GBD'!$A$3:$I$43,5,FALSE)*VLOOKUP(FX$8,'PONDERADORES-GBD'!$A$3:$I$43,6,FALSE)*VLOOKUP(FX$8,'PONDERADORES-GBD'!$A$3:$I$43,3,FALSE)+CT28*(1-VLOOKUP(FX$8,'PONDERADORES-GBD'!$A$3:$I$43,5,FALSE))*VLOOKUP(FX$8,'PONDERADORES-GBD'!$A$3:$I$43,8,FALSE)*VLOOKUP(FX$8,'PONDERADORES-GBD'!$A$3:$I$43,3,FALSE)</f>
        <v>1.0934380889117043E-3</v>
      </c>
      <c r="FY28" s="81">
        <f>CU28*VLOOKUP(FY$8,'PONDERADORES-GBD'!$A$3:$I$43,5,FALSE)*VLOOKUP(FY$8,'PONDERADORES-GBD'!$A$3:$I$43,6,FALSE)*VLOOKUP(FY$8,'PONDERADORES-GBD'!$A$3:$I$43,3,FALSE)+CU28*(1-VLOOKUP(FY$8,'PONDERADORES-GBD'!$A$3:$I$43,5,FALSE))*VLOOKUP(FY$8,'PONDERADORES-GBD'!$A$3:$I$43,8,FALSE)*VLOOKUP(FY$8,'PONDERADORES-GBD'!$A$3:$I$43,3,FALSE)</f>
        <v>3.0432182340862417E-6</v>
      </c>
      <c r="FZ28" s="81">
        <f>CV28*VLOOKUP(FZ$8,'PONDERADORES-GBD'!$A$3:$I$43,5,FALSE)*VLOOKUP(FZ$8,'PONDERADORES-GBD'!$A$3:$I$43,6,FALSE)*VLOOKUP(FZ$8,'PONDERADORES-GBD'!$A$3:$I$43,3,FALSE)+CV28*(1-VLOOKUP(FZ$8,'PONDERADORES-GBD'!$A$3:$I$43,5,FALSE))*VLOOKUP(FZ$8,'PONDERADORES-GBD'!$A$3:$I$43,8,FALSE)*VLOOKUP(FZ$8,'PONDERADORES-GBD'!$A$3:$I$43,3,FALSE)</f>
        <v>0</v>
      </c>
      <c r="GA28" s="81">
        <f>CW28*VLOOKUP(GA$8,'PONDERADORES-GBD'!$A$3:$I$43,5,FALSE)*VLOOKUP(GA$8,'PONDERADORES-GBD'!$A$3:$I$43,6,FALSE)*VLOOKUP(GA$8,'PONDERADORES-GBD'!$A$3:$I$43,3,FALSE)+CW28*(1-VLOOKUP(GA$8,'PONDERADORES-GBD'!$A$3:$I$43,5,FALSE))*VLOOKUP(GA$8,'PONDERADORES-GBD'!$A$3:$I$43,8,FALSE)*VLOOKUP(GA$8,'PONDERADORES-GBD'!$A$3:$I$43,3,FALSE)</f>
        <v>2.9335339420944557E-4</v>
      </c>
      <c r="GB28" s="81">
        <f>CX28*VLOOKUP(GB$8,'PONDERADORES-GBD'!$A$3:$I$43,5,FALSE)*VLOOKUP(GB$8,'PONDERADORES-GBD'!$A$3:$I$43,6,FALSE)*VLOOKUP(GB$8,'PONDERADORES-GBD'!$A$3:$I$43,3,FALSE)+CX28*(1-VLOOKUP(GB$8,'PONDERADORES-GBD'!$A$3:$I$43,5,FALSE))*VLOOKUP(GB$8,'PONDERADORES-GBD'!$A$3:$I$43,8,FALSE)*VLOOKUP(GB$8,'PONDERADORES-GBD'!$A$3:$I$43,3,FALSE)</f>
        <v>1.7352730349075979E-4</v>
      </c>
      <c r="GC28" s="81">
        <f>CY28*VLOOKUP(GC$8,'PONDERADORES-GBD'!$A$3:$I$43,5,FALSE)*VLOOKUP(GC$8,'PONDERADORES-GBD'!$A$3:$I$43,6,FALSE)*VLOOKUP(GC$8,'PONDERADORES-GBD'!$A$3:$I$43,3,FALSE)+CY28*(1-VLOOKUP(GC$8,'PONDERADORES-GBD'!$A$3:$I$43,5,FALSE))*VLOOKUP(GC$8,'PONDERADORES-GBD'!$A$3:$I$43,8,FALSE)*VLOOKUP(GC$8,'PONDERADORES-GBD'!$A$3:$I$43,3,FALSE)</f>
        <v>5.7391148254620121E-5</v>
      </c>
      <c r="GD28" s="81">
        <f>CZ28*VLOOKUP(GD$8,'PONDERADORES-GBD'!$A$3:$I$43,5,FALSE)*VLOOKUP(GD$8,'PONDERADORES-GBD'!$A$3:$I$43,6,FALSE)*VLOOKUP(GD$8,'PONDERADORES-GBD'!$A$3:$I$43,3,FALSE)+CZ28*(1-VLOOKUP(GD$8,'PONDERADORES-GBD'!$A$3:$I$43,5,FALSE))*VLOOKUP(GD$8,'PONDERADORES-GBD'!$A$3:$I$43,8,FALSE)*VLOOKUP(GD$8,'PONDERADORES-GBD'!$A$3:$I$43,3,FALSE)</f>
        <v>5.1592213552361394E-6</v>
      </c>
      <c r="GE28" s="81">
        <f>DA28*VLOOKUP(GE$8,'PONDERADORES-GBD'!$A$3:$I$43,5,FALSE)*VLOOKUP(GE$8,'PONDERADORES-GBD'!$A$3:$I$43,6,FALSE)*VLOOKUP(GE$8,'PONDERADORES-GBD'!$A$3:$I$43,3,FALSE)+DA28*(1-VLOOKUP(GE$8,'PONDERADORES-GBD'!$A$3:$I$43,5,FALSE))*VLOOKUP(GE$8,'PONDERADORES-GBD'!$A$3:$I$43,8,FALSE)*VLOOKUP(GE$8,'PONDERADORES-GBD'!$A$3:$I$43,3,FALSE)</f>
        <v>4.1419030663928817E-4</v>
      </c>
      <c r="GF28" s="81">
        <f>DB28*VLOOKUP(GF$8,'PONDERADORES-GBD'!$A$3:$I$43,5,FALSE)*VLOOKUP(GF$8,'PONDERADORES-GBD'!$A$3:$I$43,6,FALSE)*VLOOKUP(GF$8,'PONDERADORES-GBD'!$A$3:$I$43,3,FALSE)+DB28*(1-VLOOKUP(GF$8,'PONDERADORES-GBD'!$A$3:$I$43,5,FALSE))*VLOOKUP(GF$8,'PONDERADORES-GBD'!$A$3:$I$43,8,FALSE)*VLOOKUP(GF$8,'PONDERADORES-GBD'!$A$3:$I$43,3,FALSE)</f>
        <v>3.2382149103353872E-4</v>
      </c>
      <c r="GG28" s="81">
        <f>DC28*VLOOKUP(GG$8,'PONDERADORES-GBD'!$A$3:$I$43,5,FALSE)*VLOOKUP(GG$8,'PONDERADORES-GBD'!$A$3:$I$43,6,FALSE)*VLOOKUP(GG$8,'PONDERADORES-GBD'!$A$3:$I$43,3,FALSE)+DC28*(1-VLOOKUP(GG$8,'PONDERADORES-GBD'!$A$3:$I$43,5,FALSE))*VLOOKUP(GG$8,'PONDERADORES-GBD'!$A$3:$I$43,8,FALSE)*VLOOKUP(GG$8,'PONDERADORES-GBD'!$A$3:$I$43,3,FALSE)</f>
        <v>6.8431457905544136E-6</v>
      </c>
      <c r="GH28" s="81">
        <f>DD28*VLOOKUP(GH$8,'PONDERADORES-GBD'!$A$3:$I$43,5,FALSE)*VLOOKUP(GH$8,'PONDERADORES-GBD'!$A$3:$I$43,6,FALSE)*VLOOKUP(GH$8,'PONDERADORES-GBD'!$A$3:$I$43,3,FALSE)+DD28*(1-VLOOKUP(GH$8,'PONDERADORES-GBD'!$A$3:$I$43,5,FALSE))*VLOOKUP(GH$8,'PONDERADORES-GBD'!$A$3:$I$43,8,FALSE)*VLOOKUP(GH$8,'PONDERADORES-GBD'!$A$3:$I$43,3,FALSE)</f>
        <v>5.0478209445585227E-4</v>
      </c>
      <c r="GI28" s="81">
        <f>DE28*VLOOKUP(GI$8,'PONDERADORES-GBD'!$A$3:$I$43,5,FALSE)*VLOOKUP(GI$8,'PONDERADORES-GBD'!$A$3:$I$43,6,FALSE)*VLOOKUP(GI$8,'PONDERADORES-GBD'!$A$3:$I$43,3,FALSE)+DE28*(1-VLOOKUP(GI$8,'PONDERADORES-GBD'!$A$3:$I$43,5,FALSE))*VLOOKUP(GI$8,'PONDERADORES-GBD'!$A$3:$I$43,8,FALSE)*VLOOKUP(GI$8,'PONDERADORES-GBD'!$A$3:$I$43,3,FALSE)</f>
        <v>1.1093984668035592E-5</v>
      </c>
      <c r="GJ28" s="81">
        <f>DF28*VLOOKUP(GJ$8,'PONDERADORES-GBD'!$A$3:$I$43,5,FALSE)*VLOOKUP(GJ$8,'PONDERADORES-GBD'!$A$3:$I$43,6,FALSE)*VLOOKUP(GJ$8,'PONDERADORES-GBD'!$A$3:$I$43,3,FALSE)+DF28*(1-VLOOKUP(GJ$8,'PONDERADORES-GBD'!$A$3:$I$43,5,FALSE))*VLOOKUP(GJ$8,'PONDERADORES-GBD'!$A$3:$I$43,8,FALSE)*VLOOKUP(GJ$8,'PONDERADORES-GBD'!$A$3:$I$43,3,FALSE)</f>
        <v>9.7799452429842584E-7</v>
      </c>
      <c r="GK28" s="81">
        <f>DG28*VLOOKUP(GK$8,'PONDERADORES-GBD'!$A$3:$I$43,5,FALSE)*VLOOKUP(GK$8,'PONDERADORES-GBD'!$A$3:$I$43,6,FALSE)*VLOOKUP(GK$8,'PONDERADORES-GBD'!$A$3:$I$43,3,FALSE)+DG28*(1-VLOOKUP(GK$8,'PONDERADORES-GBD'!$A$3:$I$43,5,FALSE))*VLOOKUP(GK$8,'PONDERADORES-GBD'!$A$3:$I$43,8,FALSE)*VLOOKUP(GK$8,'PONDERADORES-GBD'!$A$3:$I$43,3,FALSE)</f>
        <v>0</v>
      </c>
      <c r="GL28" s="81">
        <f>DH28*VLOOKUP(GL$8,'PONDERADORES-GBD'!$A$3:$I$43,5,FALSE)*VLOOKUP(GL$8,'PONDERADORES-GBD'!$A$3:$I$43,6,FALSE)*VLOOKUP(GL$8,'PONDERADORES-GBD'!$A$3:$I$43,3,FALSE)+DH28*(1-VLOOKUP(GL$8,'PONDERADORES-GBD'!$A$3:$I$43,5,FALSE))*VLOOKUP(GL$8,'PONDERADORES-GBD'!$A$3:$I$43,8,FALSE)*VLOOKUP(GL$8,'PONDERADORES-GBD'!$A$3:$I$43,3,FALSE)</f>
        <v>0</v>
      </c>
      <c r="GM28" s="81">
        <f>DI28*VLOOKUP(GM$8,'PONDERADORES-GBD'!$A$3:$I$43,5,FALSE)*VLOOKUP(GM$8,'PONDERADORES-GBD'!$A$3:$I$43,6,FALSE)*VLOOKUP(GM$8,'PONDERADORES-GBD'!$A$3:$I$43,3,FALSE)+DI28*(1-VLOOKUP(GM$8,'PONDERADORES-GBD'!$A$3:$I$43,5,FALSE))*VLOOKUP(GM$8,'PONDERADORES-GBD'!$A$3:$I$43,8,FALSE)*VLOOKUP(GM$8,'PONDERADORES-GBD'!$A$3:$I$43,3,FALSE)</f>
        <v>0</v>
      </c>
      <c r="GN28" s="81">
        <f>DJ28*VLOOKUP(GN$8,'PONDERADORES-GBD'!$A$3:$I$43,5,FALSE)*VLOOKUP(GN$8,'PONDERADORES-GBD'!$A$3:$I$43,6,FALSE)*VLOOKUP(GN$8,'PONDERADORES-GBD'!$A$3:$I$43,3,FALSE)+DJ28*(1-VLOOKUP(GN$8,'PONDERADORES-GBD'!$A$3:$I$43,5,FALSE))*VLOOKUP(GN$8,'PONDERADORES-GBD'!$A$3:$I$43,8,FALSE)*VLOOKUP(GN$8,'PONDERADORES-GBD'!$A$3:$I$43,3,FALSE)</f>
        <v>0</v>
      </c>
      <c r="GO28" s="81">
        <f>DK28*VLOOKUP(GO$8,'PONDERADORES-GBD'!$A$3:$I$43,5,FALSE)*VLOOKUP(GO$8,'PONDERADORES-GBD'!$A$3:$I$43,6,FALSE)*VLOOKUP(GO$8,'PONDERADORES-GBD'!$A$3:$I$43,3,FALSE)+DK28*(1-VLOOKUP(GO$8,'PONDERADORES-GBD'!$A$3:$I$43,5,FALSE))*VLOOKUP(GO$8,'PONDERADORES-GBD'!$A$3:$I$43,8,FALSE)*VLOOKUP(GO$8,'PONDERADORES-GBD'!$A$3:$I$43,3,FALSE)</f>
        <v>0</v>
      </c>
      <c r="GP28" s="81">
        <f>DL28*VLOOKUP(GP$8,'PONDERADORES-GBD'!$A$3:$I$43,5,FALSE)*VLOOKUP(GP$8,'PONDERADORES-GBD'!$A$3:$I$43,6,FALSE)*VLOOKUP(GP$8,'PONDERADORES-GBD'!$A$3:$I$43,3,FALSE)+DL28*(1-VLOOKUP(GP$8,'PONDERADORES-GBD'!$A$3:$I$43,5,FALSE))*VLOOKUP(GP$8,'PONDERADORES-GBD'!$A$3:$I$43,8,FALSE)*VLOOKUP(GP$8,'PONDERADORES-GBD'!$A$3:$I$43,3,FALSE)</f>
        <v>0</v>
      </c>
      <c r="GQ28" s="81">
        <f>DM28*VLOOKUP(GQ$8,'PONDERADORES-GBD'!$A$3:$I$43,5,FALSE)*VLOOKUP(GQ$8,'PONDERADORES-GBD'!$A$3:$I$43,6,FALSE)*VLOOKUP(GQ$8,'PONDERADORES-GBD'!$A$3:$I$43,3,FALSE)+DM28*(1-VLOOKUP(GQ$8,'PONDERADORES-GBD'!$A$3:$I$43,5,FALSE))*VLOOKUP(GQ$8,'PONDERADORES-GBD'!$A$3:$I$43,8,FALSE)*VLOOKUP(GQ$8,'PONDERADORES-GBD'!$A$3:$I$43,3,FALSE)</f>
        <v>2.4042973305954824E-7</v>
      </c>
      <c r="GR28" s="81">
        <f>DN28*VLOOKUP(GR$8,'PONDERADORES-GBD'!$A$3:$I$43,5,FALSE)*VLOOKUP(GR$8,'PONDERADORES-GBD'!$A$3:$I$43,6,FALSE)*VLOOKUP(GR$8,'PONDERADORES-GBD'!$A$3:$I$43,3,FALSE)+DN28*(1-VLOOKUP(GR$8,'PONDERADORES-GBD'!$A$3:$I$43,5,FALSE))*VLOOKUP(GR$8,'PONDERADORES-GBD'!$A$3:$I$43,8,FALSE)*VLOOKUP(GR$8,'PONDERADORES-GBD'!$A$3:$I$43,3,FALSE)</f>
        <v>0</v>
      </c>
      <c r="GS28" s="81">
        <f>DO28*VLOOKUP(GS$8,'PONDERADORES-GBD'!$A$3:$I$43,5,FALSE)*VLOOKUP(GS$8,'PONDERADORES-GBD'!$A$3:$I$43,6,FALSE)*VLOOKUP(GS$8,'PONDERADORES-GBD'!$A$3:$I$43,3,FALSE)+DO28*(1-VLOOKUP(GS$8,'PONDERADORES-GBD'!$A$3:$I$43,5,FALSE))*VLOOKUP(GS$8,'PONDERADORES-GBD'!$A$3:$I$43,8,FALSE)*VLOOKUP(GS$8,'PONDERADORES-GBD'!$A$3:$I$43,3,FALSE)</f>
        <v>0</v>
      </c>
      <c r="GT28" s="81">
        <f>DP28*VLOOKUP(GT$8,'PONDERADORES-GBD'!$A$3:$I$43,5,FALSE)*VLOOKUP(GT$8,'PONDERADORES-GBD'!$A$3:$I$43,6,FALSE)*VLOOKUP(GT$8,'PONDERADORES-GBD'!$A$3:$I$43,3,FALSE)+DP28*(1-VLOOKUP(GT$8,'PONDERADORES-GBD'!$A$3:$I$43,5,FALSE))*VLOOKUP(GT$8,'PONDERADORES-GBD'!$A$3:$I$43,8,FALSE)*VLOOKUP(GT$8,'PONDERADORES-GBD'!$A$3:$I$43,3,FALSE)</f>
        <v>1.9369483915126624E-6</v>
      </c>
      <c r="GU28" s="81">
        <f>DQ28*VLOOKUP(GU$8,'PONDERADORES-GBD'!$A$3:$I$43,5,FALSE)*VLOOKUP(GU$8,'PONDERADORES-GBD'!$A$3:$I$43,6,FALSE)*VLOOKUP(GU$8,'PONDERADORES-GBD'!$A$3:$I$43,3,FALSE)+DQ28*(1-VLOOKUP(GU$8,'PONDERADORES-GBD'!$A$3:$I$43,5,FALSE))*VLOOKUP(GU$8,'PONDERADORES-GBD'!$A$3:$I$43,8,FALSE)*VLOOKUP(GU$8,'PONDERADORES-GBD'!$A$3:$I$43,3,FALSE)</f>
        <v>1.7282266940451746E-5</v>
      </c>
      <c r="GV28" s="81">
        <f>DR28*VLOOKUP(GV$8,'PONDERADORES-GBD'!$A$3:$I$43,5,FALSE)*VLOOKUP(GV$8,'PONDERADORES-GBD'!$A$3:$I$43,6,FALSE)*VLOOKUP(GV$8,'PONDERADORES-GBD'!$A$3:$I$43,3,FALSE)+DR28*(1-VLOOKUP(GV$8,'PONDERADORES-GBD'!$A$3:$I$43,5,FALSE))*VLOOKUP(GV$8,'PONDERADORES-GBD'!$A$3:$I$43,8,FALSE)*VLOOKUP(GV$8,'PONDERADORES-GBD'!$A$3:$I$43,3,FALSE)</f>
        <v>2.3552572977412736E-5</v>
      </c>
      <c r="GW28" s="81">
        <f>DS28*VLOOKUP(GW$8,'PONDERADORES-GBD'!$A$3:$I$43,5,FALSE)*VLOOKUP(GW$8,'PONDERADORES-GBD'!$A$3:$I$43,6,FALSE)*VLOOKUP(GW$8,'PONDERADORES-GBD'!$A$3:$I$43,3,FALSE)+DS28*(1-VLOOKUP(GW$8,'PONDERADORES-GBD'!$A$3:$I$43,5,FALSE))*VLOOKUP(GW$8,'PONDERADORES-GBD'!$A$3:$I$43,8,FALSE)*VLOOKUP(GW$8,'PONDERADORES-GBD'!$A$3:$I$43,3,FALSE)</f>
        <v>2.333865908281998E-5</v>
      </c>
      <c r="GX28" s="81">
        <f>DT28*VLOOKUP(GX$8,'PONDERADORES-GBD'!$A$3:$I$43,5,FALSE)*VLOOKUP(GX$8,'PONDERADORES-GBD'!$A$3:$I$43,6,FALSE)*VLOOKUP(GX$8,'PONDERADORES-GBD'!$A$3:$I$43,3,FALSE)+DT28*(1-VLOOKUP(GX$8,'PONDERADORES-GBD'!$A$3:$I$43,5,FALSE))*VLOOKUP(GX$8,'PONDERADORES-GBD'!$A$3:$I$43,8,FALSE)*VLOOKUP(GX$8,'PONDERADORES-GBD'!$A$3:$I$43,3,FALSE)</f>
        <v>0</v>
      </c>
      <c r="GY28" s="81">
        <f>DU28*VLOOKUP(GY$8,'PONDERADORES-GBD'!$A$3:$I$43,5,FALSE)*VLOOKUP(GY$8,'PONDERADORES-GBD'!$A$3:$I$43,6,FALSE)*VLOOKUP(GY$8,'PONDERADORES-GBD'!$A$3:$I$43,3,FALSE)+DU28*(1-VLOOKUP(GY$8,'PONDERADORES-GBD'!$A$3:$I$43,5,FALSE))*VLOOKUP(GY$8,'PONDERADORES-GBD'!$A$3:$I$43,8,FALSE)*VLOOKUP(GY$8,'PONDERADORES-GBD'!$A$3:$I$43,3,FALSE)</f>
        <v>0</v>
      </c>
      <c r="GZ28" s="82">
        <f t="shared" si="1"/>
        <v>4.6898810399999998E-3</v>
      </c>
      <c r="HA28" s="82">
        <f t="shared" si="2"/>
        <v>7.9809848083093795E-3</v>
      </c>
      <c r="HC28" s="52">
        <f>GZ28*PRODMORTALIDAD!BR28*C28</f>
        <v>0</v>
      </c>
      <c r="HD28" s="52">
        <f>PRODMORTALIDAD!E28*PRODLG!HA28*PRODLG!C28</f>
        <v>0</v>
      </c>
      <c r="HE28" s="52">
        <f t="shared" si="3"/>
        <v>0</v>
      </c>
    </row>
    <row r="29" spans="1:213" ht="15.75" x14ac:dyDescent="0.25">
      <c r="A29" s="68" t="s">
        <v>105</v>
      </c>
      <c r="B29" s="46" t="s">
        <v>43</v>
      </c>
      <c r="C29" s="50">
        <f>DATOS!B69</f>
        <v>0</v>
      </c>
      <c r="D29" s="51">
        <v>3.0233E-3</v>
      </c>
      <c r="E29" s="51">
        <v>3.0233E-3</v>
      </c>
      <c r="F29" s="51">
        <v>0.2440233</v>
      </c>
      <c r="G29" s="51">
        <v>0</v>
      </c>
      <c r="H29" s="51">
        <v>0</v>
      </c>
      <c r="I29" s="51">
        <v>0</v>
      </c>
      <c r="J29" s="51">
        <v>8.8921E-3</v>
      </c>
      <c r="K29" s="51">
        <v>5.0506799999999998E-2</v>
      </c>
      <c r="L29" s="51">
        <v>1.38716E-2</v>
      </c>
      <c r="M29" s="51">
        <v>3.9658499999999999E-2</v>
      </c>
      <c r="N29" s="51">
        <v>2.0095999999999999E-2</v>
      </c>
      <c r="O29" s="51">
        <v>7.1140000000000005E-4</v>
      </c>
      <c r="P29" s="51">
        <v>0.16412189999999999</v>
      </c>
      <c r="Q29" s="51">
        <v>1.4227E-3</v>
      </c>
      <c r="R29" s="51">
        <v>2.4897999999999999E-3</v>
      </c>
      <c r="S29" s="51">
        <v>3.4145500000000002E-2</v>
      </c>
      <c r="T29" s="51">
        <v>1.9384700000000001E-2</v>
      </c>
      <c r="U29" s="51">
        <v>1.29824E-2</v>
      </c>
      <c r="V29" s="51">
        <v>1.4227E-3</v>
      </c>
      <c r="W29" s="51">
        <v>6.6334699999999996E-2</v>
      </c>
      <c r="X29" s="51">
        <v>9.6389799999999998E-2</v>
      </c>
      <c r="Y29" s="51">
        <v>1.42273E-2</v>
      </c>
      <c r="Z29" s="51">
        <v>0.112929</v>
      </c>
      <c r="AA29" s="51">
        <v>9.0699000000000005E-3</v>
      </c>
      <c r="AB29" s="51">
        <v>1.9562999999999998E-3</v>
      </c>
      <c r="AC29" s="51">
        <v>1.7780000000000001E-4</v>
      </c>
      <c r="AD29" s="51">
        <v>3.5570000000000003E-4</v>
      </c>
      <c r="AE29" s="51">
        <v>0</v>
      </c>
      <c r="AF29" s="51">
        <v>1.7780000000000001E-4</v>
      </c>
      <c r="AG29" s="51">
        <v>0</v>
      </c>
      <c r="AH29" s="51">
        <v>0</v>
      </c>
      <c r="AI29" s="51">
        <v>2.8454999999999999E-3</v>
      </c>
      <c r="AJ29" s="51">
        <v>1.4227E-3</v>
      </c>
      <c r="AK29" s="51">
        <v>4.4460000000000003E-3</v>
      </c>
      <c r="AL29" s="51">
        <v>1.2271000000000001E-2</v>
      </c>
      <c r="AM29" s="51">
        <v>4.76614E-2</v>
      </c>
      <c r="AN29" s="51">
        <v>6.7580000000000001E-3</v>
      </c>
      <c r="AO29" s="51">
        <v>3.2011000000000001E-3</v>
      </c>
      <c r="AP29" s="51">
        <v>0</v>
      </c>
      <c r="AQ29" s="51">
        <v>0</v>
      </c>
      <c r="AR29" s="51">
        <v>0.99999999999999989</v>
      </c>
      <c r="AT29" s="78">
        <f>D29*VLOOKUP(AT$8,'PONDERADORES-GBD'!$A$3:$I$43,4,FALSE)</f>
        <v>3.0233E-3</v>
      </c>
      <c r="AU29" s="78">
        <f>E29*VLOOKUP(AU$8,'PONDERADORES-GBD'!$A$3:$I$43,4,FALSE)</f>
        <v>3.0233E-3</v>
      </c>
      <c r="AV29" s="78">
        <f>F29*VLOOKUP(AV$8,'PONDERADORES-GBD'!$A$3:$I$43,4,FALSE)</f>
        <v>1.2201165E-2</v>
      </c>
      <c r="AW29" s="78">
        <f>G29*VLOOKUP(AW$8,'PONDERADORES-GBD'!$A$3:$I$43,4,FALSE)</f>
        <v>0</v>
      </c>
      <c r="AX29" s="78">
        <f>H29*VLOOKUP(AX$8,'PONDERADORES-GBD'!$A$3:$I$43,4,FALSE)</f>
        <v>0</v>
      </c>
      <c r="AY29" s="78">
        <f>I29*VLOOKUP(AY$8,'PONDERADORES-GBD'!$A$3:$I$43,4,FALSE)</f>
        <v>0</v>
      </c>
      <c r="AZ29" s="78">
        <f>J29*VLOOKUP(AZ$8,'PONDERADORES-GBD'!$A$3:$I$43,4,FALSE)</f>
        <v>4.4460500000000004E-4</v>
      </c>
      <c r="BA29" s="78">
        <f>K29*VLOOKUP(BA$8,'PONDERADORES-GBD'!$A$3:$I$43,4,FALSE)</f>
        <v>2.52534E-3</v>
      </c>
      <c r="BB29" s="78">
        <f>L29*VLOOKUP(BB$8,'PONDERADORES-GBD'!$A$3:$I$43,4,FALSE)</f>
        <v>0</v>
      </c>
      <c r="BC29" s="78">
        <f>M29*VLOOKUP(BC$8,'PONDERADORES-GBD'!$A$3:$I$43,4,FALSE)</f>
        <v>0</v>
      </c>
      <c r="BD29" s="78">
        <f>N29*VLOOKUP(BD$8,'PONDERADORES-GBD'!$A$3:$I$43,4,FALSE)</f>
        <v>0</v>
      </c>
      <c r="BE29" s="78">
        <f>O29*VLOOKUP(BE$8,'PONDERADORES-GBD'!$A$3:$I$43,4,FALSE)</f>
        <v>7.1140000000000005E-4</v>
      </c>
      <c r="BF29" s="78">
        <f>P29*VLOOKUP(BF$8,'PONDERADORES-GBD'!$A$3:$I$43,4,FALSE)</f>
        <v>8.2060950000000001E-3</v>
      </c>
      <c r="BG29" s="78">
        <f>Q29*VLOOKUP(BG$8,'PONDERADORES-GBD'!$A$3:$I$43,4,FALSE)</f>
        <v>1.4227E-4</v>
      </c>
      <c r="BH29" s="78">
        <f>R29*VLOOKUP(BH$8,'PONDERADORES-GBD'!$A$3:$I$43,4,FALSE)</f>
        <v>4.9795999999999998E-4</v>
      </c>
      <c r="BI29" s="78">
        <f>S29*VLOOKUP(BI$8,'PONDERADORES-GBD'!$A$3:$I$43,4,FALSE)</f>
        <v>5.121825E-3</v>
      </c>
      <c r="BJ29" s="78">
        <f>T29*VLOOKUP(BJ$8,'PONDERADORES-GBD'!$A$3:$I$43,4,FALSE)</f>
        <v>0</v>
      </c>
      <c r="BK29" s="78">
        <f>U29*VLOOKUP(BK$8,'PONDERADORES-GBD'!$A$3:$I$43,4,FALSE)</f>
        <v>0</v>
      </c>
      <c r="BL29" s="78">
        <f>V29*VLOOKUP(BL$8,'PONDERADORES-GBD'!$A$3:$I$43,4,FALSE)</f>
        <v>0</v>
      </c>
      <c r="BM29" s="78">
        <f>W29*VLOOKUP(BM$8,'PONDERADORES-GBD'!$A$3:$I$43,4,FALSE)</f>
        <v>0</v>
      </c>
      <c r="BN29" s="78">
        <f>X29*VLOOKUP(BN$8,'PONDERADORES-GBD'!$A$3:$I$43,4,FALSE)</f>
        <v>0</v>
      </c>
      <c r="BO29" s="78">
        <f>Y29*VLOOKUP(BO$8,'PONDERADORES-GBD'!$A$3:$I$43,4,FALSE)</f>
        <v>0</v>
      </c>
      <c r="BP29" s="78">
        <f>Z29*VLOOKUP(BP$8,'PONDERADORES-GBD'!$A$3:$I$43,4,FALSE)</f>
        <v>0</v>
      </c>
      <c r="BQ29" s="78">
        <f>AA29*VLOOKUP(BQ$8,'PONDERADORES-GBD'!$A$3:$I$43,4,FALSE)</f>
        <v>0</v>
      </c>
      <c r="BR29" s="78">
        <f>AB29*VLOOKUP(BR$8,'PONDERADORES-GBD'!$A$3:$I$43,4,FALSE)</f>
        <v>0</v>
      </c>
      <c r="BS29" s="78">
        <f>AC29*VLOOKUP(BS$8,'PONDERADORES-GBD'!$A$3:$I$43,4,FALSE)</f>
        <v>1.7780000000000001E-4</v>
      </c>
      <c r="BT29" s="78">
        <f>AD29*VLOOKUP(BT$8,'PONDERADORES-GBD'!$A$3:$I$43,4,FALSE)</f>
        <v>3.5570000000000003E-4</v>
      </c>
      <c r="BU29" s="78">
        <f>AE29*VLOOKUP(BU$8,'PONDERADORES-GBD'!$A$3:$I$43,4,FALSE)</f>
        <v>0</v>
      </c>
      <c r="BV29" s="78">
        <f>AF29*VLOOKUP(BV$8,'PONDERADORES-GBD'!$A$3:$I$43,4,FALSE)</f>
        <v>1.7780000000000001E-4</v>
      </c>
      <c r="BW29" s="78">
        <f>AG29*VLOOKUP(BW$8,'PONDERADORES-GBD'!$A$3:$I$43,4,FALSE)</f>
        <v>0</v>
      </c>
      <c r="BX29" s="78">
        <f>AH29*VLOOKUP(BX$8,'PONDERADORES-GBD'!$A$3:$I$43,4,FALSE)</f>
        <v>0</v>
      </c>
      <c r="BY29" s="78">
        <f>AI29*VLOOKUP(BY$8,'PONDERADORES-GBD'!$A$3:$I$43,4,FALSE)</f>
        <v>0</v>
      </c>
      <c r="BZ29" s="78">
        <f>AJ29*VLOOKUP(BZ$8,'PONDERADORES-GBD'!$A$3:$I$43,4,FALSE)</f>
        <v>0</v>
      </c>
      <c r="CA29" s="78">
        <f>AK29*VLOOKUP(CA$8,'PONDERADORES-GBD'!$A$3:$I$43,4,FALSE)</f>
        <v>0</v>
      </c>
      <c r="CB29" s="78">
        <f>AL29*VLOOKUP(CB$8,'PONDERADORES-GBD'!$A$3:$I$43,4,FALSE)</f>
        <v>0</v>
      </c>
      <c r="CC29" s="78">
        <f>AM29*VLOOKUP(CC$8,'PONDERADORES-GBD'!$A$3:$I$43,4,FALSE)</f>
        <v>0</v>
      </c>
      <c r="CD29" s="78">
        <f>AN29*VLOOKUP(CD$8,'PONDERADORES-GBD'!$A$3:$I$43,4,FALSE)</f>
        <v>0</v>
      </c>
      <c r="CE29" s="78">
        <f>AO29*VLOOKUP(CE$8,'PONDERADORES-GBD'!$A$3:$I$43,4,FALSE)</f>
        <v>0</v>
      </c>
      <c r="CF29" s="78">
        <f>AP29*VLOOKUP(CF$8,'PONDERADORES-GBD'!$A$3:$I$43,4,FALSE)</f>
        <v>0</v>
      </c>
      <c r="CG29" s="78">
        <f>AQ29*VLOOKUP(CG$8,'PONDERADORES-GBD'!$A$3:$I$43,4,FALSE)</f>
        <v>0</v>
      </c>
      <c r="CH29" s="78">
        <f>D29*(1-VLOOKUP(CH$8,'PONDERADORES-GBD'!$A$3:$I$43,4,FALSE))</f>
        <v>0</v>
      </c>
      <c r="CI29" s="78">
        <f>E29*(1-VLOOKUP(CI$8,'PONDERADORES-GBD'!$A$3:$I$43,4,FALSE))</f>
        <v>0</v>
      </c>
      <c r="CJ29" s="78">
        <f>F29*(1-VLOOKUP(CJ$8,'PONDERADORES-GBD'!$A$3:$I$43,4,FALSE))</f>
        <v>0.23182213499999998</v>
      </c>
      <c r="CK29" s="78">
        <f>G29*(1-VLOOKUP(CK$8,'PONDERADORES-GBD'!$A$3:$I$43,4,FALSE))</f>
        <v>0</v>
      </c>
      <c r="CL29" s="78">
        <f>H29*(1-VLOOKUP(CL$8,'PONDERADORES-GBD'!$A$3:$I$43,4,FALSE))</f>
        <v>0</v>
      </c>
      <c r="CM29" s="78">
        <f>I29*(1-VLOOKUP(CM$8,'PONDERADORES-GBD'!$A$3:$I$43,4,FALSE))</f>
        <v>0</v>
      </c>
      <c r="CN29" s="78">
        <f>J29*(1-VLOOKUP(CN$8,'PONDERADORES-GBD'!$A$3:$I$43,4,FALSE))</f>
        <v>8.4474949999999993E-3</v>
      </c>
      <c r="CO29" s="78">
        <f>K29*(1-VLOOKUP(CO$8,'PONDERADORES-GBD'!$A$3:$I$43,4,FALSE))</f>
        <v>4.7981459999999997E-2</v>
      </c>
      <c r="CP29" s="78">
        <f>L29*(1-VLOOKUP(CP$8,'PONDERADORES-GBD'!$A$3:$I$43,4,FALSE))</f>
        <v>1.38716E-2</v>
      </c>
      <c r="CQ29" s="78">
        <f>M29*(1-VLOOKUP(CQ$8,'PONDERADORES-GBD'!$A$3:$I$43,4,FALSE))</f>
        <v>3.9658499999999999E-2</v>
      </c>
      <c r="CR29" s="78">
        <f>N29*(1-VLOOKUP(CR$8,'PONDERADORES-GBD'!$A$3:$I$43,4,FALSE))</f>
        <v>2.0095999999999999E-2</v>
      </c>
      <c r="CS29" s="78">
        <f>O29*(1-VLOOKUP(CS$8,'PONDERADORES-GBD'!$A$3:$I$43,4,FALSE))</f>
        <v>0</v>
      </c>
      <c r="CT29" s="78">
        <f>P29*(1-VLOOKUP(CT$8,'PONDERADORES-GBD'!$A$3:$I$43,4,FALSE))</f>
        <v>0.15591580499999999</v>
      </c>
      <c r="CU29" s="78">
        <f>Q29*(1-VLOOKUP(CU$8,'PONDERADORES-GBD'!$A$3:$I$43,4,FALSE))</f>
        <v>1.2804300000000002E-3</v>
      </c>
      <c r="CV29" s="78">
        <f>R29*(1-VLOOKUP(CV$8,'PONDERADORES-GBD'!$A$3:$I$43,4,FALSE))</f>
        <v>1.9918399999999999E-3</v>
      </c>
      <c r="CW29" s="78">
        <f>S29*(1-VLOOKUP(CW$8,'PONDERADORES-GBD'!$A$3:$I$43,4,FALSE))</f>
        <v>2.9023675000000002E-2</v>
      </c>
      <c r="CX29" s="78">
        <f>T29*(1-VLOOKUP(CX$8,'PONDERADORES-GBD'!$A$3:$I$43,4,FALSE))</f>
        <v>1.9384700000000001E-2</v>
      </c>
      <c r="CY29" s="78">
        <f>U29*(1-VLOOKUP(CY$8,'PONDERADORES-GBD'!$A$3:$I$43,4,FALSE))</f>
        <v>1.29824E-2</v>
      </c>
      <c r="CZ29" s="78">
        <f>V29*(1-VLOOKUP(CZ$8,'PONDERADORES-GBD'!$A$3:$I$43,4,FALSE))</f>
        <v>1.4227E-3</v>
      </c>
      <c r="DA29" s="78">
        <f>W29*(1-VLOOKUP(DA$8,'PONDERADORES-GBD'!$A$3:$I$43,4,FALSE))</f>
        <v>6.6334699999999996E-2</v>
      </c>
      <c r="DB29" s="78">
        <f>X29*(1-VLOOKUP(DB$8,'PONDERADORES-GBD'!$A$3:$I$43,4,FALSE))</f>
        <v>9.6389799999999998E-2</v>
      </c>
      <c r="DC29" s="78">
        <f>Y29*(1-VLOOKUP(DC$8,'PONDERADORES-GBD'!$A$3:$I$43,4,FALSE))</f>
        <v>1.42273E-2</v>
      </c>
      <c r="DD29" s="78">
        <f>Z29*(1-VLOOKUP(DD$8,'PONDERADORES-GBD'!$A$3:$I$43,4,FALSE))</f>
        <v>0.112929</v>
      </c>
      <c r="DE29" s="78">
        <f>AA29*(1-VLOOKUP(DE$8,'PONDERADORES-GBD'!$A$3:$I$43,4,FALSE))</f>
        <v>9.0699000000000005E-3</v>
      </c>
      <c r="DF29" s="78">
        <f>AB29*(1-VLOOKUP(DF$8,'PONDERADORES-GBD'!$A$3:$I$43,4,FALSE))</f>
        <v>1.9562999999999998E-3</v>
      </c>
      <c r="DG29" s="78">
        <f>AC29*(1-VLOOKUP(DG$8,'PONDERADORES-GBD'!$A$3:$I$43,4,FALSE))</f>
        <v>0</v>
      </c>
      <c r="DH29" s="78">
        <f>AD29*(1-VLOOKUP(DH$8,'PONDERADORES-GBD'!$A$3:$I$43,4,FALSE))</f>
        <v>0</v>
      </c>
      <c r="DI29" s="78">
        <f>AE29*(1-VLOOKUP(DI$8,'PONDERADORES-GBD'!$A$3:$I$43,4,FALSE))</f>
        <v>0</v>
      </c>
      <c r="DJ29" s="78">
        <f>AF29*(1-VLOOKUP(DJ$8,'PONDERADORES-GBD'!$A$3:$I$43,4,FALSE))</f>
        <v>0</v>
      </c>
      <c r="DK29" s="78">
        <f>AG29*(1-VLOOKUP(DK$8,'PONDERADORES-GBD'!$A$3:$I$43,4,FALSE))</f>
        <v>0</v>
      </c>
      <c r="DL29" s="78">
        <f>AH29*(1-VLOOKUP(DL$8,'PONDERADORES-GBD'!$A$3:$I$43,4,FALSE))</f>
        <v>0</v>
      </c>
      <c r="DM29" s="78">
        <f>AI29*(1-VLOOKUP(DM$8,'PONDERADORES-GBD'!$A$3:$I$43,4,FALSE))</f>
        <v>2.8454999999999999E-3</v>
      </c>
      <c r="DN29" s="78">
        <f>AJ29*(1-VLOOKUP(DN$8,'PONDERADORES-GBD'!$A$3:$I$43,4,FALSE))</f>
        <v>1.4227E-3</v>
      </c>
      <c r="DO29" s="78">
        <f>AK29*(1-VLOOKUP(DO$8,'PONDERADORES-GBD'!$A$3:$I$43,4,FALSE))</f>
        <v>4.4460000000000003E-3</v>
      </c>
      <c r="DP29" s="78">
        <f>AL29*(1-VLOOKUP(DP$8,'PONDERADORES-GBD'!$A$3:$I$43,4,FALSE))</f>
        <v>1.2271000000000001E-2</v>
      </c>
      <c r="DQ29" s="78">
        <f>AM29*(1-VLOOKUP(DQ$8,'PONDERADORES-GBD'!$A$3:$I$43,4,FALSE))</f>
        <v>4.76614E-2</v>
      </c>
      <c r="DR29" s="78">
        <f>AN29*(1-VLOOKUP(DR$8,'PONDERADORES-GBD'!$A$3:$I$43,4,FALSE))</f>
        <v>6.7580000000000001E-3</v>
      </c>
      <c r="DS29" s="78">
        <f>AO29*(1-VLOOKUP(DS$8,'PONDERADORES-GBD'!$A$3:$I$43,4,FALSE))</f>
        <v>3.2011000000000001E-3</v>
      </c>
      <c r="DT29" s="78">
        <f>AP29*(1-VLOOKUP(DT$8,'PONDERADORES-GBD'!$A$3:$I$43,4,FALSE))</f>
        <v>0</v>
      </c>
      <c r="DU29" s="78">
        <f>AQ29*(1-VLOOKUP(DU$8,'PONDERADORES-GBD'!$A$3:$I$43,4,FALSE))</f>
        <v>0</v>
      </c>
      <c r="DV29" s="50">
        <f t="shared" si="0"/>
        <v>0.99999999999999978</v>
      </c>
      <c r="DW29" s="45"/>
      <c r="DX29" s="81">
        <f>AT29*VLOOKUP(DX$8,'PONDERADORES-GBD'!$A$3:$I$43,5,FALSE)*VLOOKUP(DX$8,'PONDERADORES-GBD'!$A$3:$I$43,7,FALSE)+AT29*(1-VLOOKUP(DX$8,'PONDERADORES-GBD'!$A$3:$I$43,5,FALSE))*VLOOKUP(DX$8,'PONDERADORES-GBD'!$A$3:$I$43,9,FALSE)</f>
        <v>1.7807236999999999E-3</v>
      </c>
      <c r="DY29" s="81">
        <f>AU29*VLOOKUP(DY$8,'PONDERADORES-GBD'!$A$3:$I$43,5,FALSE)*VLOOKUP(DY$8,'PONDERADORES-GBD'!$A$3:$I$43,7,FALSE)+AU29*(1-VLOOKUP(DY$8,'PONDERADORES-GBD'!$A$3:$I$43,5,FALSE))*VLOOKUP(DY$8,'PONDERADORES-GBD'!$A$3:$I$43,9,FALSE)</f>
        <v>8.9489680000000001E-4</v>
      </c>
      <c r="DZ29" s="81">
        <f>AV29*VLOOKUP(DZ$8,'PONDERADORES-GBD'!$A$3:$I$43,5,FALSE)*VLOOKUP(DZ$8,'PONDERADORES-GBD'!$A$3:$I$43,7,FALSE)+AV29*(1-VLOOKUP(DZ$8,'PONDERADORES-GBD'!$A$3:$I$43,5,FALSE))*VLOOKUP(DZ$8,'PONDERADORES-GBD'!$A$3:$I$43,9,FALSE)</f>
        <v>2.8184691150000001E-3</v>
      </c>
      <c r="EA29" s="81">
        <f>AW29*VLOOKUP(EA$8,'PONDERADORES-GBD'!$A$3:$I$43,5,FALSE)*VLOOKUP(EA$8,'PONDERADORES-GBD'!$A$3:$I$43,7,FALSE)+AW29*(1-VLOOKUP(EA$8,'PONDERADORES-GBD'!$A$3:$I$43,5,FALSE))*VLOOKUP(EA$8,'PONDERADORES-GBD'!$A$3:$I$43,9,FALSE)</f>
        <v>0</v>
      </c>
      <c r="EB29" s="81">
        <f>AX29*VLOOKUP(EB$8,'PONDERADORES-GBD'!$A$3:$I$43,5,FALSE)*VLOOKUP(EB$8,'PONDERADORES-GBD'!$A$3:$I$43,7,FALSE)+AX29*(1-VLOOKUP(EB$8,'PONDERADORES-GBD'!$A$3:$I$43,5,FALSE))*VLOOKUP(EB$8,'PONDERADORES-GBD'!$A$3:$I$43,9,FALSE)</f>
        <v>0</v>
      </c>
      <c r="EC29" s="81">
        <f>AY29*VLOOKUP(EC$8,'PONDERADORES-GBD'!$A$3:$I$43,5,FALSE)*VLOOKUP(EC$8,'PONDERADORES-GBD'!$A$3:$I$43,7,FALSE)+AY29*(1-VLOOKUP(EC$8,'PONDERADORES-GBD'!$A$3:$I$43,5,FALSE))*VLOOKUP(EC$8,'PONDERADORES-GBD'!$A$3:$I$43,9,FALSE)</f>
        <v>0</v>
      </c>
      <c r="ED29" s="81">
        <f>AZ29*VLOOKUP(ED$8,'PONDERADORES-GBD'!$A$3:$I$43,5,FALSE)*VLOOKUP(ED$8,'PONDERADORES-GBD'!$A$3:$I$43,7,FALSE)+AZ29*(1-VLOOKUP(ED$8,'PONDERADORES-GBD'!$A$3:$I$43,5,FALSE))*VLOOKUP(ED$8,'PONDERADORES-GBD'!$A$3:$I$43,9,FALSE)</f>
        <v>2.5787090000000005E-5</v>
      </c>
      <c r="EE29" s="81">
        <f>BA29*VLOOKUP(EE$8,'PONDERADORES-GBD'!$A$3:$I$43,5,FALSE)*VLOOKUP(EE$8,'PONDERADORES-GBD'!$A$3:$I$43,7,FALSE)+BA29*(1-VLOOKUP(EE$8,'PONDERADORES-GBD'!$A$3:$I$43,5,FALSE))*VLOOKUP(EE$8,'PONDERADORES-GBD'!$A$3:$I$43,9,FALSE)</f>
        <v>1.2626700000000001E-5</v>
      </c>
      <c r="EF29" s="81">
        <f>BB29*VLOOKUP(EF$8,'PONDERADORES-GBD'!$A$3:$I$43,5,FALSE)*VLOOKUP(EF$8,'PONDERADORES-GBD'!$A$3:$I$43,7,FALSE)+BB29*(1-VLOOKUP(EF$8,'PONDERADORES-GBD'!$A$3:$I$43,5,FALSE))*VLOOKUP(EF$8,'PONDERADORES-GBD'!$A$3:$I$43,9,FALSE)</f>
        <v>0</v>
      </c>
      <c r="EG29" s="81">
        <f>BC29*VLOOKUP(EG$8,'PONDERADORES-GBD'!$A$3:$I$43,5,FALSE)*VLOOKUP(EG$8,'PONDERADORES-GBD'!$A$3:$I$43,7,FALSE)+BC29*(1-VLOOKUP(EG$8,'PONDERADORES-GBD'!$A$3:$I$43,5,FALSE))*VLOOKUP(EG$8,'PONDERADORES-GBD'!$A$3:$I$43,9,FALSE)</f>
        <v>0</v>
      </c>
      <c r="EH29" s="81">
        <f>BD29*VLOOKUP(EH$8,'PONDERADORES-GBD'!$A$3:$I$43,5,FALSE)*VLOOKUP(EH$8,'PONDERADORES-GBD'!$A$3:$I$43,7,FALSE)+BD29*(1-VLOOKUP(EH$8,'PONDERADORES-GBD'!$A$3:$I$43,5,FALSE))*VLOOKUP(EH$8,'PONDERADORES-GBD'!$A$3:$I$43,9,FALSE)</f>
        <v>0</v>
      </c>
      <c r="EI29" s="81">
        <f>BE29*VLOOKUP(EI$8,'PONDERADORES-GBD'!$A$3:$I$43,5,FALSE)*VLOOKUP(EI$8,'PONDERADORES-GBD'!$A$3:$I$43,7,FALSE)+BE29*(1-VLOOKUP(EI$8,'PONDERADORES-GBD'!$A$3:$I$43,5,FALSE))*VLOOKUP(EI$8,'PONDERADORES-GBD'!$A$3:$I$43,9,FALSE)</f>
        <v>1.1382400000000001E-5</v>
      </c>
      <c r="EJ29" s="81">
        <f>BF29*VLOOKUP(EJ$8,'PONDERADORES-GBD'!$A$3:$I$43,5,FALSE)*VLOOKUP(EJ$8,'PONDERADORES-GBD'!$A$3:$I$43,7,FALSE)+BF29*(1-VLOOKUP(EJ$8,'PONDERADORES-GBD'!$A$3:$I$43,5,FALSE))*VLOOKUP(EJ$8,'PONDERADORES-GBD'!$A$3:$I$43,9,FALSE)</f>
        <v>7.7137292999999996E-4</v>
      </c>
      <c r="EK29" s="81">
        <f>BG29*VLOOKUP(EK$8,'PONDERADORES-GBD'!$A$3:$I$43,5,FALSE)*VLOOKUP(EK$8,'PONDERADORES-GBD'!$A$3:$I$43,7,FALSE)+BG29*(1-VLOOKUP(EK$8,'PONDERADORES-GBD'!$A$3:$I$43,5,FALSE))*VLOOKUP(EK$8,'PONDERADORES-GBD'!$A$3:$I$43,9,FALSE)</f>
        <v>4.2681E-5</v>
      </c>
      <c r="EL29" s="81">
        <f>BH29*VLOOKUP(EL$8,'PONDERADORES-GBD'!$A$3:$I$43,5,FALSE)*VLOOKUP(EL$8,'PONDERADORES-GBD'!$A$3:$I$43,7,FALSE)+BH29*(1-VLOOKUP(EL$8,'PONDERADORES-GBD'!$A$3:$I$43,5,FALSE))*VLOOKUP(EL$8,'PONDERADORES-GBD'!$A$3:$I$43,9,FALSE)</f>
        <v>5.6269479999999999E-5</v>
      </c>
      <c r="EM29" s="81">
        <f>BI29*VLOOKUP(EM$8,'PONDERADORES-GBD'!$A$3:$I$43,5,FALSE)*VLOOKUP(EM$8,'PONDERADORES-GBD'!$A$3:$I$43,7,FALSE)+BI29*(1-VLOOKUP(EM$8,'PONDERADORES-GBD'!$A$3:$I$43,5,FALSE))*VLOOKUP(EM$8,'PONDERADORES-GBD'!$A$3:$I$43,9,FALSE)</f>
        <v>3.6364957499999999E-4</v>
      </c>
      <c r="EN29" s="81">
        <f>BJ29*VLOOKUP(EN$8,'PONDERADORES-GBD'!$A$3:$I$43,5,FALSE)*VLOOKUP(EN$8,'PONDERADORES-GBD'!$A$3:$I$43,7,FALSE)+BJ29*(1-VLOOKUP(EN$8,'PONDERADORES-GBD'!$A$3:$I$43,5,FALSE))*VLOOKUP(EN$8,'PONDERADORES-GBD'!$A$3:$I$43,9,FALSE)</f>
        <v>0</v>
      </c>
      <c r="EO29" s="81">
        <f>BK29*VLOOKUP(EO$8,'PONDERADORES-GBD'!$A$3:$I$43,5,FALSE)*VLOOKUP(EO$8,'PONDERADORES-GBD'!$A$3:$I$43,7,FALSE)+BK29*(1-VLOOKUP(EO$8,'PONDERADORES-GBD'!$A$3:$I$43,5,FALSE))*VLOOKUP(EO$8,'PONDERADORES-GBD'!$A$3:$I$43,9,FALSE)</f>
        <v>0</v>
      </c>
      <c r="EP29" s="81">
        <f>BL29*VLOOKUP(EP$8,'PONDERADORES-GBD'!$A$3:$I$43,5,FALSE)*VLOOKUP(EP$8,'PONDERADORES-GBD'!$A$3:$I$43,7,FALSE)+BL29*(1-VLOOKUP(EP$8,'PONDERADORES-GBD'!$A$3:$I$43,5,FALSE))*VLOOKUP(EP$8,'PONDERADORES-GBD'!$A$3:$I$43,9,FALSE)</f>
        <v>0</v>
      </c>
      <c r="EQ29" s="81">
        <f>BM29*VLOOKUP(EQ$8,'PONDERADORES-GBD'!$A$3:$I$43,5,FALSE)*VLOOKUP(EQ$8,'PONDERADORES-GBD'!$A$3:$I$43,7,FALSE)+BM29*(1-VLOOKUP(EQ$8,'PONDERADORES-GBD'!$A$3:$I$43,5,FALSE))*VLOOKUP(EQ$8,'PONDERADORES-GBD'!$A$3:$I$43,9,FALSE)</f>
        <v>0</v>
      </c>
      <c r="ER29" s="81">
        <f>BN29*VLOOKUP(ER$8,'PONDERADORES-GBD'!$A$3:$I$43,5,FALSE)*VLOOKUP(ER$8,'PONDERADORES-GBD'!$A$3:$I$43,7,FALSE)+BN29*(1-VLOOKUP(ER$8,'PONDERADORES-GBD'!$A$3:$I$43,5,FALSE))*VLOOKUP(ER$8,'PONDERADORES-GBD'!$A$3:$I$43,9,FALSE)</f>
        <v>0</v>
      </c>
      <c r="ES29" s="81">
        <f>BO29*VLOOKUP(ES$8,'PONDERADORES-GBD'!$A$3:$I$43,5,FALSE)*VLOOKUP(ES$8,'PONDERADORES-GBD'!$A$3:$I$43,7,FALSE)+BO29*(1-VLOOKUP(ES$8,'PONDERADORES-GBD'!$A$3:$I$43,5,FALSE))*VLOOKUP(ES$8,'PONDERADORES-GBD'!$A$3:$I$43,9,FALSE)</f>
        <v>0</v>
      </c>
      <c r="ET29" s="81">
        <f>BP29*VLOOKUP(ET$8,'PONDERADORES-GBD'!$A$3:$I$43,5,FALSE)*VLOOKUP(ET$8,'PONDERADORES-GBD'!$A$3:$I$43,7,FALSE)+BP29*(1-VLOOKUP(ET$8,'PONDERADORES-GBD'!$A$3:$I$43,5,FALSE))*VLOOKUP(ET$8,'PONDERADORES-GBD'!$A$3:$I$43,9,FALSE)</f>
        <v>0</v>
      </c>
      <c r="EU29" s="81">
        <f>BQ29*VLOOKUP(EU$8,'PONDERADORES-GBD'!$A$3:$I$43,5,FALSE)*VLOOKUP(EU$8,'PONDERADORES-GBD'!$A$3:$I$43,7,FALSE)+BQ29*(1-VLOOKUP(EU$8,'PONDERADORES-GBD'!$A$3:$I$43,5,FALSE))*VLOOKUP(EU$8,'PONDERADORES-GBD'!$A$3:$I$43,9,FALSE)</f>
        <v>0</v>
      </c>
      <c r="EV29" s="81">
        <f>BR29*VLOOKUP(EV$8,'PONDERADORES-GBD'!$A$3:$I$43,5,FALSE)*VLOOKUP(EV$8,'PONDERADORES-GBD'!$A$3:$I$43,7,FALSE)+BR29*(1-VLOOKUP(EV$8,'PONDERADORES-GBD'!$A$3:$I$43,5,FALSE))*VLOOKUP(EV$8,'PONDERADORES-GBD'!$A$3:$I$43,9,FALSE)</f>
        <v>0</v>
      </c>
      <c r="EW29" s="81">
        <f>BS29*VLOOKUP(EW$8,'PONDERADORES-GBD'!$A$3:$I$43,5,FALSE)*VLOOKUP(EW$8,'PONDERADORES-GBD'!$A$3:$I$43,7,FALSE)+BS29*(1-VLOOKUP(EW$8,'PONDERADORES-GBD'!$A$3:$I$43,5,FALSE))*VLOOKUP(EW$8,'PONDERADORES-GBD'!$A$3:$I$43,9,FALSE)</f>
        <v>6.9342000000000005E-6</v>
      </c>
      <c r="EX29" s="81">
        <f>BT29*VLOOKUP(EX$8,'PONDERADORES-GBD'!$A$3:$I$43,5,FALSE)*VLOOKUP(EX$8,'PONDERADORES-GBD'!$A$3:$I$43,7,FALSE)+BT29*(1-VLOOKUP(EX$8,'PONDERADORES-GBD'!$A$3:$I$43,5,FALSE))*VLOOKUP(EX$8,'PONDERADORES-GBD'!$A$3:$I$43,9,FALSE)</f>
        <v>4.3751100000000002E-5</v>
      </c>
      <c r="EY29" s="81">
        <f>BU29*VLOOKUP(EY$8,'PONDERADORES-GBD'!$A$3:$I$43,5,FALSE)*VLOOKUP(EY$8,'PONDERADORES-GBD'!$A$3:$I$43,7,FALSE)+BU29*(1-VLOOKUP(EY$8,'PONDERADORES-GBD'!$A$3:$I$43,5,FALSE))*VLOOKUP(EY$8,'PONDERADORES-GBD'!$A$3:$I$43,9,FALSE)</f>
        <v>0</v>
      </c>
      <c r="EZ29" s="81">
        <f>BV29*VLOOKUP(EZ$8,'PONDERADORES-GBD'!$A$3:$I$43,5,FALSE)*VLOOKUP(EZ$8,'PONDERADORES-GBD'!$A$3:$I$43,7,FALSE)+BV29*(1-VLOOKUP(EZ$8,'PONDERADORES-GBD'!$A$3:$I$43,5,FALSE))*VLOOKUP(EZ$8,'PONDERADORES-GBD'!$A$3:$I$43,9,FALSE)</f>
        <v>8.8900000000000009E-7</v>
      </c>
      <c r="FA29" s="81">
        <f>BW29*VLOOKUP(FA$8,'PONDERADORES-GBD'!$A$3:$I$43,5,FALSE)*VLOOKUP(FA$8,'PONDERADORES-GBD'!$A$3:$I$43,7,FALSE)+BW29*(1-VLOOKUP(FA$8,'PONDERADORES-GBD'!$A$3:$I$43,5,FALSE))*VLOOKUP(FA$8,'PONDERADORES-GBD'!$A$3:$I$43,9,FALSE)</f>
        <v>0</v>
      </c>
      <c r="FB29" s="81">
        <f>BX29*VLOOKUP(FB$8,'PONDERADORES-GBD'!$A$3:$I$43,5,FALSE)*VLOOKUP(FB$8,'PONDERADORES-GBD'!$A$3:$I$43,7,FALSE)+BX29*(1-VLOOKUP(FB$8,'PONDERADORES-GBD'!$A$3:$I$43,5,FALSE))*VLOOKUP(FB$8,'PONDERADORES-GBD'!$A$3:$I$43,9,FALSE)</f>
        <v>0</v>
      </c>
      <c r="FC29" s="81">
        <f>BY29*VLOOKUP(FC$8,'PONDERADORES-GBD'!$A$3:$I$43,5,FALSE)*VLOOKUP(FC$8,'PONDERADORES-GBD'!$A$3:$I$43,7,FALSE)+BY29*(1-VLOOKUP(FC$8,'PONDERADORES-GBD'!$A$3:$I$43,5,FALSE))*VLOOKUP(FC$8,'PONDERADORES-GBD'!$A$3:$I$43,9,FALSE)</f>
        <v>0</v>
      </c>
      <c r="FD29" s="81">
        <f>BZ29*VLOOKUP(FD$8,'PONDERADORES-GBD'!$A$3:$I$43,5,FALSE)*VLOOKUP(FD$8,'PONDERADORES-GBD'!$A$3:$I$43,7,FALSE)+BZ29*(1-VLOOKUP(FD$8,'PONDERADORES-GBD'!$A$3:$I$43,5,FALSE))*VLOOKUP(FD$8,'PONDERADORES-GBD'!$A$3:$I$43,9,FALSE)</f>
        <v>0</v>
      </c>
      <c r="FE29" s="81">
        <f>CA29*VLOOKUP(FE$8,'PONDERADORES-GBD'!$A$3:$I$43,5,FALSE)*VLOOKUP(FE$8,'PONDERADORES-GBD'!$A$3:$I$43,7,FALSE)+CA29*(1-VLOOKUP(FE$8,'PONDERADORES-GBD'!$A$3:$I$43,5,FALSE))*VLOOKUP(FE$8,'PONDERADORES-GBD'!$A$3:$I$43,9,FALSE)</f>
        <v>0</v>
      </c>
      <c r="FF29" s="81">
        <f>CB29*VLOOKUP(FF$8,'PONDERADORES-GBD'!$A$3:$I$43,5,FALSE)*VLOOKUP(FF$8,'PONDERADORES-GBD'!$A$3:$I$43,7,FALSE)+CB29*(1-VLOOKUP(FF$8,'PONDERADORES-GBD'!$A$3:$I$43,5,FALSE))*VLOOKUP(FF$8,'PONDERADORES-GBD'!$A$3:$I$43,9,FALSE)</f>
        <v>0</v>
      </c>
      <c r="FG29" s="81">
        <f>CC29*VLOOKUP(FG$8,'PONDERADORES-GBD'!$A$3:$I$43,5,FALSE)*VLOOKUP(FG$8,'PONDERADORES-GBD'!$A$3:$I$43,7,FALSE)+CC29*(1-VLOOKUP(FG$8,'PONDERADORES-GBD'!$A$3:$I$43,5,FALSE))*VLOOKUP(FG$8,'PONDERADORES-GBD'!$A$3:$I$43,9,FALSE)</f>
        <v>0</v>
      </c>
      <c r="FH29" s="81">
        <f>CD29*VLOOKUP(FH$8,'PONDERADORES-GBD'!$A$3:$I$43,5,FALSE)*VLOOKUP(FH$8,'PONDERADORES-GBD'!$A$3:$I$43,7,FALSE)+CD29*(1-VLOOKUP(FH$8,'PONDERADORES-GBD'!$A$3:$I$43,5,FALSE))*VLOOKUP(FH$8,'PONDERADORES-GBD'!$A$3:$I$43,9,FALSE)</f>
        <v>0</v>
      </c>
      <c r="FI29" s="81">
        <f>CE29*VLOOKUP(FI$8,'PONDERADORES-GBD'!$A$3:$I$43,5,FALSE)*VLOOKUP(FI$8,'PONDERADORES-GBD'!$A$3:$I$43,7,FALSE)+CE29*(1-VLOOKUP(FI$8,'PONDERADORES-GBD'!$A$3:$I$43,5,FALSE))*VLOOKUP(FI$8,'PONDERADORES-GBD'!$A$3:$I$43,9,FALSE)</f>
        <v>0</v>
      </c>
      <c r="FJ29" s="81">
        <f>CF29*VLOOKUP(FJ$8,'PONDERADORES-GBD'!$A$3:$I$43,5,FALSE)*VLOOKUP(FJ$8,'PONDERADORES-GBD'!$A$3:$I$43,7,FALSE)+CF29*(1-VLOOKUP(FJ$8,'PONDERADORES-GBD'!$A$3:$I$43,5,FALSE))*VLOOKUP(FJ$8,'PONDERADORES-GBD'!$A$3:$I$43,9,FALSE)</f>
        <v>0</v>
      </c>
      <c r="FK29" s="81">
        <f>CG29*VLOOKUP(FK$8,'PONDERADORES-GBD'!$A$3:$I$43,5,FALSE)*VLOOKUP(FK$8,'PONDERADORES-GBD'!$A$3:$I$43,7,FALSE)+CG29*(1-VLOOKUP(FK$8,'PONDERADORES-GBD'!$A$3:$I$43,5,FALSE))*VLOOKUP(FK$8,'PONDERADORES-GBD'!$A$3:$I$43,9,FALSE)</f>
        <v>0</v>
      </c>
      <c r="FL29" s="81">
        <f>CH29*VLOOKUP(FL$8,'PONDERADORES-GBD'!$A$3:$I$43,5,FALSE)*VLOOKUP(FL$8,'PONDERADORES-GBD'!$A$3:$I$43,6,FALSE)*VLOOKUP(FL$8,'PONDERADORES-GBD'!$A$3:$I$43,3,FALSE)+CH29*(1-VLOOKUP(FL$8,'PONDERADORES-GBD'!$A$3:$I$43,5,FALSE))*VLOOKUP(FL$8,'PONDERADORES-GBD'!$A$3:$I$43,8,FALSE)*VLOOKUP(FL$8,'PONDERADORES-GBD'!$A$3:$I$43,3,FALSE)</f>
        <v>0</v>
      </c>
      <c r="FM29" s="81">
        <f>CI29*VLOOKUP(FM$8,'PONDERADORES-GBD'!$A$3:$I$43,5,FALSE)*VLOOKUP(FM$8,'PONDERADORES-GBD'!$A$3:$I$43,6,FALSE)*VLOOKUP(FM$8,'PONDERADORES-GBD'!$A$3:$I$43,3,FALSE)+CI29*(1-VLOOKUP(FM$8,'PONDERADORES-GBD'!$A$3:$I$43,5,FALSE))*VLOOKUP(FM$8,'PONDERADORES-GBD'!$A$3:$I$43,8,FALSE)*VLOOKUP(FM$8,'PONDERADORES-GBD'!$A$3:$I$43,3,FALSE)</f>
        <v>0</v>
      </c>
      <c r="FN29" s="81">
        <f>CJ29*VLOOKUP(FN$8,'PONDERADORES-GBD'!$A$3:$I$43,5,FALSE)*VLOOKUP(FN$8,'PONDERADORES-GBD'!$A$3:$I$43,6,FALSE)*VLOOKUP(FN$8,'PONDERADORES-GBD'!$A$3:$I$43,3,FALSE)+CJ29*(1-VLOOKUP(FN$8,'PONDERADORES-GBD'!$A$3:$I$43,5,FALSE))*VLOOKUP(FN$8,'PONDERADORES-GBD'!$A$3:$I$43,8,FALSE)*VLOOKUP(FN$8,'PONDERADORES-GBD'!$A$3:$I$43,3,FALSE)</f>
        <v>3.3277028167145789E-3</v>
      </c>
      <c r="FO29" s="81">
        <f>CK29*VLOOKUP(FO$8,'PONDERADORES-GBD'!$A$3:$I$43,5,FALSE)*VLOOKUP(FO$8,'PONDERADORES-GBD'!$A$3:$I$43,6,FALSE)*VLOOKUP(FO$8,'PONDERADORES-GBD'!$A$3:$I$43,3,FALSE)+CK29*(1-VLOOKUP(FO$8,'PONDERADORES-GBD'!$A$3:$I$43,5,FALSE))*VLOOKUP(FO$8,'PONDERADORES-GBD'!$A$3:$I$43,8,FALSE)*VLOOKUP(FO$8,'PONDERADORES-GBD'!$A$3:$I$43,3,FALSE)</f>
        <v>0</v>
      </c>
      <c r="FP29" s="81">
        <f>CL29*VLOOKUP(FP$8,'PONDERADORES-GBD'!$A$3:$I$43,5,FALSE)*VLOOKUP(FP$8,'PONDERADORES-GBD'!$A$3:$I$43,6,FALSE)*VLOOKUP(FP$8,'PONDERADORES-GBD'!$A$3:$I$43,3,FALSE)+CL29*(1-VLOOKUP(FP$8,'PONDERADORES-GBD'!$A$3:$I$43,5,FALSE))*VLOOKUP(FP$8,'PONDERADORES-GBD'!$A$3:$I$43,8,FALSE)*VLOOKUP(FP$8,'PONDERADORES-GBD'!$A$3:$I$43,3,FALSE)</f>
        <v>0</v>
      </c>
      <c r="FQ29" s="81">
        <f>CM29*VLOOKUP(FQ$8,'PONDERADORES-GBD'!$A$3:$I$43,5,FALSE)*VLOOKUP(FQ$8,'PONDERADORES-GBD'!$A$3:$I$43,6,FALSE)*VLOOKUP(FQ$8,'PONDERADORES-GBD'!$A$3:$I$43,3,FALSE)+CM29*(1-VLOOKUP(FQ$8,'PONDERADORES-GBD'!$A$3:$I$43,5,FALSE))*VLOOKUP(FQ$8,'PONDERADORES-GBD'!$A$3:$I$43,8,FALSE)*VLOOKUP(FQ$8,'PONDERADORES-GBD'!$A$3:$I$43,3,FALSE)</f>
        <v>0</v>
      </c>
      <c r="FR29" s="81">
        <f>CN29*VLOOKUP(FR$8,'PONDERADORES-GBD'!$A$3:$I$43,5,FALSE)*VLOOKUP(FR$8,'PONDERADORES-GBD'!$A$3:$I$43,6,FALSE)*VLOOKUP(FR$8,'PONDERADORES-GBD'!$A$3:$I$43,3,FALSE)+CN29*(1-VLOOKUP(FR$8,'PONDERADORES-GBD'!$A$3:$I$43,5,FALSE))*VLOOKUP(FR$8,'PONDERADORES-GBD'!$A$3:$I$43,8,FALSE)*VLOOKUP(FR$8,'PONDERADORES-GBD'!$A$3:$I$43,3,FALSE)</f>
        <v>3.0431797182751535E-4</v>
      </c>
      <c r="FS29" s="81">
        <f>CO29*VLOOKUP(FS$8,'PONDERADORES-GBD'!$A$3:$I$43,5,FALSE)*VLOOKUP(FS$8,'PONDERADORES-GBD'!$A$3:$I$43,6,FALSE)*VLOOKUP(FS$8,'PONDERADORES-GBD'!$A$3:$I$43,3,FALSE)+CO29*(1-VLOOKUP(FS$8,'PONDERADORES-GBD'!$A$3:$I$43,5,FALSE))*VLOOKUP(FS$8,'PONDERADORES-GBD'!$A$3:$I$43,8,FALSE)*VLOOKUP(FS$8,'PONDERADORES-GBD'!$A$3:$I$43,3,FALSE)</f>
        <v>7.4366336772073915E-4</v>
      </c>
      <c r="FT29" s="81">
        <f>CP29*VLOOKUP(FT$8,'PONDERADORES-GBD'!$A$3:$I$43,5,FALSE)*VLOOKUP(FT$8,'PONDERADORES-GBD'!$A$3:$I$43,6,FALSE)*VLOOKUP(FT$8,'PONDERADORES-GBD'!$A$3:$I$43,3,FALSE)+CP29*(1-VLOOKUP(FT$8,'PONDERADORES-GBD'!$A$3:$I$43,5,FALSE))*VLOOKUP(FT$8,'PONDERADORES-GBD'!$A$3:$I$43,8,FALSE)*VLOOKUP(FT$8,'PONDERADORES-GBD'!$A$3:$I$43,3,FALSE)</f>
        <v>2.172172928131417E-4</v>
      </c>
      <c r="FU29" s="81">
        <f>CQ29*VLOOKUP(FU$8,'PONDERADORES-GBD'!$A$3:$I$43,5,FALSE)*VLOOKUP(FU$8,'PONDERADORES-GBD'!$A$3:$I$43,6,FALSE)*VLOOKUP(FU$8,'PONDERADORES-GBD'!$A$3:$I$43,3,FALSE)+CQ29*(1-VLOOKUP(FU$8,'PONDERADORES-GBD'!$A$3:$I$43,5,FALSE))*VLOOKUP(FU$8,'PONDERADORES-GBD'!$A$3:$I$43,8,FALSE)*VLOOKUP(FU$8,'PONDERADORES-GBD'!$A$3:$I$43,3,FALSE)</f>
        <v>6.2101790759753594E-4</v>
      </c>
      <c r="FV29" s="81">
        <f>CR29*VLOOKUP(FV$8,'PONDERADORES-GBD'!$A$3:$I$43,5,FALSE)*VLOOKUP(FV$8,'PONDERADORES-GBD'!$A$3:$I$43,6,FALSE)*VLOOKUP(FV$8,'PONDERADORES-GBD'!$A$3:$I$43,3,FALSE)+CR29*(1-VLOOKUP(FV$8,'PONDERADORES-GBD'!$A$3:$I$43,5,FALSE))*VLOOKUP(FV$8,'PONDERADORES-GBD'!$A$3:$I$43,8,FALSE)*VLOOKUP(FV$8,'PONDERADORES-GBD'!$A$3:$I$43,3,FALSE)</f>
        <v>7.0612474743326483E-4</v>
      </c>
      <c r="FW29" s="81">
        <f>CS29*VLOOKUP(FW$8,'PONDERADORES-GBD'!$A$3:$I$43,5,FALSE)*VLOOKUP(FW$8,'PONDERADORES-GBD'!$A$3:$I$43,6,FALSE)*VLOOKUP(FW$8,'PONDERADORES-GBD'!$A$3:$I$43,3,FALSE)+CS29*(1-VLOOKUP(FW$8,'PONDERADORES-GBD'!$A$3:$I$43,5,FALSE))*VLOOKUP(FW$8,'PONDERADORES-GBD'!$A$3:$I$43,8,FALSE)*VLOOKUP(FW$8,'PONDERADORES-GBD'!$A$3:$I$43,3,FALSE)</f>
        <v>0</v>
      </c>
      <c r="FX29" s="81">
        <f>CT29*VLOOKUP(FX$8,'PONDERADORES-GBD'!$A$3:$I$43,5,FALSE)*VLOOKUP(FX$8,'PONDERADORES-GBD'!$A$3:$I$43,6,FALSE)*VLOOKUP(FX$8,'PONDERADORES-GBD'!$A$3:$I$43,3,FALSE)+CT29*(1-VLOOKUP(FX$8,'PONDERADORES-GBD'!$A$3:$I$43,5,FALSE))*VLOOKUP(FX$8,'PONDERADORES-GBD'!$A$3:$I$43,8,FALSE)*VLOOKUP(FX$8,'PONDERADORES-GBD'!$A$3:$I$43,3,FALSE)</f>
        <v>1.1504259944558521E-3</v>
      </c>
      <c r="FY29" s="81">
        <f>CU29*VLOOKUP(FY$8,'PONDERADORES-GBD'!$A$3:$I$43,5,FALSE)*VLOOKUP(FY$8,'PONDERADORES-GBD'!$A$3:$I$43,6,FALSE)*VLOOKUP(FY$8,'PONDERADORES-GBD'!$A$3:$I$43,3,FALSE)+CU29*(1-VLOOKUP(FY$8,'PONDERADORES-GBD'!$A$3:$I$43,5,FALSE))*VLOOKUP(FY$8,'PONDERADORES-GBD'!$A$3:$I$43,8,FALSE)*VLOOKUP(FY$8,'PONDERADORES-GBD'!$A$3:$I$43,3,FALSE)</f>
        <v>1.3251267351129365E-6</v>
      </c>
      <c r="FZ29" s="81">
        <f>CV29*VLOOKUP(FZ$8,'PONDERADORES-GBD'!$A$3:$I$43,5,FALSE)*VLOOKUP(FZ$8,'PONDERADORES-GBD'!$A$3:$I$43,6,FALSE)*VLOOKUP(FZ$8,'PONDERADORES-GBD'!$A$3:$I$43,3,FALSE)+CV29*(1-VLOOKUP(FZ$8,'PONDERADORES-GBD'!$A$3:$I$43,5,FALSE))*VLOOKUP(FZ$8,'PONDERADORES-GBD'!$A$3:$I$43,8,FALSE)*VLOOKUP(FZ$8,'PONDERADORES-GBD'!$A$3:$I$43,3,FALSE)</f>
        <v>0</v>
      </c>
      <c r="GA29" s="81">
        <f>CW29*VLOOKUP(GA$8,'PONDERADORES-GBD'!$A$3:$I$43,5,FALSE)*VLOOKUP(GA$8,'PONDERADORES-GBD'!$A$3:$I$43,6,FALSE)*VLOOKUP(GA$8,'PONDERADORES-GBD'!$A$3:$I$43,3,FALSE)+CW29*(1-VLOOKUP(GA$8,'PONDERADORES-GBD'!$A$3:$I$43,5,FALSE))*VLOOKUP(GA$8,'PONDERADORES-GBD'!$A$3:$I$43,8,FALSE)*VLOOKUP(GA$8,'PONDERADORES-GBD'!$A$3:$I$43,3,FALSE)</f>
        <v>2.2003163880903489E-4</v>
      </c>
      <c r="GB29" s="81">
        <f>CX29*VLOOKUP(GB$8,'PONDERADORES-GBD'!$A$3:$I$43,5,FALSE)*VLOOKUP(GB$8,'PONDERADORES-GBD'!$A$3:$I$43,6,FALSE)*VLOOKUP(GB$8,'PONDERADORES-GBD'!$A$3:$I$43,3,FALSE)+CX29*(1-VLOOKUP(GB$8,'PONDERADORES-GBD'!$A$3:$I$43,5,FALSE))*VLOOKUP(GB$8,'PONDERADORES-GBD'!$A$3:$I$43,8,FALSE)*VLOOKUP(GB$8,'PONDERADORES-GBD'!$A$3:$I$43,3,FALSE)</f>
        <v>1.5290163093771393E-4</v>
      </c>
      <c r="GC29" s="81">
        <f>CY29*VLOOKUP(GC$8,'PONDERADORES-GBD'!$A$3:$I$43,5,FALSE)*VLOOKUP(GC$8,'PONDERADORES-GBD'!$A$3:$I$43,6,FALSE)*VLOOKUP(GC$8,'PONDERADORES-GBD'!$A$3:$I$43,3,FALSE)+CY29*(1-VLOOKUP(GC$8,'PONDERADORES-GBD'!$A$3:$I$43,5,FALSE))*VLOOKUP(GC$8,'PONDERADORES-GBD'!$A$3:$I$43,8,FALSE)*VLOOKUP(GC$8,'PONDERADORES-GBD'!$A$3:$I$43,3,FALSE)</f>
        <v>2.0121387104722792E-4</v>
      </c>
      <c r="GD29" s="81">
        <f>CZ29*VLOOKUP(GD$8,'PONDERADORES-GBD'!$A$3:$I$43,5,FALSE)*VLOOKUP(GD$8,'PONDERADORES-GBD'!$A$3:$I$43,6,FALSE)*VLOOKUP(GD$8,'PONDERADORES-GBD'!$A$3:$I$43,3,FALSE)+CZ29*(1-VLOOKUP(GD$8,'PONDERADORES-GBD'!$A$3:$I$43,5,FALSE))*VLOOKUP(GD$8,'PONDERADORES-GBD'!$A$3:$I$43,8,FALSE)*VLOOKUP(GD$8,'PONDERADORES-GBD'!$A$3:$I$43,3,FALSE)</f>
        <v>1.6850377002053388E-5</v>
      </c>
      <c r="GE29" s="81">
        <f>DA29*VLOOKUP(GE$8,'PONDERADORES-GBD'!$A$3:$I$43,5,FALSE)*VLOOKUP(GE$8,'PONDERADORES-GBD'!$A$3:$I$43,6,FALSE)*VLOOKUP(GE$8,'PONDERADORES-GBD'!$A$3:$I$43,3,FALSE)+DA29*(1-VLOOKUP(GE$8,'PONDERADORES-GBD'!$A$3:$I$43,5,FALSE))*VLOOKUP(GE$8,'PONDERADORES-GBD'!$A$3:$I$43,8,FALSE)*VLOOKUP(GE$8,'PONDERADORES-GBD'!$A$3:$I$43,3,FALSE)</f>
        <v>2.6061682272416156E-4</v>
      </c>
      <c r="GF29" s="81">
        <f>DB29*VLOOKUP(GF$8,'PONDERADORES-GBD'!$A$3:$I$43,5,FALSE)*VLOOKUP(GF$8,'PONDERADORES-GBD'!$A$3:$I$43,6,FALSE)*VLOOKUP(GF$8,'PONDERADORES-GBD'!$A$3:$I$43,3,FALSE)+DB29*(1-VLOOKUP(GF$8,'PONDERADORES-GBD'!$A$3:$I$43,5,FALSE))*VLOOKUP(GF$8,'PONDERADORES-GBD'!$A$3:$I$43,8,FALSE)*VLOOKUP(GF$8,'PONDERADORES-GBD'!$A$3:$I$43,3,FALSE)</f>
        <v>3.0295822149212866E-4</v>
      </c>
      <c r="GG29" s="81">
        <f>DC29*VLOOKUP(GG$8,'PONDERADORES-GBD'!$A$3:$I$43,5,FALSE)*VLOOKUP(GG$8,'PONDERADORES-GBD'!$A$3:$I$43,6,FALSE)*VLOOKUP(GG$8,'PONDERADORES-GBD'!$A$3:$I$43,3,FALSE)+DC29*(1-VLOOKUP(GG$8,'PONDERADORES-GBD'!$A$3:$I$43,5,FALSE))*VLOOKUP(GG$8,'PONDERADORES-GBD'!$A$3:$I$43,8,FALSE)*VLOOKUP(GG$8,'PONDERADORES-GBD'!$A$3:$I$43,3,FALSE)</f>
        <v>9.9328172484599583E-6</v>
      </c>
      <c r="GH29" s="81">
        <f>DD29*VLOOKUP(GH$8,'PONDERADORES-GBD'!$A$3:$I$43,5,FALSE)*VLOOKUP(GH$8,'PONDERADORES-GBD'!$A$3:$I$43,6,FALSE)*VLOOKUP(GH$8,'PONDERADORES-GBD'!$A$3:$I$43,3,FALSE)+DD29*(1-VLOOKUP(GH$8,'PONDERADORES-GBD'!$A$3:$I$43,5,FALSE))*VLOOKUP(GH$8,'PONDERADORES-GBD'!$A$3:$I$43,8,FALSE)*VLOOKUP(GH$8,'PONDERADORES-GBD'!$A$3:$I$43,3,FALSE)</f>
        <v>5.1015154004106788E-4</v>
      </c>
      <c r="GI29" s="81">
        <f>DE29*VLOOKUP(GI$8,'PONDERADORES-GBD'!$A$3:$I$43,5,FALSE)*VLOOKUP(GI$8,'PONDERADORES-GBD'!$A$3:$I$43,6,FALSE)*VLOOKUP(GI$8,'PONDERADORES-GBD'!$A$3:$I$43,3,FALSE)+DE29*(1-VLOOKUP(GI$8,'PONDERADORES-GBD'!$A$3:$I$43,5,FALSE))*VLOOKUP(GI$8,'PONDERADORES-GBD'!$A$3:$I$43,8,FALSE)*VLOOKUP(GI$8,'PONDERADORES-GBD'!$A$3:$I$43,3,FALSE)</f>
        <v>1.7109270636550308E-5</v>
      </c>
      <c r="GJ29" s="81">
        <f>DF29*VLOOKUP(GJ$8,'PONDERADORES-GBD'!$A$3:$I$43,5,FALSE)*VLOOKUP(GJ$8,'PONDERADORES-GBD'!$A$3:$I$43,6,FALSE)*VLOOKUP(GJ$8,'PONDERADORES-GBD'!$A$3:$I$43,3,FALSE)+DF29*(1-VLOOKUP(GJ$8,'PONDERADORES-GBD'!$A$3:$I$43,5,FALSE))*VLOOKUP(GJ$8,'PONDERADORES-GBD'!$A$3:$I$43,8,FALSE)*VLOOKUP(GJ$8,'PONDERADORES-GBD'!$A$3:$I$43,3,FALSE)</f>
        <v>1.0979917864476387E-6</v>
      </c>
      <c r="GK29" s="81">
        <f>DG29*VLOOKUP(GK$8,'PONDERADORES-GBD'!$A$3:$I$43,5,FALSE)*VLOOKUP(GK$8,'PONDERADORES-GBD'!$A$3:$I$43,6,FALSE)*VLOOKUP(GK$8,'PONDERADORES-GBD'!$A$3:$I$43,3,FALSE)+DG29*(1-VLOOKUP(GK$8,'PONDERADORES-GBD'!$A$3:$I$43,5,FALSE))*VLOOKUP(GK$8,'PONDERADORES-GBD'!$A$3:$I$43,8,FALSE)*VLOOKUP(GK$8,'PONDERADORES-GBD'!$A$3:$I$43,3,FALSE)</f>
        <v>0</v>
      </c>
      <c r="GL29" s="81">
        <f>DH29*VLOOKUP(GL$8,'PONDERADORES-GBD'!$A$3:$I$43,5,FALSE)*VLOOKUP(GL$8,'PONDERADORES-GBD'!$A$3:$I$43,6,FALSE)*VLOOKUP(GL$8,'PONDERADORES-GBD'!$A$3:$I$43,3,FALSE)+DH29*(1-VLOOKUP(GL$8,'PONDERADORES-GBD'!$A$3:$I$43,5,FALSE))*VLOOKUP(GL$8,'PONDERADORES-GBD'!$A$3:$I$43,8,FALSE)*VLOOKUP(GL$8,'PONDERADORES-GBD'!$A$3:$I$43,3,FALSE)</f>
        <v>0</v>
      </c>
      <c r="GM29" s="81">
        <f>DI29*VLOOKUP(GM$8,'PONDERADORES-GBD'!$A$3:$I$43,5,FALSE)*VLOOKUP(GM$8,'PONDERADORES-GBD'!$A$3:$I$43,6,FALSE)*VLOOKUP(GM$8,'PONDERADORES-GBD'!$A$3:$I$43,3,FALSE)+DI29*(1-VLOOKUP(GM$8,'PONDERADORES-GBD'!$A$3:$I$43,5,FALSE))*VLOOKUP(GM$8,'PONDERADORES-GBD'!$A$3:$I$43,8,FALSE)*VLOOKUP(GM$8,'PONDERADORES-GBD'!$A$3:$I$43,3,FALSE)</f>
        <v>0</v>
      </c>
      <c r="GN29" s="81">
        <f>DJ29*VLOOKUP(GN$8,'PONDERADORES-GBD'!$A$3:$I$43,5,FALSE)*VLOOKUP(GN$8,'PONDERADORES-GBD'!$A$3:$I$43,6,FALSE)*VLOOKUP(GN$8,'PONDERADORES-GBD'!$A$3:$I$43,3,FALSE)+DJ29*(1-VLOOKUP(GN$8,'PONDERADORES-GBD'!$A$3:$I$43,5,FALSE))*VLOOKUP(GN$8,'PONDERADORES-GBD'!$A$3:$I$43,8,FALSE)*VLOOKUP(GN$8,'PONDERADORES-GBD'!$A$3:$I$43,3,FALSE)</f>
        <v>0</v>
      </c>
      <c r="GO29" s="81">
        <f>DK29*VLOOKUP(GO$8,'PONDERADORES-GBD'!$A$3:$I$43,5,FALSE)*VLOOKUP(GO$8,'PONDERADORES-GBD'!$A$3:$I$43,6,FALSE)*VLOOKUP(GO$8,'PONDERADORES-GBD'!$A$3:$I$43,3,FALSE)+DK29*(1-VLOOKUP(GO$8,'PONDERADORES-GBD'!$A$3:$I$43,5,FALSE))*VLOOKUP(GO$8,'PONDERADORES-GBD'!$A$3:$I$43,8,FALSE)*VLOOKUP(GO$8,'PONDERADORES-GBD'!$A$3:$I$43,3,FALSE)</f>
        <v>0</v>
      </c>
      <c r="GP29" s="81">
        <f>DL29*VLOOKUP(GP$8,'PONDERADORES-GBD'!$A$3:$I$43,5,FALSE)*VLOOKUP(GP$8,'PONDERADORES-GBD'!$A$3:$I$43,6,FALSE)*VLOOKUP(GP$8,'PONDERADORES-GBD'!$A$3:$I$43,3,FALSE)+DL29*(1-VLOOKUP(GP$8,'PONDERADORES-GBD'!$A$3:$I$43,5,FALSE))*VLOOKUP(GP$8,'PONDERADORES-GBD'!$A$3:$I$43,8,FALSE)*VLOOKUP(GP$8,'PONDERADORES-GBD'!$A$3:$I$43,3,FALSE)</f>
        <v>0</v>
      </c>
      <c r="GQ29" s="81">
        <f>DM29*VLOOKUP(GQ$8,'PONDERADORES-GBD'!$A$3:$I$43,5,FALSE)*VLOOKUP(GQ$8,'PONDERADORES-GBD'!$A$3:$I$43,6,FALSE)*VLOOKUP(GQ$8,'PONDERADORES-GBD'!$A$3:$I$43,3,FALSE)+DM29*(1-VLOOKUP(GQ$8,'PONDERADORES-GBD'!$A$3:$I$43,5,FALSE))*VLOOKUP(GQ$8,'PONDERADORES-GBD'!$A$3:$I$43,8,FALSE)*VLOOKUP(GQ$8,'PONDERADORES-GBD'!$A$3:$I$43,3,FALSE)</f>
        <v>1.5705757700205338E-6</v>
      </c>
      <c r="GR29" s="81">
        <f>DN29*VLOOKUP(GR$8,'PONDERADORES-GBD'!$A$3:$I$43,5,FALSE)*VLOOKUP(GR$8,'PONDERADORES-GBD'!$A$3:$I$43,6,FALSE)*VLOOKUP(GR$8,'PONDERADORES-GBD'!$A$3:$I$43,3,FALSE)+DN29*(1-VLOOKUP(GR$8,'PONDERADORES-GBD'!$A$3:$I$43,5,FALSE))*VLOOKUP(GR$8,'PONDERADORES-GBD'!$A$3:$I$43,8,FALSE)*VLOOKUP(GR$8,'PONDERADORES-GBD'!$A$3:$I$43,3,FALSE)</f>
        <v>0</v>
      </c>
      <c r="GS29" s="81">
        <f>DO29*VLOOKUP(GS$8,'PONDERADORES-GBD'!$A$3:$I$43,5,FALSE)*VLOOKUP(GS$8,'PONDERADORES-GBD'!$A$3:$I$43,6,FALSE)*VLOOKUP(GS$8,'PONDERADORES-GBD'!$A$3:$I$43,3,FALSE)+DO29*(1-VLOOKUP(GS$8,'PONDERADORES-GBD'!$A$3:$I$43,5,FALSE))*VLOOKUP(GS$8,'PONDERADORES-GBD'!$A$3:$I$43,8,FALSE)*VLOOKUP(GS$8,'PONDERADORES-GBD'!$A$3:$I$43,3,FALSE)</f>
        <v>0</v>
      </c>
      <c r="GT29" s="81">
        <f>DP29*VLOOKUP(GT$8,'PONDERADORES-GBD'!$A$3:$I$43,5,FALSE)*VLOOKUP(GT$8,'PONDERADORES-GBD'!$A$3:$I$43,6,FALSE)*VLOOKUP(GT$8,'PONDERADORES-GBD'!$A$3:$I$43,3,FALSE)+DP29*(1-VLOOKUP(GT$8,'PONDERADORES-GBD'!$A$3:$I$43,5,FALSE))*VLOOKUP(GT$8,'PONDERADORES-GBD'!$A$3:$I$43,8,FALSE)*VLOOKUP(GT$8,'PONDERADORES-GBD'!$A$3:$I$43,3,FALSE)</f>
        <v>3.7627707049965777E-6</v>
      </c>
      <c r="GU29" s="81">
        <f>DQ29*VLOOKUP(GU$8,'PONDERADORES-GBD'!$A$3:$I$43,5,FALSE)*VLOOKUP(GU$8,'PONDERADORES-GBD'!$A$3:$I$43,6,FALSE)*VLOOKUP(GU$8,'PONDERADORES-GBD'!$A$3:$I$43,3,FALSE)+DQ29*(1-VLOOKUP(GU$8,'PONDERADORES-GBD'!$A$3:$I$43,5,FALSE))*VLOOKUP(GU$8,'PONDERADORES-GBD'!$A$3:$I$43,8,FALSE)*VLOOKUP(GU$8,'PONDERADORES-GBD'!$A$3:$I$43,3,FALSE)</f>
        <v>1.0961143326488706E-5</v>
      </c>
      <c r="GV29" s="81">
        <f>DR29*VLOOKUP(GV$8,'PONDERADORES-GBD'!$A$3:$I$43,5,FALSE)*VLOOKUP(GV$8,'PONDERADORES-GBD'!$A$3:$I$43,6,FALSE)*VLOOKUP(GV$8,'PONDERADORES-GBD'!$A$3:$I$43,3,FALSE)+DR29*(1-VLOOKUP(GV$8,'PONDERADORES-GBD'!$A$3:$I$43,5,FALSE))*VLOOKUP(GV$8,'PONDERADORES-GBD'!$A$3:$I$43,8,FALSE)*VLOOKUP(GV$8,'PONDERADORES-GBD'!$A$3:$I$43,3,FALSE)</f>
        <v>2.1492382751540044E-5</v>
      </c>
      <c r="GW29" s="81">
        <f>DS29*VLOOKUP(GW$8,'PONDERADORES-GBD'!$A$3:$I$43,5,FALSE)*VLOOKUP(GW$8,'PONDERADORES-GBD'!$A$3:$I$43,6,FALSE)*VLOOKUP(GW$8,'PONDERADORES-GBD'!$A$3:$I$43,3,FALSE)+DS29*(1-VLOOKUP(GW$8,'PONDERADORES-GBD'!$A$3:$I$43,5,FALSE))*VLOOKUP(GW$8,'PONDERADORES-GBD'!$A$3:$I$43,8,FALSE)*VLOOKUP(GW$8,'PONDERADORES-GBD'!$A$3:$I$43,3,FALSE)</f>
        <v>4.8999397645448317E-5</v>
      </c>
      <c r="GX29" s="81">
        <f>DT29*VLOOKUP(GX$8,'PONDERADORES-GBD'!$A$3:$I$43,5,FALSE)*VLOOKUP(GX$8,'PONDERADORES-GBD'!$A$3:$I$43,6,FALSE)*VLOOKUP(GX$8,'PONDERADORES-GBD'!$A$3:$I$43,3,FALSE)+DT29*(1-VLOOKUP(GX$8,'PONDERADORES-GBD'!$A$3:$I$43,5,FALSE))*VLOOKUP(GX$8,'PONDERADORES-GBD'!$A$3:$I$43,8,FALSE)*VLOOKUP(GX$8,'PONDERADORES-GBD'!$A$3:$I$43,3,FALSE)</f>
        <v>0</v>
      </c>
      <c r="GY29" s="81">
        <f>DU29*VLOOKUP(GY$8,'PONDERADORES-GBD'!$A$3:$I$43,5,FALSE)*VLOOKUP(GY$8,'PONDERADORES-GBD'!$A$3:$I$43,6,FALSE)*VLOOKUP(GY$8,'PONDERADORES-GBD'!$A$3:$I$43,3,FALSE)+DU29*(1-VLOOKUP(GY$8,'PONDERADORES-GBD'!$A$3:$I$43,5,FALSE))*VLOOKUP(GY$8,'PONDERADORES-GBD'!$A$3:$I$43,8,FALSE)*VLOOKUP(GY$8,'PONDERADORES-GBD'!$A$3:$I$43,3,FALSE)</f>
        <v>0</v>
      </c>
      <c r="GZ29" s="82">
        <f t="shared" si="1"/>
        <v>6.829433089999999E-3</v>
      </c>
      <c r="HA29" s="82">
        <f t="shared" si="2"/>
        <v>8.851445677221086E-3</v>
      </c>
      <c r="HC29" s="52">
        <f>GZ29*PRODMORTALIDAD!BR29*C29</f>
        <v>0</v>
      </c>
      <c r="HD29" s="52">
        <f>PRODMORTALIDAD!E29*PRODLG!HA29*PRODLG!C29</f>
        <v>0</v>
      </c>
      <c r="HE29" s="52">
        <f t="shared" si="3"/>
        <v>0</v>
      </c>
    </row>
    <row r="30" spans="1:213" ht="15.75" x14ac:dyDescent="0.25">
      <c r="A30" s="68" t="s">
        <v>105</v>
      </c>
      <c r="B30" s="46" t="s">
        <v>44</v>
      </c>
      <c r="C30" s="50">
        <f>DATOS!B70</f>
        <v>0</v>
      </c>
      <c r="D30" s="51">
        <v>4.6782000000000004E-3</v>
      </c>
      <c r="E30" s="51">
        <v>5.0575000000000004E-3</v>
      </c>
      <c r="F30" s="51">
        <v>0.27130759999999998</v>
      </c>
      <c r="G30" s="51">
        <v>0</v>
      </c>
      <c r="H30" s="51">
        <v>0</v>
      </c>
      <c r="I30" s="51">
        <v>1.2640000000000001E-4</v>
      </c>
      <c r="J30" s="51">
        <v>7.5862999999999998E-3</v>
      </c>
      <c r="K30" s="51">
        <v>5.6012100000000002E-2</v>
      </c>
      <c r="L30" s="51">
        <v>2.1620899999999998E-2</v>
      </c>
      <c r="M30" s="51">
        <v>4.4379799999999997E-2</v>
      </c>
      <c r="N30" s="51">
        <v>3.67935E-2</v>
      </c>
      <c r="O30" s="51">
        <v>8.8509999999999999E-4</v>
      </c>
      <c r="P30" s="51">
        <v>0.1245705</v>
      </c>
      <c r="Q30" s="51">
        <v>1.3908E-3</v>
      </c>
      <c r="R30" s="51">
        <v>2.0230000000000001E-3</v>
      </c>
      <c r="S30" s="51">
        <v>3.2241800000000001E-2</v>
      </c>
      <c r="T30" s="51">
        <v>2.8575E-2</v>
      </c>
      <c r="U30" s="51">
        <v>3.5655600000000003E-2</v>
      </c>
      <c r="V30" s="51">
        <v>5.5633000000000002E-3</v>
      </c>
      <c r="W30" s="51">
        <v>4.0586700000000003E-2</v>
      </c>
      <c r="X30" s="51">
        <v>3.7299300000000001E-2</v>
      </c>
      <c r="Y30" s="51">
        <v>1.5299E-2</v>
      </c>
      <c r="Z30" s="51">
        <v>0.12226579999999999</v>
      </c>
      <c r="AA30" s="51">
        <v>1.08737E-2</v>
      </c>
      <c r="AB30" s="51">
        <v>2.4023E-3</v>
      </c>
      <c r="AC30" s="51">
        <v>0</v>
      </c>
      <c r="AD30" s="51">
        <v>0</v>
      </c>
      <c r="AE30" s="51">
        <v>0</v>
      </c>
      <c r="AF30" s="51">
        <v>3.793E-4</v>
      </c>
      <c r="AG30" s="51">
        <v>0</v>
      </c>
      <c r="AH30" s="51">
        <v>0</v>
      </c>
      <c r="AI30" s="51">
        <v>6.0689999999999997E-3</v>
      </c>
      <c r="AJ30" s="51">
        <v>2.6551999999999999E-3</v>
      </c>
      <c r="AK30" s="51">
        <v>7.5862999999999998E-3</v>
      </c>
      <c r="AL30" s="51">
        <v>1.4793300000000001E-2</v>
      </c>
      <c r="AM30" s="51">
        <v>5.0322400000000003E-2</v>
      </c>
      <c r="AN30" s="51">
        <v>5.3103999999999998E-3</v>
      </c>
      <c r="AO30" s="51">
        <v>5.3103999999999998E-3</v>
      </c>
      <c r="AP30" s="51">
        <v>3.793E-4</v>
      </c>
      <c r="AQ30" s="51">
        <v>0</v>
      </c>
      <c r="AR30" s="51">
        <v>0.99999980000000011</v>
      </c>
      <c r="AT30" s="78">
        <f>D30*VLOOKUP(AT$8,'PONDERADORES-GBD'!$A$3:$I$43,4,FALSE)</f>
        <v>4.6782000000000004E-3</v>
      </c>
      <c r="AU30" s="78">
        <f>E30*VLOOKUP(AU$8,'PONDERADORES-GBD'!$A$3:$I$43,4,FALSE)</f>
        <v>5.0575000000000004E-3</v>
      </c>
      <c r="AV30" s="78">
        <f>F30*VLOOKUP(AV$8,'PONDERADORES-GBD'!$A$3:$I$43,4,FALSE)</f>
        <v>1.356538E-2</v>
      </c>
      <c r="AW30" s="78">
        <f>G30*VLOOKUP(AW$8,'PONDERADORES-GBD'!$A$3:$I$43,4,FALSE)</f>
        <v>0</v>
      </c>
      <c r="AX30" s="78">
        <f>H30*VLOOKUP(AX$8,'PONDERADORES-GBD'!$A$3:$I$43,4,FALSE)</f>
        <v>0</v>
      </c>
      <c r="AY30" s="78">
        <f>I30*VLOOKUP(AY$8,'PONDERADORES-GBD'!$A$3:$I$43,4,FALSE)</f>
        <v>1.2640000000000001E-4</v>
      </c>
      <c r="AZ30" s="78">
        <f>J30*VLOOKUP(AZ$8,'PONDERADORES-GBD'!$A$3:$I$43,4,FALSE)</f>
        <v>3.7931500000000002E-4</v>
      </c>
      <c r="BA30" s="78">
        <f>K30*VLOOKUP(BA$8,'PONDERADORES-GBD'!$A$3:$I$43,4,FALSE)</f>
        <v>2.8006050000000003E-3</v>
      </c>
      <c r="BB30" s="78">
        <f>L30*VLOOKUP(BB$8,'PONDERADORES-GBD'!$A$3:$I$43,4,FALSE)</f>
        <v>0</v>
      </c>
      <c r="BC30" s="78">
        <f>M30*VLOOKUP(BC$8,'PONDERADORES-GBD'!$A$3:$I$43,4,FALSE)</f>
        <v>0</v>
      </c>
      <c r="BD30" s="78">
        <f>N30*VLOOKUP(BD$8,'PONDERADORES-GBD'!$A$3:$I$43,4,FALSE)</f>
        <v>0</v>
      </c>
      <c r="BE30" s="78">
        <f>O30*VLOOKUP(BE$8,'PONDERADORES-GBD'!$A$3:$I$43,4,FALSE)</f>
        <v>8.8509999999999999E-4</v>
      </c>
      <c r="BF30" s="78">
        <f>P30*VLOOKUP(BF$8,'PONDERADORES-GBD'!$A$3:$I$43,4,FALSE)</f>
        <v>6.2285250000000004E-3</v>
      </c>
      <c r="BG30" s="78">
        <f>Q30*VLOOKUP(BG$8,'PONDERADORES-GBD'!$A$3:$I$43,4,FALSE)</f>
        <v>1.3908E-4</v>
      </c>
      <c r="BH30" s="78">
        <f>R30*VLOOKUP(BH$8,'PONDERADORES-GBD'!$A$3:$I$43,4,FALSE)</f>
        <v>4.0460000000000002E-4</v>
      </c>
      <c r="BI30" s="78">
        <f>S30*VLOOKUP(BI$8,'PONDERADORES-GBD'!$A$3:$I$43,4,FALSE)</f>
        <v>4.8362700000000002E-3</v>
      </c>
      <c r="BJ30" s="78">
        <f>T30*VLOOKUP(BJ$8,'PONDERADORES-GBD'!$A$3:$I$43,4,FALSE)</f>
        <v>0</v>
      </c>
      <c r="BK30" s="78">
        <f>U30*VLOOKUP(BK$8,'PONDERADORES-GBD'!$A$3:$I$43,4,FALSE)</f>
        <v>0</v>
      </c>
      <c r="BL30" s="78">
        <f>V30*VLOOKUP(BL$8,'PONDERADORES-GBD'!$A$3:$I$43,4,FALSE)</f>
        <v>0</v>
      </c>
      <c r="BM30" s="78">
        <f>W30*VLOOKUP(BM$8,'PONDERADORES-GBD'!$A$3:$I$43,4,FALSE)</f>
        <v>0</v>
      </c>
      <c r="BN30" s="78">
        <f>X30*VLOOKUP(BN$8,'PONDERADORES-GBD'!$A$3:$I$43,4,FALSE)</f>
        <v>0</v>
      </c>
      <c r="BO30" s="78">
        <f>Y30*VLOOKUP(BO$8,'PONDERADORES-GBD'!$A$3:$I$43,4,FALSE)</f>
        <v>0</v>
      </c>
      <c r="BP30" s="78">
        <f>Z30*VLOOKUP(BP$8,'PONDERADORES-GBD'!$A$3:$I$43,4,FALSE)</f>
        <v>0</v>
      </c>
      <c r="BQ30" s="78">
        <f>AA30*VLOOKUP(BQ$8,'PONDERADORES-GBD'!$A$3:$I$43,4,FALSE)</f>
        <v>0</v>
      </c>
      <c r="BR30" s="78">
        <f>AB30*VLOOKUP(BR$8,'PONDERADORES-GBD'!$A$3:$I$43,4,FALSE)</f>
        <v>0</v>
      </c>
      <c r="BS30" s="78">
        <f>AC30*VLOOKUP(BS$8,'PONDERADORES-GBD'!$A$3:$I$43,4,FALSE)</f>
        <v>0</v>
      </c>
      <c r="BT30" s="78">
        <f>AD30*VLOOKUP(BT$8,'PONDERADORES-GBD'!$A$3:$I$43,4,FALSE)</f>
        <v>0</v>
      </c>
      <c r="BU30" s="78">
        <f>AE30*VLOOKUP(BU$8,'PONDERADORES-GBD'!$A$3:$I$43,4,FALSE)</f>
        <v>0</v>
      </c>
      <c r="BV30" s="78">
        <f>AF30*VLOOKUP(BV$8,'PONDERADORES-GBD'!$A$3:$I$43,4,FALSE)</f>
        <v>3.793E-4</v>
      </c>
      <c r="BW30" s="78">
        <f>AG30*VLOOKUP(BW$8,'PONDERADORES-GBD'!$A$3:$I$43,4,FALSE)</f>
        <v>0</v>
      </c>
      <c r="BX30" s="78">
        <f>AH30*VLOOKUP(BX$8,'PONDERADORES-GBD'!$A$3:$I$43,4,FALSE)</f>
        <v>0</v>
      </c>
      <c r="BY30" s="78">
        <f>AI30*VLOOKUP(BY$8,'PONDERADORES-GBD'!$A$3:$I$43,4,FALSE)</f>
        <v>0</v>
      </c>
      <c r="BZ30" s="78">
        <f>AJ30*VLOOKUP(BZ$8,'PONDERADORES-GBD'!$A$3:$I$43,4,FALSE)</f>
        <v>0</v>
      </c>
      <c r="CA30" s="78">
        <f>AK30*VLOOKUP(CA$8,'PONDERADORES-GBD'!$A$3:$I$43,4,FALSE)</f>
        <v>0</v>
      </c>
      <c r="CB30" s="78">
        <f>AL30*VLOOKUP(CB$8,'PONDERADORES-GBD'!$A$3:$I$43,4,FALSE)</f>
        <v>0</v>
      </c>
      <c r="CC30" s="78">
        <f>AM30*VLOOKUP(CC$8,'PONDERADORES-GBD'!$A$3:$I$43,4,FALSE)</f>
        <v>0</v>
      </c>
      <c r="CD30" s="78">
        <f>AN30*VLOOKUP(CD$8,'PONDERADORES-GBD'!$A$3:$I$43,4,FALSE)</f>
        <v>0</v>
      </c>
      <c r="CE30" s="78">
        <f>AO30*VLOOKUP(CE$8,'PONDERADORES-GBD'!$A$3:$I$43,4,FALSE)</f>
        <v>0</v>
      </c>
      <c r="CF30" s="78">
        <f>AP30*VLOOKUP(CF$8,'PONDERADORES-GBD'!$A$3:$I$43,4,FALSE)</f>
        <v>0</v>
      </c>
      <c r="CG30" s="78">
        <f>AQ30*VLOOKUP(CG$8,'PONDERADORES-GBD'!$A$3:$I$43,4,FALSE)</f>
        <v>0</v>
      </c>
      <c r="CH30" s="78">
        <f>D30*(1-VLOOKUP(CH$8,'PONDERADORES-GBD'!$A$3:$I$43,4,FALSE))</f>
        <v>0</v>
      </c>
      <c r="CI30" s="78">
        <f>E30*(1-VLOOKUP(CI$8,'PONDERADORES-GBD'!$A$3:$I$43,4,FALSE))</f>
        <v>0</v>
      </c>
      <c r="CJ30" s="78">
        <f>F30*(1-VLOOKUP(CJ$8,'PONDERADORES-GBD'!$A$3:$I$43,4,FALSE))</f>
        <v>0.25774221999999997</v>
      </c>
      <c r="CK30" s="78">
        <f>G30*(1-VLOOKUP(CK$8,'PONDERADORES-GBD'!$A$3:$I$43,4,FALSE))</f>
        <v>0</v>
      </c>
      <c r="CL30" s="78">
        <f>H30*(1-VLOOKUP(CL$8,'PONDERADORES-GBD'!$A$3:$I$43,4,FALSE))</f>
        <v>0</v>
      </c>
      <c r="CM30" s="78">
        <f>I30*(1-VLOOKUP(CM$8,'PONDERADORES-GBD'!$A$3:$I$43,4,FALSE))</f>
        <v>0</v>
      </c>
      <c r="CN30" s="78">
        <f>J30*(1-VLOOKUP(CN$8,'PONDERADORES-GBD'!$A$3:$I$43,4,FALSE))</f>
        <v>7.2069849999999991E-3</v>
      </c>
      <c r="CO30" s="78">
        <f>K30*(1-VLOOKUP(CO$8,'PONDERADORES-GBD'!$A$3:$I$43,4,FALSE))</f>
        <v>5.3211494999999998E-2</v>
      </c>
      <c r="CP30" s="78">
        <f>L30*(1-VLOOKUP(CP$8,'PONDERADORES-GBD'!$A$3:$I$43,4,FALSE))</f>
        <v>2.1620899999999998E-2</v>
      </c>
      <c r="CQ30" s="78">
        <f>M30*(1-VLOOKUP(CQ$8,'PONDERADORES-GBD'!$A$3:$I$43,4,FALSE))</f>
        <v>4.4379799999999997E-2</v>
      </c>
      <c r="CR30" s="78">
        <f>N30*(1-VLOOKUP(CR$8,'PONDERADORES-GBD'!$A$3:$I$43,4,FALSE))</f>
        <v>3.67935E-2</v>
      </c>
      <c r="CS30" s="78">
        <f>O30*(1-VLOOKUP(CS$8,'PONDERADORES-GBD'!$A$3:$I$43,4,FALSE))</f>
        <v>0</v>
      </c>
      <c r="CT30" s="78">
        <f>P30*(1-VLOOKUP(CT$8,'PONDERADORES-GBD'!$A$3:$I$43,4,FALSE))</f>
        <v>0.118341975</v>
      </c>
      <c r="CU30" s="78">
        <f>Q30*(1-VLOOKUP(CU$8,'PONDERADORES-GBD'!$A$3:$I$43,4,FALSE))</f>
        <v>1.25172E-3</v>
      </c>
      <c r="CV30" s="78">
        <f>R30*(1-VLOOKUP(CV$8,'PONDERADORES-GBD'!$A$3:$I$43,4,FALSE))</f>
        <v>1.6184000000000001E-3</v>
      </c>
      <c r="CW30" s="78">
        <f>S30*(1-VLOOKUP(CW$8,'PONDERADORES-GBD'!$A$3:$I$43,4,FALSE))</f>
        <v>2.7405530000000001E-2</v>
      </c>
      <c r="CX30" s="78">
        <f>T30*(1-VLOOKUP(CX$8,'PONDERADORES-GBD'!$A$3:$I$43,4,FALSE))</f>
        <v>2.8575E-2</v>
      </c>
      <c r="CY30" s="78">
        <f>U30*(1-VLOOKUP(CY$8,'PONDERADORES-GBD'!$A$3:$I$43,4,FALSE))</f>
        <v>3.5655600000000003E-2</v>
      </c>
      <c r="CZ30" s="78">
        <f>V30*(1-VLOOKUP(CZ$8,'PONDERADORES-GBD'!$A$3:$I$43,4,FALSE))</f>
        <v>5.5633000000000002E-3</v>
      </c>
      <c r="DA30" s="78">
        <f>W30*(1-VLOOKUP(DA$8,'PONDERADORES-GBD'!$A$3:$I$43,4,FALSE))</f>
        <v>4.0586700000000003E-2</v>
      </c>
      <c r="DB30" s="78">
        <f>X30*(1-VLOOKUP(DB$8,'PONDERADORES-GBD'!$A$3:$I$43,4,FALSE))</f>
        <v>3.7299300000000001E-2</v>
      </c>
      <c r="DC30" s="78">
        <f>Y30*(1-VLOOKUP(DC$8,'PONDERADORES-GBD'!$A$3:$I$43,4,FALSE))</f>
        <v>1.5299E-2</v>
      </c>
      <c r="DD30" s="78">
        <f>Z30*(1-VLOOKUP(DD$8,'PONDERADORES-GBD'!$A$3:$I$43,4,FALSE))</f>
        <v>0.12226579999999999</v>
      </c>
      <c r="DE30" s="78">
        <f>AA30*(1-VLOOKUP(DE$8,'PONDERADORES-GBD'!$A$3:$I$43,4,FALSE))</f>
        <v>1.08737E-2</v>
      </c>
      <c r="DF30" s="78">
        <f>AB30*(1-VLOOKUP(DF$8,'PONDERADORES-GBD'!$A$3:$I$43,4,FALSE))</f>
        <v>2.4023E-3</v>
      </c>
      <c r="DG30" s="78">
        <f>AC30*(1-VLOOKUP(DG$8,'PONDERADORES-GBD'!$A$3:$I$43,4,FALSE))</f>
        <v>0</v>
      </c>
      <c r="DH30" s="78">
        <f>AD30*(1-VLOOKUP(DH$8,'PONDERADORES-GBD'!$A$3:$I$43,4,FALSE))</f>
        <v>0</v>
      </c>
      <c r="DI30" s="78">
        <f>AE30*(1-VLOOKUP(DI$8,'PONDERADORES-GBD'!$A$3:$I$43,4,FALSE))</f>
        <v>0</v>
      </c>
      <c r="DJ30" s="78">
        <f>AF30*(1-VLOOKUP(DJ$8,'PONDERADORES-GBD'!$A$3:$I$43,4,FALSE))</f>
        <v>0</v>
      </c>
      <c r="DK30" s="78">
        <f>AG30*(1-VLOOKUP(DK$8,'PONDERADORES-GBD'!$A$3:$I$43,4,FALSE))</f>
        <v>0</v>
      </c>
      <c r="DL30" s="78">
        <f>AH30*(1-VLOOKUP(DL$8,'PONDERADORES-GBD'!$A$3:$I$43,4,FALSE))</f>
        <v>0</v>
      </c>
      <c r="DM30" s="78">
        <f>AI30*(1-VLOOKUP(DM$8,'PONDERADORES-GBD'!$A$3:$I$43,4,FALSE))</f>
        <v>6.0689999999999997E-3</v>
      </c>
      <c r="DN30" s="78">
        <f>AJ30*(1-VLOOKUP(DN$8,'PONDERADORES-GBD'!$A$3:$I$43,4,FALSE))</f>
        <v>2.6551999999999999E-3</v>
      </c>
      <c r="DO30" s="78">
        <f>AK30*(1-VLOOKUP(DO$8,'PONDERADORES-GBD'!$A$3:$I$43,4,FALSE))</f>
        <v>7.5862999999999998E-3</v>
      </c>
      <c r="DP30" s="78">
        <f>AL30*(1-VLOOKUP(DP$8,'PONDERADORES-GBD'!$A$3:$I$43,4,FALSE))</f>
        <v>1.4793300000000001E-2</v>
      </c>
      <c r="DQ30" s="78">
        <f>AM30*(1-VLOOKUP(DQ$8,'PONDERADORES-GBD'!$A$3:$I$43,4,FALSE))</f>
        <v>5.0322400000000003E-2</v>
      </c>
      <c r="DR30" s="78">
        <f>AN30*(1-VLOOKUP(DR$8,'PONDERADORES-GBD'!$A$3:$I$43,4,FALSE))</f>
        <v>5.3103999999999998E-3</v>
      </c>
      <c r="DS30" s="78">
        <f>AO30*(1-VLOOKUP(DS$8,'PONDERADORES-GBD'!$A$3:$I$43,4,FALSE))</f>
        <v>5.3103999999999998E-3</v>
      </c>
      <c r="DT30" s="78">
        <f>AP30*(1-VLOOKUP(DT$8,'PONDERADORES-GBD'!$A$3:$I$43,4,FALSE))</f>
        <v>3.793E-4</v>
      </c>
      <c r="DU30" s="78">
        <f>AQ30*(1-VLOOKUP(DU$8,'PONDERADORES-GBD'!$A$3:$I$43,4,FALSE))</f>
        <v>0</v>
      </c>
      <c r="DV30" s="50">
        <f t="shared" si="0"/>
        <v>0.99999979999999999</v>
      </c>
      <c r="DW30" s="45"/>
      <c r="DX30" s="81">
        <f>AT30*VLOOKUP(DX$8,'PONDERADORES-GBD'!$A$3:$I$43,5,FALSE)*VLOOKUP(DX$8,'PONDERADORES-GBD'!$A$3:$I$43,7,FALSE)+AT30*(1-VLOOKUP(DX$8,'PONDERADORES-GBD'!$A$3:$I$43,5,FALSE))*VLOOKUP(DX$8,'PONDERADORES-GBD'!$A$3:$I$43,9,FALSE)</f>
        <v>2.7554598000000003E-3</v>
      </c>
      <c r="DY30" s="81">
        <f>AU30*VLOOKUP(DY$8,'PONDERADORES-GBD'!$A$3:$I$43,5,FALSE)*VLOOKUP(DY$8,'PONDERADORES-GBD'!$A$3:$I$43,7,FALSE)+AU30*(1-VLOOKUP(DY$8,'PONDERADORES-GBD'!$A$3:$I$43,5,FALSE))*VLOOKUP(DY$8,'PONDERADORES-GBD'!$A$3:$I$43,9,FALSE)</f>
        <v>1.4970199999999999E-3</v>
      </c>
      <c r="DZ30" s="81">
        <f>AV30*VLOOKUP(DZ$8,'PONDERADORES-GBD'!$A$3:$I$43,5,FALSE)*VLOOKUP(DZ$8,'PONDERADORES-GBD'!$A$3:$I$43,7,FALSE)+AV30*(1-VLOOKUP(DZ$8,'PONDERADORES-GBD'!$A$3:$I$43,5,FALSE))*VLOOKUP(DZ$8,'PONDERADORES-GBD'!$A$3:$I$43,9,FALSE)</f>
        <v>3.13360278E-3</v>
      </c>
      <c r="EA30" s="81">
        <f>AW30*VLOOKUP(EA$8,'PONDERADORES-GBD'!$A$3:$I$43,5,FALSE)*VLOOKUP(EA$8,'PONDERADORES-GBD'!$A$3:$I$43,7,FALSE)+AW30*(1-VLOOKUP(EA$8,'PONDERADORES-GBD'!$A$3:$I$43,5,FALSE))*VLOOKUP(EA$8,'PONDERADORES-GBD'!$A$3:$I$43,9,FALSE)</f>
        <v>0</v>
      </c>
      <c r="EB30" s="81">
        <f>AX30*VLOOKUP(EB$8,'PONDERADORES-GBD'!$A$3:$I$43,5,FALSE)*VLOOKUP(EB$8,'PONDERADORES-GBD'!$A$3:$I$43,7,FALSE)+AX30*(1-VLOOKUP(EB$8,'PONDERADORES-GBD'!$A$3:$I$43,5,FALSE))*VLOOKUP(EB$8,'PONDERADORES-GBD'!$A$3:$I$43,9,FALSE)</f>
        <v>0</v>
      </c>
      <c r="EC30" s="81">
        <f>AY30*VLOOKUP(EC$8,'PONDERADORES-GBD'!$A$3:$I$43,5,FALSE)*VLOOKUP(EC$8,'PONDERADORES-GBD'!$A$3:$I$43,7,FALSE)+AY30*(1-VLOOKUP(EC$8,'PONDERADORES-GBD'!$A$3:$I$43,5,FALSE))*VLOOKUP(EC$8,'PONDERADORES-GBD'!$A$3:$I$43,9,FALSE)</f>
        <v>1.7064000000000001E-5</v>
      </c>
      <c r="ED30" s="81">
        <f>AZ30*VLOOKUP(ED$8,'PONDERADORES-GBD'!$A$3:$I$43,5,FALSE)*VLOOKUP(ED$8,'PONDERADORES-GBD'!$A$3:$I$43,7,FALSE)+AZ30*(1-VLOOKUP(ED$8,'PONDERADORES-GBD'!$A$3:$I$43,5,FALSE))*VLOOKUP(ED$8,'PONDERADORES-GBD'!$A$3:$I$43,9,FALSE)</f>
        <v>2.2000270000000001E-5</v>
      </c>
      <c r="EE30" s="81">
        <f>BA30*VLOOKUP(EE$8,'PONDERADORES-GBD'!$A$3:$I$43,5,FALSE)*VLOOKUP(EE$8,'PONDERADORES-GBD'!$A$3:$I$43,7,FALSE)+BA30*(1-VLOOKUP(EE$8,'PONDERADORES-GBD'!$A$3:$I$43,5,FALSE))*VLOOKUP(EE$8,'PONDERADORES-GBD'!$A$3:$I$43,9,FALSE)</f>
        <v>1.4003025000000001E-5</v>
      </c>
      <c r="EF30" s="81">
        <f>BB30*VLOOKUP(EF$8,'PONDERADORES-GBD'!$A$3:$I$43,5,FALSE)*VLOOKUP(EF$8,'PONDERADORES-GBD'!$A$3:$I$43,7,FALSE)+BB30*(1-VLOOKUP(EF$8,'PONDERADORES-GBD'!$A$3:$I$43,5,FALSE))*VLOOKUP(EF$8,'PONDERADORES-GBD'!$A$3:$I$43,9,FALSE)</f>
        <v>0</v>
      </c>
      <c r="EG30" s="81">
        <f>BC30*VLOOKUP(EG$8,'PONDERADORES-GBD'!$A$3:$I$43,5,FALSE)*VLOOKUP(EG$8,'PONDERADORES-GBD'!$A$3:$I$43,7,FALSE)+BC30*(1-VLOOKUP(EG$8,'PONDERADORES-GBD'!$A$3:$I$43,5,FALSE))*VLOOKUP(EG$8,'PONDERADORES-GBD'!$A$3:$I$43,9,FALSE)</f>
        <v>0</v>
      </c>
      <c r="EH30" s="81">
        <f>BD30*VLOOKUP(EH$8,'PONDERADORES-GBD'!$A$3:$I$43,5,FALSE)*VLOOKUP(EH$8,'PONDERADORES-GBD'!$A$3:$I$43,7,FALSE)+BD30*(1-VLOOKUP(EH$8,'PONDERADORES-GBD'!$A$3:$I$43,5,FALSE))*VLOOKUP(EH$8,'PONDERADORES-GBD'!$A$3:$I$43,9,FALSE)</f>
        <v>0</v>
      </c>
      <c r="EI30" s="81">
        <f>BE30*VLOOKUP(EI$8,'PONDERADORES-GBD'!$A$3:$I$43,5,FALSE)*VLOOKUP(EI$8,'PONDERADORES-GBD'!$A$3:$I$43,7,FALSE)+BE30*(1-VLOOKUP(EI$8,'PONDERADORES-GBD'!$A$3:$I$43,5,FALSE))*VLOOKUP(EI$8,'PONDERADORES-GBD'!$A$3:$I$43,9,FALSE)</f>
        <v>1.41616E-5</v>
      </c>
      <c r="EJ30" s="81">
        <f>BF30*VLOOKUP(EJ$8,'PONDERADORES-GBD'!$A$3:$I$43,5,FALSE)*VLOOKUP(EJ$8,'PONDERADORES-GBD'!$A$3:$I$43,7,FALSE)+BF30*(1-VLOOKUP(EJ$8,'PONDERADORES-GBD'!$A$3:$I$43,5,FALSE))*VLOOKUP(EJ$8,'PONDERADORES-GBD'!$A$3:$I$43,9,FALSE)</f>
        <v>5.8548135000000001E-4</v>
      </c>
      <c r="EK30" s="81">
        <f>BG30*VLOOKUP(EK$8,'PONDERADORES-GBD'!$A$3:$I$43,5,FALSE)*VLOOKUP(EK$8,'PONDERADORES-GBD'!$A$3:$I$43,7,FALSE)+BG30*(1-VLOOKUP(EK$8,'PONDERADORES-GBD'!$A$3:$I$43,5,FALSE))*VLOOKUP(EK$8,'PONDERADORES-GBD'!$A$3:$I$43,9,FALSE)</f>
        <v>4.1724000000000002E-5</v>
      </c>
      <c r="EL30" s="81">
        <f>BH30*VLOOKUP(EL$8,'PONDERADORES-GBD'!$A$3:$I$43,5,FALSE)*VLOOKUP(EL$8,'PONDERADORES-GBD'!$A$3:$I$43,7,FALSE)+BH30*(1-VLOOKUP(EL$8,'PONDERADORES-GBD'!$A$3:$I$43,5,FALSE))*VLOOKUP(EL$8,'PONDERADORES-GBD'!$A$3:$I$43,9,FALSE)</f>
        <v>4.5719800000000002E-5</v>
      </c>
      <c r="EM30" s="81">
        <f>BI30*VLOOKUP(EM$8,'PONDERADORES-GBD'!$A$3:$I$43,5,FALSE)*VLOOKUP(EM$8,'PONDERADORES-GBD'!$A$3:$I$43,7,FALSE)+BI30*(1-VLOOKUP(EM$8,'PONDERADORES-GBD'!$A$3:$I$43,5,FALSE))*VLOOKUP(EM$8,'PONDERADORES-GBD'!$A$3:$I$43,9,FALSE)</f>
        <v>3.4337516999999996E-4</v>
      </c>
      <c r="EN30" s="81">
        <f>BJ30*VLOOKUP(EN$8,'PONDERADORES-GBD'!$A$3:$I$43,5,FALSE)*VLOOKUP(EN$8,'PONDERADORES-GBD'!$A$3:$I$43,7,FALSE)+BJ30*(1-VLOOKUP(EN$8,'PONDERADORES-GBD'!$A$3:$I$43,5,FALSE))*VLOOKUP(EN$8,'PONDERADORES-GBD'!$A$3:$I$43,9,FALSE)</f>
        <v>0</v>
      </c>
      <c r="EO30" s="81">
        <f>BK30*VLOOKUP(EO$8,'PONDERADORES-GBD'!$A$3:$I$43,5,FALSE)*VLOOKUP(EO$8,'PONDERADORES-GBD'!$A$3:$I$43,7,FALSE)+BK30*(1-VLOOKUP(EO$8,'PONDERADORES-GBD'!$A$3:$I$43,5,FALSE))*VLOOKUP(EO$8,'PONDERADORES-GBD'!$A$3:$I$43,9,FALSE)</f>
        <v>0</v>
      </c>
      <c r="EP30" s="81">
        <f>BL30*VLOOKUP(EP$8,'PONDERADORES-GBD'!$A$3:$I$43,5,FALSE)*VLOOKUP(EP$8,'PONDERADORES-GBD'!$A$3:$I$43,7,FALSE)+BL30*(1-VLOOKUP(EP$8,'PONDERADORES-GBD'!$A$3:$I$43,5,FALSE))*VLOOKUP(EP$8,'PONDERADORES-GBD'!$A$3:$I$43,9,FALSE)</f>
        <v>0</v>
      </c>
      <c r="EQ30" s="81">
        <f>BM30*VLOOKUP(EQ$8,'PONDERADORES-GBD'!$A$3:$I$43,5,FALSE)*VLOOKUP(EQ$8,'PONDERADORES-GBD'!$A$3:$I$43,7,FALSE)+BM30*(1-VLOOKUP(EQ$8,'PONDERADORES-GBD'!$A$3:$I$43,5,FALSE))*VLOOKUP(EQ$8,'PONDERADORES-GBD'!$A$3:$I$43,9,FALSE)</f>
        <v>0</v>
      </c>
      <c r="ER30" s="81">
        <f>BN30*VLOOKUP(ER$8,'PONDERADORES-GBD'!$A$3:$I$43,5,FALSE)*VLOOKUP(ER$8,'PONDERADORES-GBD'!$A$3:$I$43,7,FALSE)+BN30*(1-VLOOKUP(ER$8,'PONDERADORES-GBD'!$A$3:$I$43,5,FALSE))*VLOOKUP(ER$8,'PONDERADORES-GBD'!$A$3:$I$43,9,FALSE)</f>
        <v>0</v>
      </c>
      <c r="ES30" s="81">
        <f>BO30*VLOOKUP(ES$8,'PONDERADORES-GBD'!$A$3:$I$43,5,FALSE)*VLOOKUP(ES$8,'PONDERADORES-GBD'!$A$3:$I$43,7,FALSE)+BO30*(1-VLOOKUP(ES$8,'PONDERADORES-GBD'!$A$3:$I$43,5,FALSE))*VLOOKUP(ES$8,'PONDERADORES-GBD'!$A$3:$I$43,9,FALSE)</f>
        <v>0</v>
      </c>
      <c r="ET30" s="81">
        <f>BP30*VLOOKUP(ET$8,'PONDERADORES-GBD'!$A$3:$I$43,5,FALSE)*VLOOKUP(ET$8,'PONDERADORES-GBD'!$A$3:$I$43,7,FALSE)+BP30*(1-VLOOKUP(ET$8,'PONDERADORES-GBD'!$A$3:$I$43,5,FALSE))*VLOOKUP(ET$8,'PONDERADORES-GBD'!$A$3:$I$43,9,FALSE)</f>
        <v>0</v>
      </c>
      <c r="EU30" s="81">
        <f>BQ30*VLOOKUP(EU$8,'PONDERADORES-GBD'!$A$3:$I$43,5,FALSE)*VLOOKUP(EU$8,'PONDERADORES-GBD'!$A$3:$I$43,7,FALSE)+BQ30*(1-VLOOKUP(EU$8,'PONDERADORES-GBD'!$A$3:$I$43,5,FALSE))*VLOOKUP(EU$8,'PONDERADORES-GBD'!$A$3:$I$43,9,FALSE)</f>
        <v>0</v>
      </c>
      <c r="EV30" s="81">
        <f>BR30*VLOOKUP(EV$8,'PONDERADORES-GBD'!$A$3:$I$43,5,FALSE)*VLOOKUP(EV$8,'PONDERADORES-GBD'!$A$3:$I$43,7,FALSE)+BR30*(1-VLOOKUP(EV$8,'PONDERADORES-GBD'!$A$3:$I$43,5,FALSE))*VLOOKUP(EV$8,'PONDERADORES-GBD'!$A$3:$I$43,9,FALSE)</f>
        <v>0</v>
      </c>
      <c r="EW30" s="81">
        <f>BS30*VLOOKUP(EW$8,'PONDERADORES-GBD'!$A$3:$I$43,5,FALSE)*VLOOKUP(EW$8,'PONDERADORES-GBD'!$A$3:$I$43,7,FALSE)+BS30*(1-VLOOKUP(EW$8,'PONDERADORES-GBD'!$A$3:$I$43,5,FALSE))*VLOOKUP(EW$8,'PONDERADORES-GBD'!$A$3:$I$43,9,FALSE)</f>
        <v>0</v>
      </c>
      <c r="EX30" s="81">
        <f>BT30*VLOOKUP(EX$8,'PONDERADORES-GBD'!$A$3:$I$43,5,FALSE)*VLOOKUP(EX$8,'PONDERADORES-GBD'!$A$3:$I$43,7,FALSE)+BT30*(1-VLOOKUP(EX$8,'PONDERADORES-GBD'!$A$3:$I$43,5,FALSE))*VLOOKUP(EX$8,'PONDERADORES-GBD'!$A$3:$I$43,9,FALSE)</f>
        <v>0</v>
      </c>
      <c r="EY30" s="81">
        <f>BU30*VLOOKUP(EY$8,'PONDERADORES-GBD'!$A$3:$I$43,5,FALSE)*VLOOKUP(EY$8,'PONDERADORES-GBD'!$A$3:$I$43,7,FALSE)+BU30*(1-VLOOKUP(EY$8,'PONDERADORES-GBD'!$A$3:$I$43,5,FALSE))*VLOOKUP(EY$8,'PONDERADORES-GBD'!$A$3:$I$43,9,FALSE)</f>
        <v>0</v>
      </c>
      <c r="EZ30" s="81">
        <f>BV30*VLOOKUP(EZ$8,'PONDERADORES-GBD'!$A$3:$I$43,5,FALSE)*VLOOKUP(EZ$8,'PONDERADORES-GBD'!$A$3:$I$43,7,FALSE)+BV30*(1-VLOOKUP(EZ$8,'PONDERADORES-GBD'!$A$3:$I$43,5,FALSE))*VLOOKUP(EZ$8,'PONDERADORES-GBD'!$A$3:$I$43,9,FALSE)</f>
        <v>1.8965E-6</v>
      </c>
      <c r="FA30" s="81">
        <f>BW30*VLOOKUP(FA$8,'PONDERADORES-GBD'!$A$3:$I$43,5,FALSE)*VLOOKUP(FA$8,'PONDERADORES-GBD'!$A$3:$I$43,7,FALSE)+BW30*(1-VLOOKUP(FA$8,'PONDERADORES-GBD'!$A$3:$I$43,5,FALSE))*VLOOKUP(FA$8,'PONDERADORES-GBD'!$A$3:$I$43,9,FALSE)</f>
        <v>0</v>
      </c>
      <c r="FB30" s="81">
        <f>BX30*VLOOKUP(FB$8,'PONDERADORES-GBD'!$A$3:$I$43,5,FALSE)*VLOOKUP(FB$8,'PONDERADORES-GBD'!$A$3:$I$43,7,FALSE)+BX30*(1-VLOOKUP(FB$8,'PONDERADORES-GBD'!$A$3:$I$43,5,FALSE))*VLOOKUP(FB$8,'PONDERADORES-GBD'!$A$3:$I$43,9,FALSE)</f>
        <v>0</v>
      </c>
      <c r="FC30" s="81">
        <f>BY30*VLOOKUP(FC$8,'PONDERADORES-GBD'!$A$3:$I$43,5,FALSE)*VLOOKUP(FC$8,'PONDERADORES-GBD'!$A$3:$I$43,7,FALSE)+BY30*(1-VLOOKUP(FC$8,'PONDERADORES-GBD'!$A$3:$I$43,5,FALSE))*VLOOKUP(FC$8,'PONDERADORES-GBD'!$A$3:$I$43,9,FALSE)</f>
        <v>0</v>
      </c>
      <c r="FD30" s="81">
        <f>BZ30*VLOOKUP(FD$8,'PONDERADORES-GBD'!$A$3:$I$43,5,FALSE)*VLOOKUP(FD$8,'PONDERADORES-GBD'!$A$3:$I$43,7,FALSE)+BZ30*(1-VLOOKUP(FD$8,'PONDERADORES-GBD'!$A$3:$I$43,5,FALSE))*VLOOKUP(FD$8,'PONDERADORES-GBD'!$A$3:$I$43,9,FALSE)</f>
        <v>0</v>
      </c>
      <c r="FE30" s="81">
        <f>CA30*VLOOKUP(FE$8,'PONDERADORES-GBD'!$A$3:$I$43,5,FALSE)*VLOOKUP(FE$8,'PONDERADORES-GBD'!$A$3:$I$43,7,FALSE)+CA30*(1-VLOOKUP(FE$8,'PONDERADORES-GBD'!$A$3:$I$43,5,FALSE))*VLOOKUP(FE$8,'PONDERADORES-GBD'!$A$3:$I$43,9,FALSE)</f>
        <v>0</v>
      </c>
      <c r="FF30" s="81">
        <f>CB30*VLOOKUP(FF$8,'PONDERADORES-GBD'!$A$3:$I$43,5,FALSE)*VLOOKUP(FF$8,'PONDERADORES-GBD'!$A$3:$I$43,7,FALSE)+CB30*(1-VLOOKUP(FF$8,'PONDERADORES-GBD'!$A$3:$I$43,5,FALSE))*VLOOKUP(FF$8,'PONDERADORES-GBD'!$A$3:$I$43,9,FALSE)</f>
        <v>0</v>
      </c>
      <c r="FG30" s="81">
        <f>CC30*VLOOKUP(FG$8,'PONDERADORES-GBD'!$A$3:$I$43,5,FALSE)*VLOOKUP(FG$8,'PONDERADORES-GBD'!$A$3:$I$43,7,FALSE)+CC30*(1-VLOOKUP(FG$8,'PONDERADORES-GBD'!$A$3:$I$43,5,FALSE))*VLOOKUP(FG$8,'PONDERADORES-GBD'!$A$3:$I$43,9,FALSE)</f>
        <v>0</v>
      </c>
      <c r="FH30" s="81">
        <f>CD30*VLOOKUP(FH$8,'PONDERADORES-GBD'!$A$3:$I$43,5,FALSE)*VLOOKUP(FH$8,'PONDERADORES-GBD'!$A$3:$I$43,7,FALSE)+CD30*(1-VLOOKUP(FH$8,'PONDERADORES-GBD'!$A$3:$I$43,5,FALSE))*VLOOKUP(FH$8,'PONDERADORES-GBD'!$A$3:$I$43,9,FALSE)</f>
        <v>0</v>
      </c>
      <c r="FI30" s="81">
        <f>CE30*VLOOKUP(FI$8,'PONDERADORES-GBD'!$A$3:$I$43,5,FALSE)*VLOOKUP(FI$8,'PONDERADORES-GBD'!$A$3:$I$43,7,FALSE)+CE30*(1-VLOOKUP(FI$8,'PONDERADORES-GBD'!$A$3:$I$43,5,FALSE))*VLOOKUP(FI$8,'PONDERADORES-GBD'!$A$3:$I$43,9,FALSE)</f>
        <v>0</v>
      </c>
      <c r="FJ30" s="81">
        <f>CF30*VLOOKUP(FJ$8,'PONDERADORES-GBD'!$A$3:$I$43,5,FALSE)*VLOOKUP(FJ$8,'PONDERADORES-GBD'!$A$3:$I$43,7,FALSE)+CF30*(1-VLOOKUP(FJ$8,'PONDERADORES-GBD'!$A$3:$I$43,5,FALSE))*VLOOKUP(FJ$8,'PONDERADORES-GBD'!$A$3:$I$43,9,FALSE)</f>
        <v>0</v>
      </c>
      <c r="FK30" s="81">
        <f>CG30*VLOOKUP(FK$8,'PONDERADORES-GBD'!$A$3:$I$43,5,FALSE)*VLOOKUP(FK$8,'PONDERADORES-GBD'!$A$3:$I$43,7,FALSE)+CG30*(1-VLOOKUP(FK$8,'PONDERADORES-GBD'!$A$3:$I$43,5,FALSE))*VLOOKUP(FK$8,'PONDERADORES-GBD'!$A$3:$I$43,9,FALSE)</f>
        <v>0</v>
      </c>
      <c r="FL30" s="81">
        <f>CH30*VLOOKUP(FL$8,'PONDERADORES-GBD'!$A$3:$I$43,5,FALSE)*VLOOKUP(FL$8,'PONDERADORES-GBD'!$A$3:$I$43,6,FALSE)*VLOOKUP(FL$8,'PONDERADORES-GBD'!$A$3:$I$43,3,FALSE)+CH30*(1-VLOOKUP(FL$8,'PONDERADORES-GBD'!$A$3:$I$43,5,FALSE))*VLOOKUP(FL$8,'PONDERADORES-GBD'!$A$3:$I$43,8,FALSE)*VLOOKUP(FL$8,'PONDERADORES-GBD'!$A$3:$I$43,3,FALSE)</f>
        <v>0</v>
      </c>
      <c r="FM30" s="81">
        <f>CI30*VLOOKUP(FM$8,'PONDERADORES-GBD'!$A$3:$I$43,5,FALSE)*VLOOKUP(FM$8,'PONDERADORES-GBD'!$A$3:$I$43,6,FALSE)*VLOOKUP(FM$8,'PONDERADORES-GBD'!$A$3:$I$43,3,FALSE)+CI30*(1-VLOOKUP(FM$8,'PONDERADORES-GBD'!$A$3:$I$43,5,FALSE))*VLOOKUP(FM$8,'PONDERADORES-GBD'!$A$3:$I$43,8,FALSE)*VLOOKUP(FM$8,'PONDERADORES-GBD'!$A$3:$I$43,3,FALSE)</f>
        <v>0</v>
      </c>
      <c r="FN30" s="81">
        <f>CJ30*VLOOKUP(FN$8,'PONDERADORES-GBD'!$A$3:$I$43,5,FALSE)*VLOOKUP(FN$8,'PONDERADORES-GBD'!$A$3:$I$43,6,FALSE)*VLOOKUP(FN$8,'PONDERADORES-GBD'!$A$3:$I$43,3,FALSE)+CJ30*(1-VLOOKUP(FN$8,'PONDERADORES-GBD'!$A$3:$I$43,5,FALSE))*VLOOKUP(FN$8,'PONDERADORES-GBD'!$A$3:$I$43,8,FALSE)*VLOOKUP(FN$8,'PONDERADORES-GBD'!$A$3:$I$43,3,FALSE)</f>
        <v>3.6997740163175904E-3</v>
      </c>
      <c r="FO30" s="81">
        <f>CK30*VLOOKUP(FO$8,'PONDERADORES-GBD'!$A$3:$I$43,5,FALSE)*VLOOKUP(FO$8,'PONDERADORES-GBD'!$A$3:$I$43,6,FALSE)*VLOOKUP(FO$8,'PONDERADORES-GBD'!$A$3:$I$43,3,FALSE)+CK30*(1-VLOOKUP(FO$8,'PONDERADORES-GBD'!$A$3:$I$43,5,FALSE))*VLOOKUP(FO$8,'PONDERADORES-GBD'!$A$3:$I$43,8,FALSE)*VLOOKUP(FO$8,'PONDERADORES-GBD'!$A$3:$I$43,3,FALSE)</f>
        <v>0</v>
      </c>
      <c r="FP30" s="81">
        <f>CL30*VLOOKUP(FP$8,'PONDERADORES-GBD'!$A$3:$I$43,5,FALSE)*VLOOKUP(FP$8,'PONDERADORES-GBD'!$A$3:$I$43,6,FALSE)*VLOOKUP(FP$8,'PONDERADORES-GBD'!$A$3:$I$43,3,FALSE)+CL30*(1-VLOOKUP(FP$8,'PONDERADORES-GBD'!$A$3:$I$43,5,FALSE))*VLOOKUP(FP$8,'PONDERADORES-GBD'!$A$3:$I$43,8,FALSE)*VLOOKUP(FP$8,'PONDERADORES-GBD'!$A$3:$I$43,3,FALSE)</f>
        <v>0</v>
      </c>
      <c r="FQ30" s="81">
        <f>CM30*VLOOKUP(FQ$8,'PONDERADORES-GBD'!$A$3:$I$43,5,FALSE)*VLOOKUP(FQ$8,'PONDERADORES-GBD'!$A$3:$I$43,6,FALSE)*VLOOKUP(FQ$8,'PONDERADORES-GBD'!$A$3:$I$43,3,FALSE)+CM30*(1-VLOOKUP(FQ$8,'PONDERADORES-GBD'!$A$3:$I$43,5,FALSE))*VLOOKUP(FQ$8,'PONDERADORES-GBD'!$A$3:$I$43,8,FALSE)*VLOOKUP(FQ$8,'PONDERADORES-GBD'!$A$3:$I$43,3,FALSE)</f>
        <v>0</v>
      </c>
      <c r="FR30" s="81">
        <f>CN30*VLOOKUP(FR$8,'PONDERADORES-GBD'!$A$3:$I$43,5,FALSE)*VLOOKUP(FR$8,'PONDERADORES-GBD'!$A$3:$I$43,6,FALSE)*VLOOKUP(FR$8,'PONDERADORES-GBD'!$A$3:$I$43,3,FALSE)+CN30*(1-VLOOKUP(FR$8,'PONDERADORES-GBD'!$A$3:$I$43,5,FALSE))*VLOOKUP(FR$8,'PONDERADORES-GBD'!$A$3:$I$43,8,FALSE)*VLOOKUP(FR$8,'PONDERADORES-GBD'!$A$3:$I$43,3,FALSE)</f>
        <v>2.5962904484599583E-4</v>
      </c>
      <c r="FS30" s="81">
        <f>CO30*VLOOKUP(FS$8,'PONDERADORES-GBD'!$A$3:$I$43,5,FALSE)*VLOOKUP(FS$8,'PONDERADORES-GBD'!$A$3:$I$43,6,FALSE)*VLOOKUP(FS$8,'PONDERADORES-GBD'!$A$3:$I$43,3,FALSE)+CO30*(1-VLOOKUP(FS$8,'PONDERADORES-GBD'!$A$3:$I$43,5,FALSE))*VLOOKUP(FS$8,'PONDERADORES-GBD'!$A$3:$I$43,8,FALSE)*VLOOKUP(FS$8,'PONDERADORES-GBD'!$A$3:$I$43,3,FALSE)</f>
        <v>8.247235405749486E-4</v>
      </c>
      <c r="FT30" s="81">
        <f>CP30*VLOOKUP(FT$8,'PONDERADORES-GBD'!$A$3:$I$43,5,FALSE)*VLOOKUP(FT$8,'PONDERADORES-GBD'!$A$3:$I$43,6,FALSE)*VLOOKUP(FT$8,'PONDERADORES-GBD'!$A$3:$I$43,3,FALSE)+CP30*(1-VLOOKUP(FT$8,'PONDERADORES-GBD'!$A$3:$I$43,5,FALSE))*VLOOKUP(FT$8,'PONDERADORES-GBD'!$A$3:$I$43,8,FALSE)*VLOOKUP(FT$8,'PONDERADORES-GBD'!$A$3:$I$43,3,FALSE)</f>
        <v>3.3856464763860368E-4</v>
      </c>
      <c r="FU30" s="81">
        <f>CQ30*VLOOKUP(FU$8,'PONDERADORES-GBD'!$A$3:$I$43,5,FALSE)*VLOOKUP(FU$8,'PONDERADORES-GBD'!$A$3:$I$43,6,FALSE)*VLOOKUP(FU$8,'PONDERADORES-GBD'!$A$3:$I$43,3,FALSE)+CQ30*(1-VLOOKUP(FU$8,'PONDERADORES-GBD'!$A$3:$I$43,5,FALSE))*VLOOKUP(FU$8,'PONDERADORES-GBD'!$A$3:$I$43,8,FALSE)*VLOOKUP(FU$8,'PONDERADORES-GBD'!$A$3:$I$43,3,FALSE)</f>
        <v>6.9494939383983579E-4</v>
      </c>
      <c r="FV30" s="81">
        <f>CR30*VLOOKUP(FV$8,'PONDERADORES-GBD'!$A$3:$I$43,5,FALSE)*VLOOKUP(FV$8,'PONDERADORES-GBD'!$A$3:$I$43,6,FALSE)*VLOOKUP(FV$8,'PONDERADORES-GBD'!$A$3:$I$43,3,FALSE)+CR30*(1-VLOOKUP(FV$8,'PONDERADORES-GBD'!$A$3:$I$43,5,FALSE))*VLOOKUP(FV$8,'PONDERADORES-GBD'!$A$3:$I$43,8,FALSE)*VLOOKUP(FV$8,'PONDERADORES-GBD'!$A$3:$I$43,3,FALSE)</f>
        <v>1.2928344394250513E-3</v>
      </c>
      <c r="FW30" s="81">
        <f>CS30*VLOOKUP(FW$8,'PONDERADORES-GBD'!$A$3:$I$43,5,FALSE)*VLOOKUP(FW$8,'PONDERADORES-GBD'!$A$3:$I$43,6,FALSE)*VLOOKUP(FW$8,'PONDERADORES-GBD'!$A$3:$I$43,3,FALSE)+CS30*(1-VLOOKUP(FW$8,'PONDERADORES-GBD'!$A$3:$I$43,5,FALSE))*VLOOKUP(FW$8,'PONDERADORES-GBD'!$A$3:$I$43,8,FALSE)*VLOOKUP(FW$8,'PONDERADORES-GBD'!$A$3:$I$43,3,FALSE)</f>
        <v>0</v>
      </c>
      <c r="FX30" s="81">
        <f>CT30*VLOOKUP(FX$8,'PONDERADORES-GBD'!$A$3:$I$43,5,FALSE)*VLOOKUP(FX$8,'PONDERADORES-GBD'!$A$3:$I$43,6,FALSE)*VLOOKUP(FX$8,'PONDERADORES-GBD'!$A$3:$I$43,3,FALSE)+CT30*(1-VLOOKUP(FX$8,'PONDERADORES-GBD'!$A$3:$I$43,5,FALSE))*VLOOKUP(FX$8,'PONDERADORES-GBD'!$A$3:$I$43,8,FALSE)*VLOOKUP(FX$8,'PONDERADORES-GBD'!$A$3:$I$43,3,FALSE)</f>
        <v>8.7318719404517455E-4</v>
      </c>
      <c r="FY30" s="81">
        <f>CU30*VLOOKUP(FY$8,'PONDERADORES-GBD'!$A$3:$I$43,5,FALSE)*VLOOKUP(FY$8,'PONDERADORES-GBD'!$A$3:$I$43,6,FALSE)*VLOOKUP(FY$8,'PONDERADORES-GBD'!$A$3:$I$43,3,FALSE)+CU30*(1-VLOOKUP(FY$8,'PONDERADORES-GBD'!$A$3:$I$43,5,FALSE))*VLOOKUP(FY$8,'PONDERADORES-GBD'!$A$3:$I$43,8,FALSE)*VLOOKUP(FY$8,'PONDERADORES-GBD'!$A$3:$I$43,3,FALSE)</f>
        <v>1.2954145379876794E-6</v>
      </c>
      <c r="FZ30" s="81">
        <f>CV30*VLOOKUP(FZ$8,'PONDERADORES-GBD'!$A$3:$I$43,5,FALSE)*VLOOKUP(FZ$8,'PONDERADORES-GBD'!$A$3:$I$43,6,FALSE)*VLOOKUP(FZ$8,'PONDERADORES-GBD'!$A$3:$I$43,3,FALSE)+CV30*(1-VLOOKUP(FZ$8,'PONDERADORES-GBD'!$A$3:$I$43,5,FALSE))*VLOOKUP(FZ$8,'PONDERADORES-GBD'!$A$3:$I$43,8,FALSE)*VLOOKUP(FZ$8,'PONDERADORES-GBD'!$A$3:$I$43,3,FALSE)</f>
        <v>0</v>
      </c>
      <c r="GA30" s="81">
        <f>CW30*VLOOKUP(GA$8,'PONDERADORES-GBD'!$A$3:$I$43,5,FALSE)*VLOOKUP(GA$8,'PONDERADORES-GBD'!$A$3:$I$43,6,FALSE)*VLOOKUP(GA$8,'PONDERADORES-GBD'!$A$3:$I$43,3,FALSE)+CW30*(1-VLOOKUP(GA$8,'PONDERADORES-GBD'!$A$3:$I$43,5,FALSE))*VLOOKUP(GA$8,'PONDERADORES-GBD'!$A$3:$I$43,8,FALSE)*VLOOKUP(GA$8,'PONDERADORES-GBD'!$A$3:$I$43,3,FALSE)</f>
        <v>2.077643054620123E-4</v>
      </c>
      <c r="GB30" s="81">
        <f>CX30*VLOOKUP(GB$8,'PONDERADORES-GBD'!$A$3:$I$43,5,FALSE)*VLOOKUP(GB$8,'PONDERADORES-GBD'!$A$3:$I$43,6,FALSE)*VLOOKUP(GB$8,'PONDERADORES-GBD'!$A$3:$I$43,3,FALSE)+CX30*(1-VLOOKUP(GB$8,'PONDERADORES-GBD'!$A$3:$I$43,5,FALSE))*VLOOKUP(GB$8,'PONDERADORES-GBD'!$A$3:$I$43,8,FALSE)*VLOOKUP(GB$8,'PONDERADORES-GBD'!$A$3:$I$43,3,FALSE)</f>
        <v>2.2539240246406572E-4</v>
      </c>
      <c r="GC30" s="81">
        <f>CY30*VLOOKUP(GC$8,'PONDERADORES-GBD'!$A$3:$I$43,5,FALSE)*VLOOKUP(GC$8,'PONDERADORES-GBD'!$A$3:$I$43,6,FALSE)*VLOOKUP(GC$8,'PONDERADORES-GBD'!$A$3:$I$43,3,FALSE)+CY30*(1-VLOOKUP(GC$8,'PONDERADORES-GBD'!$A$3:$I$43,5,FALSE))*VLOOKUP(GC$8,'PONDERADORES-GBD'!$A$3:$I$43,8,FALSE)*VLOOKUP(GC$8,'PONDERADORES-GBD'!$A$3:$I$43,3,FALSE)</f>
        <v>5.5262519260780292E-4</v>
      </c>
      <c r="GD30" s="81">
        <f>CZ30*VLOOKUP(GD$8,'PONDERADORES-GBD'!$A$3:$I$43,5,FALSE)*VLOOKUP(GD$8,'PONDERADORES-GBD'!$A$3:$I$43,6,FALSE)*VLOOKUP(GD$8,'PONDERADORES-GBD'!$A$3:$I$43,3,FALSE)+CZ30*(1-VLOOKUP(GD$8,'PONDERADORES-GBD'!$A$3:$I$43,5,FALSE))*VLOOKUP(GD$8,'PONDERADORES-GBD'!$A$3:$I$43,8,FALSE)*VLOOKUP(GD$8,'PONDERADORES-GBD'!$A$3:$I$43,3,FALSE)</f>
        <v>6.5891405338809036E-5</v>
      </c>
      <c r="GE30" s="81">
        <f>DA30*VLOOKUP(GE$8,'PONDERADORES-GBD'!$A$3:$I$43,5,FALSE)*VLOOKUP(GE$8,'PONDERADORES-GBD'!$A$3:$I$43,6,FALSE)*VLOOKUP(GE$8,'PONDERADORES-GBD'!$A$3:$I$43,3,FALSE)+DA30*(1-VLOOKUP(GE$8,'PONDERADORES-GBD'!$A$3:$I$43,5,FALSE))*VLOOKUP(GE$8,'PONDERADORES-GBD'!$A$3:$I$43,8,FALSE)*VLOOKUP(GE$8,'PONDERADORES-GBD'!$A$3:$I$43,3,FALSE)</f>
        <v>1.5945767145790555E-4</v>
      </c>
      <c r="GF30" s="81">
        <f>DB30*VLOOKUP(GF$8,'PONDERADORES-GBD'!$A$3:$I$43,5,FALSE)*VLOOKUP(GF$8,'PONDERADORES-GBD'!$A$3:$I$43,6,FALSE)*VLOOKUP(GF$8,'PONDERADORES-GBD'!$A$3:$I$43,3,FALSE)+DB30*(1-VLOOKUP(GF$8,'PONDERADORES-GBD'!$A$3:$I$43,5,FALSE))*VLOOKUP(GF$8,'PONDERADORES-GBD'!$A$3:$I$43,8,FALSE)*VLOOKUP(GF$8,'PONDERADORES-GBD'!$A$3:$I$43,3,FALSE)</f>
        <v>1.172336657084189E-4</v>
      </c>
      <c r="GG30" s="81">
        <f>DC30*VLOOKUP(GG$8,'PONDERADORES-GBD'!$A$3:$I$43,5,FALSE)*VLOOKUP(GG$8,'PONDERADORES-GBD'!$A$3:$I$43,6,FALSE)*VLOOKUP(GG$8,'PONDERADORES-GBD'!$A$3:$I$43,3,FALSE)+DC30*(1-VLOOKUP(GG$8,'PONDERADORES-GBD'!$A$3:$I$43,5,FALSE))*VLOOKUP(GG$8,'PONDERADORES-GBD'!$A$3:$I$43,8,FALSE)*VLOOKUP(GG$8,'PONDERADORES-GBD'!$A$3:$I$43,3,FALSE)</f>
        <v>1.0681026694045174E-5</v>
      </c>
      <c r="GH30" s="81">
        <f>DD30*VLOOKUP(GH$8,'PONDERADORES-GBD'!$A$3:$I$43,5,FALSE)*VLOOKUP(GH$8,'PONDERADORES-GBD'!$A$3:$I$43,6,FALSE)*VLOOKUP(GH$8,'PONDERADORES-GBD'!$A$3:$I$43,3,FALSE)+DD30*(1-VLOOKUP(GH$8,'PONDERADORES-GBD'!$A$3:$I$43,5,FALSE))*VLOOKUP(GH$8,'PONDERADORES-GBD'!$A$3:$I$43,8,FALSE)*VLOOKUP(GH$8,'PONDERADORES-GBD'!$A$3:$I$43,3,FALSE)</f>
        <v>5.5233010266940463E-4</v>
      </c>
      <c r="GI30" s="81">
        <f>DE30*VLOOKUP(GI$8,'PONDERADORES-GBD'!$A$3:$I$43,5,FALSE)*VLOOKUP(GI$8,'PONDERADORES-GBD'!$A$3:$I$43,6,FALSE)*VLOOKUP(GI$8,'PONDERADORES-GBD'!$A$3:$I$43,3,FALSE)+DE30*(1-VLOOKUP(GI$8,'PONDERADORES-GBD'!$A$3:$I$43,5,FALSE))*VLOOKUP(GI$8,'PONDERADORES-GBD'!$A$3:$I$43,8,FALSE)*VLOOKUP(GI$8,'PONDERADORES-GBD'!$A$3:$I$43,3,FALSE)</f>
        <v>2.0511921423682407E-5</v>
      </c>
      <c r="GJ30" s="81">
        <f>DF30*VLOOKUP(GJ$8,'PONDERADORES-GBD'!$A$3:$I$43,5,FALSE)*VLOOKUP(GJ$8,'PONDERADORES-GBD'!$A$3:$I$43,6,FALSE)*VLOOKUP(GJ$8,'PONDERADORES-GBD'!$A$3:$I$43,3,FALSE)+DF30*(1-VLOOKUP(GJ$8,'PONDERADORES-GBD'!$A$3:$I$43,5,FALSE))*VLOOKUP(GJ$8,'PONDERADORES-GBD'!$A$3:$I$43,8,FALSE)*VLOOKUP(GJ$8,'PONDERADORES-GBD'!$A$3:$I$43,3,FALSE)</f>
        <v>1.3483134839151267E-6</v>
      </c>
      <c r="GK30" s="81">
        <f>DG30*VLOOKUP(GK$8,'PONDERADORES-GBD'!$A$3:$I$43,5,FALSE)*VLOOKUP(GK$8,'PONDERADORES-GBD'!$A$3:$I$43,6,FALSE)*VLOOKUP(GK$8,'PONDERADORES-GBD'!$A$3:$I$43,3,FALSE)+DG30*(1-VLOOKUP(GK$8,'PONDERADORES-GBD'!$A$3:$I$43,5,FALSE))*VLOOKUP(GK$8,'PONDERADORES-GBD'!$A$3:$I$43,8,FALSE)*VLOOKUP(GK$8,'PONDERADORES-GBD'!$A$3:$I$43,3,FALSE)</f>
        <v>0</v>
      </c>
      <c r="GL30" s="81">
        <f>DH30*VLOOKUP(GL$8,'PONDERADORES-GBD'!$A$3:$I$43,5,FALSE)*VLOOKUP(GL$8,'PONDERADORES-GBD'!$A$3:$I$43,6,FALSE)*VLOOKUP(GL$8,'PONDERADORES-GBD'!$A$3:$I$43,3,FALSE)+DH30*(1-VLOOKUP(GL$8,'PONDERADORES-GBD'!$A$3:$I$43,5,FALSE))*VLOOKUP(GL$8,'PONDERADORES-GBD'!$A$3:$I$43,8,FALSE)*VLOOKUP(GL$8,'PONDERADORES-GBD'!$A$3:$I$43,3,FALSE)</f>
        <v>0</v>
      </c>
      <c r="GM30" s="81">
        <f>DI30*VLOOKUP(GM$8,'PONDERADORES-GBD'!$A$3:$I$43,5,FALSE)*VLOOKUP(GM$8,'PONDERADORES-GBD'!$A$3:$I$43,6,FALSE)*VLOOKUP(GM$8,'PONDERADORES-GBD'!$A$3:$I$43,3,FALSE)+DI30*(1-VLOOKUP(GM$8,'PONDERADORES-GBD'!$A$3:$I$43,5,FALSE))*VLOOKUP(GM$8,'PONDERADORES-GBD'!$A$3:$I$43,8,FALSE)*VLOOKUP(GM$8,'PONDERADORES-GBD'!$A$3:$I$43,3,FALSE)</f>
        <v>0</v>
      </c>
      <c r="GN30" s="81">
        <f>DJ30*VLOOKUP(GN$8,'PONDERADORES-GBD'!$A$3:$I$43,5,FALSE)*VLOOKUP(GN$8,'PONDERADORES-GBD'!$A$3:$I$43,6,FALSE)*VLOOKUP(GN$8,'PONDERADORES-GBD'!$A$3:$I$43,3,FALSE)+DJ30*(1-VLOOKUP(GN$8,'PONDERADORES-GBD'!$A$3:$I$43,5,FALSE))*VLOOKUP(GN$8,'PONDERADORES-GBD'!$A$3:$I$43,8,FALSE)*VLOOKUP(GN$8,'PONDERADORES-GBD'!$A$3:$I$43,3,FALSE)</f>
        <v>0</v>
      </c>
      <c r="GO30" s="81">
        <f>DK30*VLOOKUP(GO$8,'PONDERADORES-GBD'!$A$3:$I$43,5,FALSE)*VLOOKUP(GO$8,'PONDERADORES-GBD'!$A$3:$I$43,6,FALSE)*VLOOKUP(GO$8,'PONDERADORES-GBD'!$A$3:$I$43,3,FALSE)+DK30*(1-VLOOKUP(GO$8,'PONDERADORES-GBD'!$A$3:$I$43,5,FALSE))*VLOOKUP(GO$8,'PONDERADORES-GBD'!$A$3:$I$43,8,FALSE)*VLOOKUP(GO$8,'PONDERADORES-GBD'!$A$3:$I$43,3,FALSE)</f>
        <v>0</v>
      </c>
      <c r="GP30" s="81">
        <f>DL30*VLOOKUP(GP$8,'PONDERADORES-GBD'!$A$3:$I$43,5,FALSE)*VLOOKUP(GP$8,'PONDERADORES-GBD'!$A$3:$I$43,6,FALSE)*VLOOKUP(GP$8,'PONDERADORES-GBD'!$A$3:$I$43,3,FALSE)+DL30*(1-VLOOKUP(GP$8,'PONDERADORES-GBD'!$A$3:$I$43,5,FALSE))*VLOOKUP(GP$8,'PONDERADORES-GBD'!$A$3:$I$43,8,FALSE)*VLOOKUP(GP$8,'PONDERADORES-GBD'!$A$3:$I$43,3,FALSE)</f>
        <v>0</v>
      </c>
      <c r="GQ30" s="81">
        <f>DM30*VLOOKUP(GQ$8,'PONDERADORES-GBD'!$A$3:$I$43,5,FALSE)*VLOOKUP(GQ$8,'PONDERADORES-GBD'!$A$3:$I$43,6,FALSE)*VLOOKUP(GQ$8,'PONDERADORES-GBD'!$A$3:$I$43,3,FALSE)+DM30*(1-VLOOKUP(GQ$8,'PONDERADORES-GBD'!$A$3:$I$43,5,FALSE))*VLOOKUP(GQ$8,'PONDERADORES-GBD'!$A$3:$I$43,8,FALSE)*VLOOKUP(GQ$8,'PONDERADORES-GBD'!$A$3:$I$43,3,FALSE)</f>
        <v>3.3497889117043115E-6</v>
      </c>
      <c r="GR30" s="81">
        <f>DN30*VLOOKUP(GR$8,'PONDERADORES-GBD'!$A$3:$I$43,5,FALSE)*VLOOKUP(GR$8,'PONDERADORES-GBD'!$A$3:$I$43,6,FALSE)*VLOOKUP(GR$8,'PONDERADORES-GBD'!$A$3:$I$43,3,FALSE)+DN30*(1-VLOOKUP(GR$8,'PONDERADORES-GBD'!$A$3:$I$43,5,FALSE))*VLOOKUP(GR$8,'PONDERADORES-GBD'!$A$3:$I$43,8,FALSE)*VLOOKUP(GR$8,'PONDERADORES-GBD'!$A$3:$I$43,3,FALSE)</f>
        <v>0</v>
      </c>
      <c r="GS30" s="81">
        <f>DO30*VLOOKUP(GS$8,'PONDERADORES-GBD'!$A$3:$I$43,5,FALSE)*VLOOKUP(GS$8,'PONDERADORES-GBD'!$A$3:$I$43,6,FALSE)*VLOOKUP(GS$8,'PONDERADORES-GBD'!$A$3:$I$43,3,FALSE)+DO30*(1-VLOOKUP(GS$8,'PONDERADORES-GBD'!$A$3:$I$43,5,FALSE))*VLOOKUP(GS$8,'PONDERADORES-GBD'!$A$3:$I$43,8,FALSE)*VLOOKUP(GS$8,'PONDERADORES-GBD'!$A$3:$I$43,3,FALSE)</f>
        <v>0</v>
      </c>
      <c r="GT30" s="81">
        <f>DP30*VLOOKUP(GT$8,'PONDERADORES-GBD'!$A$3:$I$43,5,FALSE)*VLOOKUP(GT$8,'PONDERADORES-GBD'!$A$3:$I$43,6,FALSE)*VLOOKUP(GT$8,'PONDERADORES-GBD'!$A$3:$I$43,3,FALSE)+DP30*(1-VLOOKUP(GT$8,'PONDERADORES-GBD'!$A$3:$I$43,5,FALSE))*VLOOKUP(GT$8,'PONDERADORES-GBD'!$A$3:$I$43,8,FALSE)*VLOOKUP(GT$8,'PONDERADORES-GBD'!$A$3:$I$43,3,FALSE)</f>
        <v>4.536206981519507E-6</v>
      </c>
      <c r="GU30" s="81">
        <f>DQ30*VLOOKUP(GU$8,'PONDERADORES-GBD'!$A$3:$I$43,5,FALSE)*VLOOKUP(GU$8,'PONDERADORES-GBD'!$A$3:$I$43,6,FALSE)*VLOOKUP(GU$8,'PONDERADORES-GBD'!$A$3:$I$43,3,FALSE)+DQ30*(1-VLOOKUP(GU$8,'PONDERADORES-GBD'!$A$3:$I$43,5,FALSE))*VLOOKUP(GU$8,'PONDERADORES-GBD'!$A$3:$I$43,8,FALSE)*VLOOKUP(GU$8,'PONDERADORES-GBD'!$A$3:$I$43,3,FALSE)</f>
        <v>1.1573118685831622E-5</v>
      </c>
      <c r="GV30" s="81">
        <f>DR30*VLOOKUP(GV$8,'PONDERADORES-GBD'!$A$3:$I$43,5,FALSE)*VLOOKUP(GV$8,'PONDERADORES-GBD'!$A$3:$I$43,6,FALSE)*VLOOKUP(GV$8,'PONDERADORES-GBD'!$A$3:$I$43,3,FALSE)+DR30*(1-VLOOKUP(GV$8,'PONDERADORES-GBD'!$A$3:$I$43,5,FALSE))*VLOOKUP(GV$8,'PONDERADORES-GBD'!$A$3:$I$43,8,FALSE)*VLOOKUP(GV$8,'PONDERADORES-GBD'!$A$3:$I$43,3,FALSE)</f>
        <v>1.68885986036961E-5</v>
      </c>
      <c r="GW30" s="81">
        <f>DS30*VLOOKUP(GW$8,'PONDERADORES-GBD'!$A$3:$I$43,5,FALSE)*VLOOKUP(GW$8,'PONDERADORES-GBD'!$A$3:$I$43,6,FALSE)*VLOOKUP(GW$8,'PONDERADORES-GBD'!$A$3:$I$43,3,FALSE)+DS30*(1-VLOOKUP(GW$8,'PONDERADORES-GBD'!$A$3:$I$43,5,FALSE))*VLOOKUP(GW$8,'PONDERADORES-GBD'!$A$3:$I$43,8,FALSE)*VLOOKUP(GW$8,'PONDERADORES-GBD'!$A$3:$I$43,3,FALSE)</f>
        <v>8.1286558138261459E-5</v>
      </c>
      <c r="GX30" s="81">
        <f>DT30*VLOOKUP(GX$8,'PONDERADORES-GBD'!$A$3:$I$43,5,FALSE)*VLOOKUP(GX$8,'PONDERADORES-GBD'!$A$3:$I$43,6,FALSE)*VLOOKUP(GX$8,'PONDERADORES-GBD'!$A$3:$I$43,3,FALSE)+DT30*(1-VLOOKUP(GX$8,'PONDERADORES-GBD'!$A$3:$I$43,5,FALSE))*VLOOKUP(GX$8,'PONDERADORES-GBD'!$A$3:$I$43,8,FALSE)*VLOOKUP(GX$8,'PONDERADORES-GBD'!$A$3:$I$43,3,FALSE)</f>
        <v>7.6950390143737178E-7</v>
      </c>
      <c r="GY30" s="81">
        <f>DU30*VLOOKUP(GY$8,'PONDERADORES-GBD'!$A$3:$I$43,5,FALSE)*VLOOKUP(GY$8,'PONDERADORES-GBD'!$A$3:$I$43,6,FALSE)*VLOOKUP(GY$8,'PONDERADORES-GBD'!$A$3:$I$43,3,FALSE)+DU30*(1-VLOOKUP(GY$8,'PONDERADORES-GBD'!$A$3:$I$43,5,FALSE))*VLOOKUP(GY$8,'PONDERADORES-GBD'!$A$3:$I$43,8,FALSE)*VLOOKUP(GY$8,'PONDERADORES-GBD'!$A$3:$I$43,3,FALSE)</f>
        <v>0</v>
      </c>
      <c r="GZ30" s="82">
        <f t="shared" si="1"/>
        <v>8.4715082949999975E-3</v>
      </c>
      <c r="HA30" s="82">
        <f t="shared" si="2"/>
        <v>1.00165974737577E-2</v>
      </c>
      <c r="HC30" s="52">
        <f>GZ30*PRODMORTALIDAD!BR30*C30</f>
        <v>0</v>
      </c>
      <c r="HD30" s="52">
        <f>PRODMORTALIDAD!E30*PRODLG!HA30*PRODLG!C30</f>
        <v>0</v>
      </c>
      <c r="HE30" s="52">
        <f t="shared" si="3"/>
        <v>0</v>
      </c>
    </row>
    <row r="31" spans="1:213" ht="15.75" x14ac:dyDescent="0.25">
      <c r="A31" s="68" t="s">
        <v>105</v>
      </c>
      <c r="B31" s="46" t="s">
        <v>45</v>
      </c>
      <c r="C31" s="50">
        <f>DATOS!B71</f>
        <v>0</v>
      </c>
      <c r="D31" s="51">
        <v>4.6426999999999996E-3</v>
      </c>
      <c r="E31" s="51">
        <v>8.4562999999999999E-3</v>
      </c>
      <c r="F31" s="51">
        <v>0.2418488</v>
      </c>
      <c r="G31" s="51">
        <v>0</v>
      </c>
      <c r="H31" s="51">
        <v>0</v>
      </c>
      <c r="I31" s="51">
        <v>0</v>
      </c>
      <c r="J31" s="51">
        <v>8.2904999999999993E-3</v>
      </c>
      <c r="K31" s="51">
        <v>4.5100300000000003E-2</v>
      </c>
      <c r="L31" s="51">
        <v>3.3161999999999997E-2</v>
      </c>
      <c r="M31" s="51">
        <v>3.6809799999999997E-2</v>
      </c>
      <c r="N31" s="51">
        <v>4.8582300000000002E-2</v>
      </c>
      <c r="O31" s="51">
        <v>1.4923E-3</v>
      </c>
      <c r="P31" s="51">
        <v>0.1043625</v>
      </c>
      <c r="Q31" s="51">
        <v>2.9846E-3</v>
      </c>
      <c r="R31" s="51">
        <v>2.8188000000000002E-3</v>
      </c>
      <c r="S31" s="51">
        <v>2.3545E-2</v>
      </c>
      <c r="T31" s="51">
        <v>2.63638E-2</v>
      </c>
      <c r="U31" s="51">
        <v>5.0737900000000002E-2</v>
      </c>
      <c r="V31" s="51">
        <v>1.2933200000000001E-2</v>
      </c>
      <c r="W31" s="51">
        <v>4.4105499999999999E-2</v>
      </c>
      <c r="X31" s="51">
        <v>4.1120900000000002E-2</v>
      </c>
      <c r="Y31" s="51">
        <v>1.4425500000000001E-2</v>
      </c>
      <c r="Z31" s="51">
        <v>0.1338087</v>
      </c>
      <c r="AA31" s="51">
        <v>1.3430599999999999E-2</v>
      </c>
      <c r="AB31" s="51">
        <v>4.4768999999999998E-3</v>
      </c>
      <c r="AC31" s="51">
        <v>4.9739999999999995E-4</v>
      </c>
      <c r="AD31" s="51">
        <v>0</v>
      </c>
      <c r="AE31" s="51">
        <v>0</v>
      </c>
      <c r="AF31" s="51">
        <v>1.6579999999999999E-4</v>
      </c>
      <c r="AG31" s="51">
        <v>8.2899999999999998E-4</v>
      </c>
      <c r="AH31" s="51">
        <v>0</v>
      </c>
      <c r="AI31" s="51">
        <v>4.6426999999999996E-3</v>
      </c>
      <c r="AJ31" s="51">
        <v>4.8085000000000003E-3</v>
      </c>
      <c r="AK31" s="51">
        <v>5.6375000000000001E-3</v>
      </c>
      <c r="AL31" s="51">
        <v>1.80733E-2</v>
      </c>
      <c r="AM31" s="51">
        <v>5.2561799999999999E-2</v>
      </c>
      <c r="AN31" s="51">
        <v>7.2956000000000002E-3</v>
      </c>
      <c r="AO31" s="51">
        <v>1.8239E-3</v>
      </c>
      <c r="AP31" s="51">
        <v>1.6579999999999999E-4</v>
      </c>
      <c r="AQ31" s="51">
        <v>0</v>
      </c>
      <c r="AR31" s="51">
        <v>1.0000001999999999</v>
      </c>
      <c r="AT31" s="78">
        <f>D31*VLOOKUP(AT$8,'PONDERADORES-GBD'!$A$3:$I$43,4,FALSE)</f>
        <v>4.6426999999999996E-3</v>
      </c>
      <c r="AU31" s="78">
        <f>E31*VLOOKUP(AU$8,'PONDERADORES-GBD'!$A$3:$I$43,4,FALSE)</f>
        <v>8.4562999999999999E-3</v>
      </c>
      <c r="AV31" s="78">
        <f>F31*VLOOKUP(AV$8,'PONDERADORES-GBD'!$A$3:$I$43,4,FALSE)</f>
        <v>1.2092440000000001E-2</v>
      </c>
      <c r="AW31" s="78">
        <f>G31*VLOOKUP(AW$8,'PONDERADORES-GBD'!$A$3:$I$43,4,FALSE)</f>
        <v>0</v>
      </c>
      <c r="AX31" s="78">
        <f>H31*VLOOKUP(AX$8,'PONDERADORES-GBD'!$A$3:$I$43,4,FALSE)</f>
        <v>0</v>
      </c>
      <c r="AY31" s="78">
        <f>I31*VLOOKUP(AY$8,'PONDERADORES-GBD'!$A$3:$I$43,4,FALSE)</f>
        <v>0</v>
      </c>
      <c r="AZ31" s="78">
        <f>J31*VLOOKUP(AZ$8,'PONDERADORES-GBD'!$A$3:$I$43,4,FALSE)</f>
        <v>4.1452500000000001E-4</v>
      </c>
      <c r="BA31" s="78">
        <f>K31*VLOOKUP(BA$8,'PONDERADORES-GBD'!$A$3:$I$43,4,FALSE)</f>
        <v>2.2550150000000004E-3</v>
      </c>
      <c r="BB31" s="78">
        <f>L31*VLOOKUP(BB$8,'PONDERADORES-GBD'!$A$3:$I$43,4,FALSE)</f>
        <v>0</v>
      </c>
      <c r="BC31" s="78">
        <f>M31*VLOOKUP(BC$8,'PONDERADORES-GBD'!$A$3:$I$43,4,FALSE)</f>
        <v>0</v>
      </c>
      <c r="BD31" s="78">
        <f>N31*VLOOKUP(BD$8,'PONDERADORES-GBD'!$A$3:$I$43,4,FALSE)</f>
        <v>0</v>
      </c>
      <c r="BE31" s="78">
        <f>O31*VLOOKUP(BE$8,'PONDERADORES-GBD'!$A$3:$I$43,4,FALSE)</f>
        <v>1.4923E-3</v>
      </c>
      <c r="BF31" s="78">
        <f>P31*VLOOKUP(BF$8,'PONDERADORES-GBD'!$A$3:$I$43,4,FALSE)</f>
        <v>5.2181250000000005E-3</v>
      </c>
      <c r="BG31" s="78">
        <f>Q31*VLOOKUP(BG$8,'PONDERADORES-GBD'!$A$3:$I$43,4,FALSE)</f>
        <v>2.9846000000000001E-4</v>
      </c>
      <c r="BH31" s="78">
        <f>R31*VLOOKUP(BH$8,'PONDERADORES-GBD'!$A$3:$I$43,4,FALSE)</f>
        <v>5.6376000000000006E-4</v>
      </c>
      <c r="BI31" s="78">
        <f>S31*VLOOKUP(BI$8,'PONDERADORES-GBD'!$A$3:$I$43,4,FALSE)</f>
        <v>3.5317499999999997E-3</v>
      </c>
      <c r="BJ31" s="78">
        <f>T31*VLOOKUP(BJ$8,'PONDERADORES-GBD'!$A$3:$I$43,4,FALSE)</f>
        <v>0</v>
      </c>
      <c r="BK31" s="78">
        <f>U31*VLOOKUP(BK$8,'PONDERADORES-GBD'!$A$3:$I$43,4,FALSE)</f>
        <v>0</v>
      </c>
      <c r="BL31" s="78">
        <f>V31*VLOOKUP(BL$8,'PONDERADORES-GBD'!$A$3:$I$43,4,FALSE)</f>
        <v>0</v>
      </c>
      <c r="BM31" s="78">
        <f>W31*VLOOKUP(BM$8,'PONDERADORES-GBD'!$A$3:$I$43,4,FALSE)</f>
        <v>0</v>
      </c>
      <c r="BN31" s="78">
        <f>X31*VLOOKUP(BN$8,'PONDERADORES-GBD'!$A$3:$I$43,4,FALSE)</f>
        <v>0</v>
      </c>
      <c r="BO31" s="78">
        <f>Y31*VLOOKUP(BO$8,'PONDERADORES-GBD'!$A$3:$I$43,4,FALSE)</f>
        <v>0</v>
      </c>
      <c r="BP31" s="78">
        <f>Z31*VLOOKUP(BP$8,'PONDERADORES-GBD'!$A$3:$I$43,4,FALSE)</f>
        <v>0</v>
      </c>
      <c r="BQ31" s="78">
        <f>AA31*VLOOKUP(BQ$8,'PONDERADORES-GBD'!$A$3:$I$43,4,FALSE)</f>
        <v>0</v>
      </c>
      <c r="BR31" s="78">
        <f>AB31*VLOOKUP(BR$8,'PONDERADORES-GBD'!$A$3:$I$43,4,FALSE)</f>
        <v>0</v>
      </c>
      <c r="BS31" s="78">
        <f>AC31*VLOOKUP(BS$8,'PONDERADORES-GBD'!$A$3:$I$43,4,FALSE)</f>
        <v>4.9739999999999995E-4</v>
      </c>
      <c r="BT31" s="78">
        <f>AD31*VLOOKUP(BT$8,'PONDERADORES-GBD'!$A$3:$I$43,4,FALSE)</f>
        <v>0</v>
      </c>
      <c r="BU31" s="78">
        <f>AE31*VLOOKUP(BU$8,'PONDERADORES-GBD'!$A$3:$I$43,4,FALSE)</f>
        <v>0</v>
      </c>
      <c r="BV31" s="78">
        <f>AF31*VLOOKUP(BV$8,'PONDERADORES-GBD'!$A$3:$I$43,4,FALSE)</f>
        <v>1.6579999999999999E-4</v>
      </c>
      <c r="BW31" s="78">
        <f>AG31*VLOOKUP(BW$8,'PONDERADORES-GBD'!$A$3:$I$43,4,FALSE)</f>
        <v>8.2899999999999998E-4</v>
      </c>
      <c r="BX31" s="78">
        <f>AH31*VLOOKUP(BX$8,'PONDERADORES-GBD'!$A$3:$I$43,4,FALSE)</f>
        <v>0</v>
      </c>
      <c r="BY31" s="78">
        <f>AI31*VLOOKUP(BY$8,'PONDERADORES-GBD'!$A$3:$I$43,4,FALSE)</f>
        <v>0</v>
      </c>
      <c r="BZ31" s="78">
        <f>AJ31*VLOOKUP(BZ$8,'PONDERADORES-GBD'!$A$3:$I$43,4,FALSE)</f>
        <v>0</v>
      </c>
      <c r="CA31" s="78">
        <f>AK31*VLOOKUP(CA$8,'PONDERADORES-GBD'!$A$3:$I$43,4,FALSE)</f>
        <v>0</v>
      </c>
      <c r="CB31" s="78">
        <f>AL31*VLOOKUP(CB$8,'PONDERADORES-GBD'!$A$3:$I$43,4,FALSE)</f>
        <v>0</v>
      </c>
      <c r="CC31" s="78">
        <f>AM31*VLOOKUP(CC$8,'PONDERADORES-GBD'!$A$3:$I$43,4,FALSE)</f>
        <v>0</v>
      </c>
      <c r="CD31" s="78">
        <f>AN31*VLOOKUP(CD$8,'PONDERADORES-GBD'!$A$3:$I$43,4,FALSE)</f>
        <v>0</v>
      </c>
      <c r="CE31" s="78">
        <f>AO31*VLOOKUP(CE$8,'PONDERADORES-GBD'!$A$3:$I$43,4,FALSE)</f>
        <v>0</v>
      </c>
      <c r="CF31" s="78">
        <f>AP31*VLOOKUP(CF$8,'PONDERADORES-GBD'!$A$3:$I$43,4,FALSE)</f>
        <v>0</v>
      </c>
      <c r="CG31" s="78">
        <f>AQ31*VLOOKUP(CG$8,'PONDERADORES-GBD'!$A$3:$I$43,4,FALSE)</f>
        <v>0</v>
      </c>
      <c r="CH31" s="78">
        <f>D31*(1-VLOOKUP(CH$8,'PONDERADORES-GBD'!$A$3:$I$43,4,FALSE))</f>
        <v>0</v>
      </c>
      <c r="CI31" s="78">
        <f>E31*(1-VLOOKUP(CI$8,'PONDERADORES-GBD'!$A$3:$I$43,4,FALSE))</f>
        <v>0</v>
      </c>
      <c r="CJ31" s="78">
        <f>F31*(1-VLOOKUP(CJ$8,'PONDERADORES-GBD'!$A$3:$I$43,4,FALSE))</f>
        <v>0.22975635999999999</v>
      </c>
      <c r="CK31" s="78">
        <f>G31*(1-VLOOKUP(CK$8,'PONDERADORES-GBD'!$A$3:$I$43,4,FALSE))</f>
        <v>0</v>
      </c>
      <c r="CL31" s="78">
        <f>H31*(1-VLOOKUP(CL$8,'PONDERADORES-GBD'!$A$3:$I$43,4,FALSE))</f>
        <v>0</v>
      </c>
      <c r="CM31" s="78">
        <f>I31*(1-VLOOKUP(CM$8,'PONDERADORES-GBD'!$A$3:$I$43,4,FALSE))</f>
        <v>0</v>
      </c>
      <c r="CN31" s="78">
        <f>J31*(1-VLOOKUP(CN$8,'PONDERADORES-GBD'!$A$3:$I$43,4,FALSE))</f>
        <v>7.8759749999999986E-3</v>
      </c>
      <c r="CO31" s="78">
        <f>K31*(1-VLOOKUP(CO$8,'PONDERADORES-GBD'!$A$3:$I$43,4,FALSE))</f>
        <v>4.2845285000000004E-2</v>
      </c>
      <c r="CP31" s="78">
        <f>L31*(1-VLOOKUP(CP$8,'PONDERADORES-GBD'!$A$3:$I$43,4,FALSE))</f>
        <v>3.3161999999999997E-2</v>
      </c>
      <c r="CQ31" s="78">
        <f>M31*(1-VLOOKUP(CQ$8,'PONDERADORES-GBD'!$A$3:$I$43,4,FALSE))</f>
        <v>3.6809799999999997E-2</v>
      </c>
      <c r="CR31" s="78">
        <f>N31*(1-VLOOKUP(CR$8,'PONDERADORES-GBD'!$A$3:$I$43,4,FALSE))</f>
        <v>4.8582300000000002E-2</v>
      </c>
      <c r="CS31" s="78">
        <f>O31*(1-VLOOKUP(CS$8,'PONDERADORES-GBD'!$A$3:$I$43,4,FALSE))</f>
        <v>0</v>
      </c>
      <c r="CT31" s="78">
        <f>P31*(1-VLOOKUP(CT$8,'PONDERADORES-GBD'!$A$3:$I$43,4,FALSE))</f>
        <v>9.9144374999999993E-2</v>
      </c>
      <c r="CU31" s="78">
        <f>Q31*(1-VLOOKUP(CU$8,'PONDERADORES-GBD'!$A$3:$I$43,4,FALSE))</f>
        <v>2.6861400000000001E-3</v>
      </c>
      <c r="CV31" s="78">
        <f>R31*(1-VLOOKUP(CV$8,'PONDERADORES-GBD'!$A$3:$I$43,4,FALSE))</f>
        <v>2.2550400000000003E-3</v>
      </c>
      <c r="CW31" s="78">
        <f>S31*(1-VLOOKUP(CW$8,'PONDERADORES-GBD'!$A$3:$I$43,4,FALSE))</f>
        <v>2.001325E-2</v>
      </c>
      <c r="CX31" s="78">
        <f>T31*(1-VLOOKUP(CX$8,'PONDERADORES-GBD'!$A$3:$I$43,4,FALSE))</f>
        <v>2.63638E-2</v>
      </c>
      <c r="CY31" s="78">
        <f>U31*(1-VLOOKUP(CY$8,'PONDERADORES-GBD'!$A$3:$I$43,4,FALSE))</f>
        <v>5.0737900000000002E-2</v>
      </c>
      <c r="CZ31" s="78">
        <f>V31*(1-VLOOKUP(CZ$8,'PONDERADORES-GBD'!$A$3:$I$43,4,FALSE))</f>
        <v>1.2933200000000001E-2</v>
      </c>
      <c r="DA31" s="78">
        <f>W31*(1-VLOOKUP(DA$8,'PONDERADORES-GBD'!$A$3:$I$43,4,FALSE))</f>
        <v>4.4105499999999999E-2</v>
      </c>
      <c r="DB31" s="78">
        <f>X31*(1-VLOOKUP(DB$8,'PONDERADORES-GBD'!$A$3:$I$43,4,FALSE))</f>
        <v>4.1120900000000002E-2</v>
      </c>
      <c r="DC31" s="78">
        <f>Y31*(1-VLOOKUP(DC$8,'PONDERADORES-GBD'!$A$3:$I$43,4,FALSE))</f>
        <v>1.4425500000000001E-2</v>
      </c>
      <c r="DD31" s="78">
        <f>Z31*(1-VLOOKUP(DD$8,'PONDERADORES-GBD'!$A$3:$I$43,4,FALSE))</f>
        <v>0.1338087</v>
      </c>
      <c r="DE31" s="78">
        <f>AA31*(1-VLOOKUP(DE$8,'PONDERADORES-GBD'!$A$3:$I$43,4,FALSE))</f>
        <v>1.3430599999999999E-2</v>
      </c>
      <c r="DF31" s="78">
        <f>AB31*(1-VLOOKUP(DF$8,'PONDERADORES-GBD'!$A$3:$I$43,4,FALSE))</f>
        <v>4.4768999999999998E-3</v>
      </c>
      <c r="DG31" s="78">
        <f>AC31*(1-VLOOKUP(DG$8,'PONDERADORES-GBD'!$A$3:$I$43,4,FALSE))</f>
        <v>0</v>
      </c>
      <c r="DH31" s="78">
        <f>AD31*(1-VLOOKUP(DH$8,'PONDERADORES-GBD'!$A$3:$I$43,4,FALSE))</f>
        <v>0</v>
      </c>
      <c r="DI31" s="78">
        <f>AE31*(1-VLOOKUP(DI$8,'PONDERADORES-GBD'!$A$3:$I$43,4,FALSE))</f>
        <v>0</v>
      </c>
      <c r="DJ31" s="78">
        <f>AF31*(1-VLOOKUP(DJ$8,'PONDERADORES-GBD'!$A$3:$I$43,4,FALSE))</f>
        <v>0</v>
      </c>
      <c r="DK31" s="78">
        <f>AG31*(1-VLOOKUP(DK$8,'PONDERADORES-GBD'!$A$3:$I$43,4,FALSE))</f>
        <v>0</v>
      </c>
      <c r="DL31" s="78">
        <f>AH31*(1-VLOOKUP(DL$8,'PONDERADORES-GBD'!$A$3:$I$43,4,FALSE))</f>
        <v>0</v>
      </c>
      <c r="DM31" s="78">
        <f>AI31*(1-VLOOKUP(DM$8,'PONDERADORES-GBD'!$A$3:$I$43,4,FALSE))</f>
        <v>4.6426999999999996E-3</v>
      </c>
      <c r="DN31" s="78">
        <f>AJ31*(1-VLOOKUP(DN$8,'PONDERADORES-GBD'!$A$3:$I$43,4,FALSE))</f>
        <v>4.8085000000000003E-3</v>
      </c>
      <c r="DO31" s="78">
        <f>AK31*(1-VLOOKUP(DO$8,'PONDERADORES-GBD'!$A$3:$I$43,4,FALSE))</f>
        <v>5.6375000000000001E-3</v>
      </c>
      <c r="DP31" s="78">
        <f>AL31*(1-VLOOKUP(DP$8,'PONDERADORES-GBD'!$A$3:$I$43,4,FALSE))</f>
        <v>1.80733E-2</v>
      </c>
      <c r="DQ31" s="78">
        <f>AM31*(1-VLOOKUP(DQ$8,'PONDERADORES-GBD'!$A$3:$I$43,4,FALSE))</f>
        <v>5.2561799999999999E-2</v>
      </c>
      <c r="DR31" s="78">
        <f>AN31*(1-VLOOKUP(DR$8,'PONDERADORES-GBD'!$A$3:$I$43,4,FALSE))</f>
        <v>7.2956000000000002E-3</v>
      </c>
      <c r="DS31" s="78">
        <f>AO31*(1-VLOOKUP(DS$8,'PONDERADORES-GBD'!$A$3:$I$43,4,FALSE))</f>
        <v>1.8239E-3</v>
      </c>
      <c r="DT31" s="78">
        <f>AP31*(1-VLOOKUP(DT$8,'PONDERADORES-GBD'!$A$3:$I$43,4,FALSE))</f>
        <v>1.6579999999999999E-4</v>
      </c>
      <c r="DU31" s="78">
        <f>AQ31*(1-VLOOKUP(DU$8,'PONDERADORES-GBD'!$A$3:$I$43,4,FALSE))</f>
        <v>0</v>
      </c>
      <c r="DV31" s="50">
        <f t="shared" si="0"/>
        <v>1.0000001999999999</v>
      </c>
      <c r="DW31" s="45"/>
      <c r="DX31" s="81">
        <f>AT31*VLOOKUP(DX$8,'PONDERADORES-GBD'!$A$3:$I$43,5,FALSE)*VLOOKUP(DX$8,'PONDERADORES-GBD'!$A$3:$I$43,7,FALSE)+AT31*(1-VLOOKUP(DX$8,'PONDERADORES-GBD'!$A$3:$I$43,5,FALSE))*VLOOKUP(DX$8,'PONDERADORES-GBD'!$A$3:$I$43,9,FALSE)</f>
        <v>2.7345502999999998E-3</v>
      </c>
      <c r="DY31" s="81">
        <f>AU31*VLOOKUP(DY$8,'PONDERADORES-GBD'!$A$3:$I$43,5,FALSE)*VLOOKUP(DY$8,'PONDERADORES-GBD'!$A$3:$I$43,7,FALSE)+AU31*(1-VLOOKUP(DY$8,'PONDERADORES-GBD'!$A$3:$I$43,5,FALSE))*VLOOKUP(DY$8,'PONDERADORES-GBD'!$A$3:$I$43,9,FALSE)</f>
        <v>2.5030648E-3</v>
      </c>
      <c r="DZ31" s="81">
        <f>AV31*VLOOKUP(DZ$8,'PONDERADORES-GBD'!$A$3:$I$43,5,FALSE)*VLOOKUP(DZ$8,'PONDERADORES-GBD'!$A$3:$I$43,7,FALSE)+AV31*(1-VLOOKUP(DZ$8,'PONDERADORES-GBD'!$A$3:$I$43,5,FALSE))*VLOOKUP(DZ$8,'PONDERADORES-GBD'!$A$3:$I$43,9,FALSE)</f>
        <v>2.7933536400000002E-3</v>
      </c>
      <c r="EA31" s="81">
        <f>AW31*VLOOKUP(EA$8,'PONDERADORES-GBD'!$A$3:$I$43,5,FALSE)*VLOOKUP(EA$8,'PONDERADORES-GBD'!$A$3:$I$43,7,FALSE)+AW31*(1-VLOOKUP(EA$8,'PONDERADORES-GBD'!$A$3:$I$43,5,FALSE))*VLOOKUP(EA$8,'PONDERADORES-GBD'!$A$3:$I$43,9,FALSE)</f>
        <v>0</v>
      </c>
      <c r="EB31" s="81">
        <f>AX31*VLOOKUP(EB$8,'PONDERADORES-GBD'!$A$3:$I$43,5,FALSE)*VLOOKUP(EB$8,'PONDERADORES-GBD'!$A$3:$I$43,7,FALSE)+AX31*(1-VLOOKUP(EB$8,'PONDERADORES-GBD'!$A$3:$I$43,5,FALSE))*VLOOKUP(EB$8,'PONDERADORES-GBD'!$A$3:$I$43,9,FALSE)</f>
        <v>0</v>
      </c>
      <c r="EC31" s="81">
        <f>AY31*VLOOKUP(EC$8,'PONDERADORES-GBD'!$A$3:$I$43,5,FALSE)*VLOOKUP(EC$8,'PONDERADORES-GBD'!$A$3:$I$43,7,FALSE)+AY31*(1-VLOOKUP(EC$8,'PONDERADORES-GBD'!$A$3:$I$43,5,FALSE))*VLOOKUP(EC$8,'PONDERADORES-GBD'!$A$3:$I$43,9,FALSE)</f>
        <v>0</v>
      </c>
      <c r="ED31" s="81">
        <f>AZ31*VLOOKUP(ED$8,'PONDERADORES-GBD'!$A$3:$I$43,5,FALSE)*VLOOKUP(ED$8,'PONDERADORES-GBD'!$A$3:$I$43,7,FALSE)+AZ31*(1-VLOOKUP(ED$8,'PONDERADORES-GBD'!$A$3:$I$43,5,FALSE))*VLOOKUP(ED$8,'PONDERADORES-GBD'!$A$3:$I$43,9,FALSE)</f>
        <v>2.4042450000000002E-5</v>
      </c>
      <c r="EE31" s="81">
        <f>BA31*VLOOKUP(EE$8,'PONDERADORES-GBD'!$A$3:$I$43,5,FALSE)*VLOOKUP(EE$8,'PONDERADORES-GBD'!$A$3:$I$43,7,FALSE)+BA31*(1-VLOOKUP(EE$8,'PONDERADORES-GBD'!$A$3:$I$43,5,FALSE))*VLOOKUP(EE$8,'PONDERADORES-GBD'!$A$3:$I$43,9,FALSE)</f>
        <v>1.1275075000000001E-5</v>
      </c>
      <c r="EF31" s="81">
        <f>BB31*VLOOKUP(EF$8,'PONDERADORES-GBD'!$A$3:$I$43,5,FALSE)*VLOOKUP(EF$8,'PONDERADORES-GBD'!$A$3:$I$43,7,FALSE)+BB31*(1-VLOOKUP(EF$8,'PONDERADORES-GBD'!$A$3:$I$43,5,FALSE))*VLOOKUP(EF$8,'PONDERADORES-GBD'!$A$3:$I$43,9,FALSE)</f>
        <v>0</v>
      </c>
      <c r="EG31" s="81">
        <f>BC31*VLOOKUP(EG$8,'PONDERADORES-GBD'!$A$3:$I$43,5,FALSE)*VLOOKUP(EG$8,'PONDERADORES-GBD'!$A$3:$I$43,7,FALSE)+BC31*(1-VLOOKUP(EG$8,'PONDERADORES-GBD'!$A$3:$I$43,5,FALSE))*VLOOKUP(EG$8,'PONDERADORES-GBD'!$A$3:$I$43,9,FALSE)</f>
        <v>0</v>
      </c>
      <c r="EH31" s="81">
        <f>BD31*VLOOKUP(EH$8,'PONDERADORES-GBD'!$A$3:$I$43,5,FALSE)*VLOOKUP(EH$8,'PONDERADORES-GBD'!$A$3:$I$43,7,FALSE)+BD31*(1-VLOOKUP(EH$8,'PONDERADORES-GBD'!$A$3:$I$43,5,FALSE))*VLOOKUP(EH$8,'PONDERADORES-GBD'!$A$3:$I$43,9,FALSE)</f>
        <v>0</v>
      </c>
      <c r="EI31" s="81">
        <f>BE31*VLOOKUP(EI$8,'PONDERADORES-GBD'!$A$3:$I$43,5,FALSE)*VLOOKUP(EI$8,'PONDERADORES-GBD'!$A$3:$I$43,7,FALSE)+BE31*(1-VLOOKUP(EI$8,'PONDERADORES-GBD'!$A$3:$I$43,5,FALSE))*VLOOKUP(EI$8,'PONDERADORES-GBD'!$A$3:$I$43,9,FALSE)</f>
        <v>2.3876800000000002E-5</v>
      </c>
      <c r="EJ31" s="81">
        <f>BF31*VLOOKUP(EJ$8,'PONDERADORES-GBD'!$A$3:$I$43,5,FALSE)*VLOOKUP(EJ$8,'PONDERADORES-GBD'!$A$3:$I$43,7,FALSE)+BF31*(1-VLOOKUP(EJ$8,'PONDERADORES-GBD'!$A$3:$I$43,5,FALSE))*VLOOKUP(EJ$8,'PONDERADORES-GBD'!$A$3:$I$43,9,FALSE)</f>
        <v>4.9050375000000003E-4</v>
      </c>
      <c r="EK31" s="81">
        <f>BG31*VLOOKUP(EK$8,'PONDERADORES-GBD'!$A$3:$I$43,5,FALSE)*VLOOKUP(EK$8,'PONDERADORES-GBD'!$A$3:$I$43,7,FALSE)+BG31*(1-VLOOKUP(EK$8,'PONDERADORES-GBD'!$A$3:$I$43,5,FALSE))*VLOOKUP(EK$8,'PONDERADORES-GBD'!$A$3:$I$43,9,FALSE)</f>
        <v>8.9537999999999996E-5</v>
      </c>
      <c r="EL31" s="81">
        <f>BH31*VLOOKUP(EL$8,'PONDERADORES-GBD'!$A$3:$I$43,5,FALSE)*VLOOKUP(EL$8,'PONDERADORES-GBD'!$A$3:$I$43,7,FALSE)+BH31*(1-VLOOKUP(EL$8,'PONDERADORES-GBD'!$A$3:$I$43,5,FALSE))*VLOOKUP(EL$8,'PONDERADORES-GBD'!$A$3:$I$43,9,FALSE)</f>
        <v>6.3704880000000006E-5</v>
      </c>
      <c r="EM31" s="81">
        <f>BI31*VLOOKUP(EM$8,'PONDERADORES-GBD'!$A$3:$I$43,5,FALSE)*VLOOKUP(EM$8,'PONDERADORES-GBD'!$A$3:$I$43,7,FALSE)+BI31*(1-VLOOKUP(EM$8,'PONDERADORES-GBD'!$A$3:$I$43,5,FALSE))*VLOOKUP(EM$8,'PONDERADORES-GBD'!$A$3:$I$43,9,FALSE)</f>
        <v>2.5075424999999998E-4</v>
      </c>
      <c r="EN31" s="81">
        <f>BJ31*VLOOKUP(EN$8,'PONDERADORES-GBD'!$A$3:$I$43,5,FALSE)*VLOOKUP(EN$8,'PONDERADORES-GBD'!$A$3:$I$43,7,FALSE)+BJ31*(1-VLOOKUP(EN$8,'PONDERADORES-GBD'!$A$3:$I$43,5,FALSE))*VLOOKUP(EN$8,'PONDERADORES-GBD'!$A$3:$I$43,9,FALSE)</f>
        <v>0</v>
      </c>
      <c r="EO31" s="81">
        <f>BK31*VLOOKUP(EO$8,'PONDERADORES-GBD'!$A$3:$I$43,5,FALSE)*VLOOKUP(EO$8,'PONDERADORES-GBD'!$A$3:$I$43,7,FALSE)+BK31*(1-VLOOKUP(EO$8,'PONDERADORES-GBD'!$A$3:$I$43,5,FALSE))*VLOOKUP(EO$8,'PONDERADORES-GBD'!$A$3:$I$43,9,FALSE)</f>
        <v>0</v>
      </c>
      <c r="EP31" s="81">
        <f>BL31*VLOOKUP(EP$8,'PONDERADORES-GBD'!$A$3:$I$43,5,FALSE)*VLOOKUP(EP$8,'PONDERADORES-GBD'!$A$3:$I$43,7,FALSE)+BL31*(1-VLOOKUP(EP$8,'PONDERADORES-GBD'!$A$3:$I$43,5,FALSE))*VLOOKUP(EP$8,'PONDERADORES-GBD'!$A$3:$I$43,9,FALSE)</f>
        <v>0</v>
      </c>
      <c r="EQ31" s="81">
        <f>BM31*VLOOKUP(EQ$8,'PONDERADORES-GBD'!$A$3:$I$43,5,FALSE)*VLOOKUP(EQ$8,'PONDERADORES-GBD'!$A$3:$I$43,7,FALSE)+BM31*(1-VLOOKUP(EQ$8,'PONDERADORES-GBD'!$A$3:$I$43,5,FALSE))*VLOOKUP(EQ$8,'PONDERADORES-GBD'!$A$3:$I$43,9,FALSE)</f>
        <v>0</v>
      </c>
      <c r="ER31" s="81">
        <f>BN31*VLOOKUP(ER$8,'PONDERADORES-GBD'!$A$3:$I$43,5,FALSE)*VLOOKUP(ER$8,'PONDERADORES-GBD'!$A$3:$I$43,7,FALSE)+BN31*(1-VLOOKUP(ER$8,'PONDERADORES-GBD'!$A$3:$I$43,5,FALSE))*VLOOKUP(ER$8,'PONDERADORES-GBD'!$A$3:$I$43,9,FALSE)</f>
        <v>0</v>
      </c>
      <c r="ES31" s="81">
        <f>BO31*VLOOKUP(ES$8,'PONDERADORES-GBD'!$A$3:$I$43,5,FALSE)*VLOOKUP(ES$8,'PONDERADORES-GBD'!$A$3:$I$43,7,FALSE)+BO31*(1-VLOOKUP(ES$8,'PONDERADORES-GBD'!$A$3:$I$43,5,FALSE))*VLOOKUP(ES$8,'PONDERADORES-GBD'!$A$3:$I$43,9,FALSE)</f>
        <v>0</v>
      </c>
      <c r="ET31" s="81">
        <f>BP31*VLOOKUP(ET$8,'PONDERADORES-GBD'!$A$3:$I$43,5,FALSE)*VLOOKUP(ET$8,'PONDERADORES-GBD'!$A$3:$I$43,7,FALSE)+BP31*(1-VLOOKUP(ET$8,'PONDERADORES-GBD'!$A$3:$I$43,5,FALSE))*VLOOKUP(ET$8,'PONDERADORES-GBD'!$A$3:$I$43,9,FALSE)</f>
        <v>0</v>
      </c>
      <c r="EU31" s="81">
        <f>BQ31*VLOOKUP(EU$8,'PONDERADORES-GBD'!$A$3:$I$43,5,FALSE)*VLOOKUP(EU$8,'PONDERADORES-GBD'!$A$3:$I$43,7,FALSE)+BQ31*(1-VLOOKUP(EU$8,'PONDERADORES-GBD'!$A$3:$I$43,5,FALSE))*VLOOKUP(EU$8,'PONDERADORES-GBD'!$A$3:$I$43,9,FALSE)</f>
        <v>0</v>
      </c>
      <c r="EV31" s="81">
        <f>BR31*VLOOKUP(EV$8,'PONDERADORES-GBD'!$A$3:$I$43,5,FALSE)*VLOOKUP(EV$8,'PONDERADORES-GBD'!$A$3:$I$43,7,FALSE)+BR31*(1-VLOOKUP(EV$8,'PONDERADORES-GBD'!$A$3:$I$43,5,FALSE))*VLOOKUP(EV$8,'PONDERADORES-GBD'!$A$3:$I$43,9,FALSE)</f>
        <v>0</v>
      </c>
      <c r="EW31" s="81">
        <f>BS31*VLOOKUP(EW$8,'PONDERADORES-GBD'!$A$3:$I$43,5,FALSE)*VLOOKUP(EW$8,'PONDERADORES-GBD'!$A$3:$I$43,7,FALSE)+BS31*(1-VLOOKUP(EW$8,'PONDERADORES-GBD'!$A$3:$I$43,5,FALSE))*VLOOKUP(EW$8,'PONDERADORES-GBD'!$A$3:$I$43,9,FALSE)</f>
        <v>1.9398599999999998E-5</v>
      </c>
      <c r="EX31" s="81">
        <f>BT31*VLOOKUP(EX$8,'PONDERADORES-GBD'!$A$3:$I$43,5,FALSE)*VLOOKUP(EX$8,'PONDERADORES-GBD'!$A$3:$I$43,7,FALSE)+BT31*(1-VLOOKUP(EX$8,'PONDERADORES-GBD'!$A$3:$I$43,5,FALSE))*VLOOKUP(EX$8,'PONDERADORES-GBD'!$A$3:$I$43,9,FALSE)</f>
        <v>0</v>
      </c>
      <c r="EY31" s="81">
        <f>BU31*VLOOKUP(EY$8,'PONDERADORES-GBD'!$A$3:$I$43,5,FALSE)*VLOOKUP(EY$8,'PONDERADORES-GBD'!$A$3:$I$43,7,FALSE)+BU31*(1-VLOOKUP(EY$8,'PONDERADORES-GBD'!$A$3:$I$43,5,FALSE))*VLOOKUP(EY$8,'PONDERADORES-GBD'!$A$3:$I$43,9,FALSE)</f>
        <v>0</v>
      </c>
      <c r="EZ31" s="81">
        <f>BV31*VLOOKUP(EZ$8,'PONDERADORES-GBD'!$A$3:$I$43,5,FALSE)*VLOOKUP(EZ$8,'PONDERADORES-GBD'!$A$3:$I$43,7,FALSE)+BV31*(1-VLOOKUP(EZ$8,'PONDERADORES-GBD'!$A$3:$I$43,5,FALSE))*VLOOKUP(EZ$8,'PONDERADORES-GBD'!$A$3:$I$43,9,FALSE)</f>
        <v>8.2900000000000002E-7</v>
      </c>
      <c r="FA31" s="81">
        <f>BW31*VLOOKUP(FA$8,'PONDERADORES-GBD'!$A$3:$I$43,5,FALSE)*VLOOKUP(FA$8,'PONDERADORES-GBD'!$A$3:$I$43,7,FALSE)+BW31*(1-VLOOKUP(FA$8,'PONDERADORES-GBD'!$A$3:$I$43,5,FALSE))*VLOOKUP(FA$8,'PONDERADORES-GBD'!$A$3:$I$43,9,FALSE)</f>
        <v>3.2330999999999999E-5</v>
      </c>
      <c r="FB31" s="81">
        <f>BX31*VLOOKUP(FB$8,'PONDERADORES-GBD'!$A$3:$I$43,5,FALSE)*VLOOKUP(FB$8,'PONDERADORES-GBD'!$A$3:$I$43,7,FALSE)+BX31*(1-VLOOKUP(FB$8,'PONDERADORES-GBD'!$A$3:$I$43,5,FALSE))*VLOOKUP(FB$8,'PONDERADORES-GBD'!$A$3:$I$43,9,FALSE)</f>
        <v>0</v>
      </c>
      <c r="FC31" s="81">
        <f>BY31*VLOOKUP(FC$8,'PONDERADORES-GBD'!$A$3:$I$43,5,FALSE)*VLOOKUP(FC$8,'PONDERADORES-GBD'!$A$3:$I$43,7,FALSE)+BY31*(1-VLOOKUP(FC$8,'PONDERADORES-GBD'!$A$3:$I$43,5,FALSE))*VLOOKUP(FC$8,'PONDERADORES-GBD'!$A$3:$I$43,9,FALSE)</f>
        <v>0</v>
      </c>
      <c r="FD31" s="81">
        <f>BZ31*VLOOKUP(FD$8,'PONDERADORES-GBD'!$A$3:$I$43,5,FALSE)*VLOOKUP(FD$8,'PONDERADORES-GBD'!$A$3:$I$43,7,FALSE)+BZ31*(1-VLOOKUP(FD$8,'PONDERADORES-GBD'!$A$3:$I$43,5,FALSE))*VLOOKUP(FD$8,'PONDERADORES-GBD'!$A$3:$I$43,9,FALSE)</f>
        <v>0</v>
      </c>
      <c r="FE31" s="81">
        <f>CA31*VLOOKUP(FE$8,'PONDERADORES-GBD'!$A$3:$I$43,5,FALSE)*VLOOKUP(FE$8,'PONDERADORES-GBD'!$A$3:$I$43,7,FALSE)+CA31*(1-VLOOKUP(FE$8,'PONDERADORES-GBD'!$A$3:$I$43,5,FALSE))*VLOOKUP(FE$8,'PONDERADORES-GBD'!$A$3:$I$43,9,FALSE)</f>
        <v>0</v>
      </c>
      <c r="FF31" s="81">
        <f>CB31*VLOOKUP(FF$8,'PONDERADORES-GBD'!$A$3:$I$43,5,FALSE)*VLOOKUP(FF$8,'PONDERADORES-GBD'!$A$3:$I$43,7,FALSE)+CB31*(1-VLOOKUP(FF$8,'PONDERADORES-GBD'!$A$3:$I$43,5,FALSE))*VLOOKUP(FF$8,'PONDERADORES-GBD'!$A$3:$I$43,9,FALSE)</f>
        <v>0</v>
      </c>
      <c r="FG31" s="81">
        <f>CC31*VLOOKUP(FG$8,'PONDERADORES-GBD'!$A$3:$I$43,5,FALSE)*VLOOKUP(FG$8,'PONDERADORES-GBD'!$A$3:$I$43,7,FALSE)+CC31*(1-VLOOKUP(FG$8,'PONDERADORES-GBD'!$A$3:$I$43,5,FALSE))*VLOOKUP(FG$8,'PONDERADORES-GBD'!$A$3:$I$43,9,FALSE)</f>
        <v>0</v>
      </c>
      <c r="FH31" s="81">
        <f>CD31*VLOOKUP(FH$8,'PONDERADORES-GBD'!$A$3:$I$43,5,FALSE)*VLOOKUP(FH$8,'PONDERADORES-GBD'!$A$3:$I$43,7,FALSE)+CD31*(1-VLOOKUP(FH$8,'PONDERADORES-GBD'!$A$3:$I$43,5,FALSE))*VLOOKUP(FH$8,'PONDERADORES-GBD'!$A$3:$I$43,9,FALSE)</f>
        <v>0</v>
      </c>
      <c r="FI31" s="81">
        <f>CE31*VLOOKUP(FI$8,'PONDERADORES-GBD'!$A$3:$I$43,5,FALSE)*VLOOKUP(FI$8,'PONDERADORES-GBD'!$A$3:$I$43,7,FALSE)+CE31*(1-VLOOKUP(FI$8,'PONDERADORES-GBD'!$A$3:$I$43,5,FALSE))*VLOOKUP(FI$8,'PONDERADORES-GBD'!$A$3:$I$43,9,FALSE)</f>
        <v>0</v>
      </c>
      <c r="FJ31" s="81">
        <f>CF31*VLOOKUP(FJ$8,'PONDERADORES-GBD'!$A$3:$I$43,5,FALSE)*VLOOKUP(FJ$8,'PONDERADORES-GBD'!$A$3:$I$43,7,FALSE)+CF31*(1-VLOOKUP(FJ$8,'PONDERADORES-GBD'!$A$3:$I$43,5,FALSE))*VLOOKUP(FJ$8,'PONDERADORES-GBD'!$A$3:$I$43,9,FALSE)</f>
        <v>0</v>
      </c>
      <c r="FK31" s="81">
        <f>CG31*VLOOKUP(FK$8,'PONDERADORES-GBD'!$A$3:$I$43,5,FALSE)*VLOOKUP(FK$8,'PONDERADORES-GBD'!$A$3:$I$43,7,FALSE)+CG31*(1-VLOOKUP(FK$8,'PONDERADORES-GBD'!$A$3:$I$43,5,FALSE))*VLOOKUP(FK$8,'PONDERADORES-GBD'!$A$3:$I$43,9,FALSE)</f>
        <v>0</v>
      </c>
      <c r="FL31" s="81">
        <f>CH31*VLOOKUP(FL$8,'PONDERADORES-GBD'!$A$3:$I$43,5,FALSE)*VLOOKUP(FL$8,'PONDERADORES-GBD'!$A$3:$I$43,6,FALSE)*VLOOKUP(FL$8,'PONDERADORES-GBD'!$A$3:$I$43,3,FALSE)+CH31*(1-VLOOKUP(FL$8,'PONDERADORES-GBD'!$A$3:$I$43,5,FALSE))*VLOOKUP(FL$8,'PONDERADORES-GBD'!$A$3:$I$43,8,FALSE)*VLOOKUP(FL$8,'PONDERADORES-GBD'!$A$3:$I$43,3,FALSE)</f>
        <v>0</v>
      </c>
      <c r="FM31" s="81">
        <f>CI31*VLOOKUP(FM$8,'PONDERADORES-GBD'!$A$3:$I$43,5,FALSE)*VLOOKUP(FM$8,'PONDERADORES-GBD'!$A$3:$I$43,6,FALSE)*VLOOKUP(FM$8,'PONDERADORES-GBD'!$A$3:$I$43,3,FALSE)+CI31*(1-VLOOKUP(FM$8,'PONDERADORES-GBD'!$A$3:$I$43,5,FALSE))*VLOOKUP(FM$8,'PONDERADORES-GBD'!$A$3:$I$43,8,FALSE)*VLOOKUP(FM$8,'PONDERADORES-GBD'!$A$3:$I$43,3,FALSE)</f>
        <v>0</v>
      </c>
      <c r="FN31" s="81">
        <f>CJ31*VLOOKUP(FN$8,'PONDERADORES-GBD'!$A$3:$I$43,5,FALSE)*VLOOKUP(FN$8,'PONDERADORES-GBD'!$A$3:$I$43,6,FALSE)*VLOOKUP(FN$8,'PONDERADORES-GBD'!$A$3:$I$43,3,FALSE)+CJ31*(1-VLOOKUP(FN$8,'PONDERADORES-GBD'!$A$3:$I$43,5,FALSE))*VLOOKUP(FN$8,'PONDERADORES-GBD'!$A$3:$I$43,8,FALSE)*VLOOKUP(FN$8,'PONDERADORES-GBD'!$A$3:$I$43,3,FALSE)</f>
        <v>3.2980495427241611E-3</v>
      </c>
      <c r="FO31" s="81">
        <f>CK31*VLOOKUP(FO$8,'PONDERADORES-GBD'!$A$3:$I$43,5,FALSE)*VLOOKUP(FO$8,'PONDERADORES-GBD'!$A$3:$I$43,6,FALSE)*VLOOKUP(FO$8,'PONDERADORES-GBD'!$A$3:$I$43,3,FALSE)+CK31*(1-VLOOKUP(FO$8,'PONDERADORES-GBD'!$A$3:$I$43,5,FALSE))*VLOOKUP(FO$8,'PONDERADORES-GBD'!$A$3:$I$43,8,FALSE)*VLOOKUP(FO$8,'PONDERADORES-GBD'!$A$3:$I$43,3,FALSE)</f>
        <v>0</v>
      </c>
      <c r="FP31" s="81">
        <f>CL31*VLOOKUP(FP$8,'PONDERADORES-GBD'!$A$3:$I$43,5,FALSE)*VLOOKUP(FP$8,'PONDERADORES-GBD'!$A$3:$I$43,6,FALSE)*VLOOKUP(FP$8,'PONDERADORES-GBD'!$A$3:$I$43,3,FALSE)+CL31*(1-VLOOKUP(FP$8,'PONDERADORES-GBD'!$A$3:$I$43,5,FALSE))*VLOOKUP(FP$8,'PONDERADORES-GBD'!$A$3:$I$43,8,FALSE)*VLOOKUP(FP$8,'PONDERADORES-GBD'!$A$3:$I$43,3,FALSE)</f>
        <v>0</v>
      </c>
      <c r="FQ31" s="81">
        <f>CM31*VLOOKUP(FQ$8,'PONDERADORES-GBD'!$A$3:$I$43,5,FALSE)*VLOOKUP(FQ$8,'PONDERADORES-GBD'!$A$3:$I$43,6,FALSE)*VLOOKUP(FQ$8,'PONDERADORES-GBD'!$A$3:$I$43,3,FALSE)+CM31*(1-VLOOKUP(FQ$8,'PONDERADORES-GBD'!$A$3:$I$43,5,FALSE))*VLOOKUP(FQ$8,'PONDERADORES-GBD'!$A$3:$I$43,8,FALSE)*VLOOKUP(FQ$8,'PONDERADORES-GBD'!$A$3:$I$43,3,FALSE)</f>
        <v>0</v>
      </c>
      <c r="FR31" s="81">
        <f>CN31*VLOOKUP(FR$8,'PONDERADORES-GBD'!$A$3:$I$43,5,FALSE)*VLOOKUP(FR$8,'PONDERADORES-GBD'!$A$3:$I$43,6,FALSE)*VLOOKUP(FR$8,'PONDERADORES-GBD'!$A$3:$I$43,3,FALSE)+CN31*(1-VLOOKUP(FR$8,'PONDERADORES-GBD'!$A$3:$I$43,5,FALSE))*VLOOKUP(FR$8,'PONDERADORES-GBD'!$A$3:$I$43,8,FALSE)*VLOOKUP(FR$8,'PONDERADORES-GBD'!$A$3:$I$43,3,FALSE)</f>
        <v>2.8372916919917857E-4</v>
      </c>
      <c r="FS31" s="81">
        <f>CO31*VLOOKUP(FS$8,'PONDERADORES-GBD'!$A$3:$I$43,5,FALSE)*VLOOKUP(FS$8,'PONDERADORES-GBD'!$A$3:$I$43,6,FALSE)*VLOOKUP(FS$8,'PONDERADORES-GBD'!$A$3:$I$43,3,FALSE)+CO31*(1-VLOOKUP(FS$8,'PONDERADORES-GBD'!$A$3:$I$43,5,FALSE))*VLOOKUP(FS$8,'PONDERADORES-GBD'!$A$3:$I$43,8,FALSE)*VLOOKUP(FS$8,'PONDERADORES-GBD'!$A$3:$I$43,3,FALSE)</f>
        <v>6.6405792850102673E-4</v>
      </c>
      <c r="FT31" s="81">
        <f>CP31*VLOOKUP(FT$8,'PONDERADORES-GBD'!$A$3:$I$43,5,FALSE)*VLOOKUP(FT$8,'PONDERADORES-GBD'!$A$3:$I$43,6,FALSE)*VLOOKUP(FT$8,'PONDERADORES-GBD'!$A$3:$I$43,3,FALSE)+CP31*(1-VLOOKUP(FT$8,'PONDERADORES-GBD'!$A$3:$I$43,5,FALSE))*VLOOKUP(FT$8,'PONDERADORES-GBD'!$A$3:$I$43,8,FALSE)*VLOOKUP(FT$8,'PONDERADORES-GBD'!$A$3:$I$43,3,FALSE)</f>
        <v>5.1928832032854203E-4</v>
      </c>
      <c r="FU31" s="81">
        <f>CQ31*VLOOKUP(FU$8,'PONDERADORES-GBD'!$A$3:$I$43,5,FALSE)*VLOOKUP(FU$8,'PONDERADORES-GBD'!$A$3:$I$43,6,FALSE)*VLOOKUP(FU$8,'PONDERADORES-GBD'!$A$3:$I$43,3,FALSE)+CQ31*(1-VLOOKUP(FU$8,'PONDERADORES-GBD'!$A$3:$I$43,5,FALSE))*VLOOKUP(FU$8,'PONDERADORES-GBD'!$A$3:$I$43,8,FALSE)*VLOOKUP(FU$8,'PONDERADORES-GBD'!$A$3:$I$43,3,FALSE)</f>
        <v>5.7640972238193016E-4</v>
      </c>
      <c r="FV31" s="81">
        <f>CR31*VLOOKUP(FV$8,'PONDERADORES-GBD'!$A$3:$I$43,5,FALSE)*VLOOKUP(FV$8,'PONDERADORES-GBD'!$A$3:$I$43,6,FALSE)*VLOOKUP(FV$8,'PONDERADORES-GBD'!$A$3:$I$43,3,FALSE)+CR31*(1-VLOOKUP(FV$8,'PONDERADORES-GBD'!$A$3:$I$43,5,FALSE))*VLOOKUP(FV$8,'PONDERADORES-GBD'!$A$3:$I$43,8,FALSE)*VLOOKUP(FV$8,'PONDERADORES-GBD'!$A$3:$I$43,3,FALSE)</f>
        <v>1.7070643071868583E-3</v>
      </c>
      <c r="FW31" s="81">
        <f>CS31*VLOOKUP(FW$8,'PONDERADORES-GBD'!$A$3:$I$43,5,FALSE)*VLOOKUP(FW$8,'PONDERADORES-GBD'!$A$3:$I$43,6,FALSE)*VLOOKUP(FW$8,'PONDERADORES-GBD'!$A$3:$I$43,3,FALSE)+CS31*(1-VLOOKUP(FW$8,'PONDERADORES-GBD'!$A$3:$I$43,5,FALSE))*VLOOKUP(FW$8,'PONDERADORES-GBD'!$A$3:$I$43,8,FALSE)*VLOOKUP(FW$8,'PONDERADORES-GBD'!$A$3:$I$43,3,FALSE)</f>
        <v>0</v>
      </c>
      <c r="FX31" s="81">
        <f>CT31*VLOOKUP(FX$8,'PONDERADORES-GBD'!$A$3:$I$43,5,FALSE)*VLOOKUP(FX$8,'PONDERADORES-GBD'!$A$3:$I$43,6,FALSE)*VLOOKUP(FX$8,'PONDERADORES-GBD'!$A$3:$I$43,3,FALSE)+CT31*(1-VLOOKUP(FX$8,'PONDERADORES-GBD'!$A$3:$I$43,5,FALSE))*VLOOKUP(FX$8,'PONDERADORES-GBD'!$A$3:$I$43,8,FALSE)*VLOOKUP(FX$8,'PONDERADORES-GBD'!$A$3:$I$43,3,FALSE)</f>
        <v>7.3153755133470216E-4</v>
      </c>
      <c r="FY31" s="81">
        <f>CU31*VLOOKUP(FY$8,'PONDERADORES-GBD'!$A$3:$I$43,5,FALSE)*VLOOKUP(FY$8,'PONDERADORES-GBD'!$A$3:$I$43,6,FALSE)*VLOOKUP(FY$8,'PONDERADORES-GBD'!$A$3:$I$43,3,FALSE)+CU31*(1-VLOOKUP(FY$8,'PONDERADORES-GBD'!$A$3:$I$43,5,FALSE))*VLOOKUP(FY$8,'PONDERADORES-GBD'!$A$3:$I$43,8,FALSE)*VLOOKUP(FY$8,'PONDERADORES-GBD'!$A$3:$I$43,3,FALSE)</f>
        <v>2.7799066940451742E-6</v>
      </c>
      <c r="FZ31" s="81">
        <f>CV31*VLOOKUP(FZ$8,'PONDERADORES-GBD'!$A$3:$I$43,5,FALSE)*VLOOKUP(FZ$8,'PONDERADORES-GBD'!$A$3:$I$43,6,FALSE)*VLOOKUP(FZ$8,'PONDERADORES-GBD'!$A$3:$I$43,3,FALSE)+CV31*(1-VLOOKUP(FZ$8,'PONDERADORES-GBD'!$A$3:$I$43,5,FALSE))*VLOOKUP(FZ$8,'PONDERADORES-GBD'!$A$3:$I$43,8,FALSE)*VLOOKUP(FZ$8,'PONDERADORES-GBD'!$A$3:$I$43,3,FALSE)</f>
        <v>0</v>
      </c>
      <c r="GA31" s="81">
        <f>CW31*VLOOKUP(GA$8,'PONDERADORES-GBD'!$A$3:$I$43,5,FALSE)*VLOOKUP(GA$8,'PONDERADORES-GBD'!$A$3:$I$43,6,FALSE)*VLOOKUP(GA$8,'PONDERADORES-GBD'!$A$3:$I$43,3,FALSE)+CW31*(1-VLOOKUP(GA$8,'PONDERADORES-GBD'!$A$3:$I$43,5,FALSE))*VLOOKUP(GA$8,'PONDERADORES-GBD'!$A$3:$I$43,8,FALSE)*VLOOKUP(GA$8,'PONDERADORES-GBD'!$A$3:$I$43,3,FALSE)</f>
        <v>1.5172262628336756E-4</v>
      </c>
      <c r="GB31" s="81">
        <f>CX31*VLOOKUP(GB$8,'PONDERADORES-GBD'!$A$3:$I$43,5,FALSE)*VLOOKUP(GB$8,'PONDERADORES-GBD'!$A$3:$I$43,6,FALSE)*VLOOKUP(GB$8,'PONDERADORES-GBD'!$A$3:$I$43,3,FALSE)+CX31*(1-VLOOKUP(GB$8,'PONDERADORES-GBD'!$A$3:$I$43,5,FALSE))*VLOOKUP(GB$8,'PONDERADORES-GBD'!$A$3:$I$43,8,FALSE)*VLOOKUP(GB$8,'PONDERADORES-GBD'!$A$3:$I$43,3,FALSE)</f>
        <v>2.0795101382614647E-4</v>
      </c>
      <c r="GC31" s="81">
        <f>CY31*VLOOKUP(GC$8,'PONDERADORES-GBD'!$A$3:$I$43,5,FALSE)*VLOOKUP(GC$8,'PONDERADORES-GBD'!$A$3:$I$43,6,FALSE)*VLOOKUP(GC$8,'PONDERADORES-GBD'!$A$3:$I$43,3,FALSE)+CY31*(1-VLOOKUP(GC$8,'PONDERADORES-GBD'!$A$3:$I$43,5,FALSE))*VLOOKUP(GC$8,'PONDERADORES-GBD'!$A$3:$I$43,8,FALSE)*VLOOKUP(GC$8,'PONDERADORES-GBD'!$A$3:$I$43,3,FALSE)</f>
        <v>7.8638535770020541E-4</v>
      </c>
      <c r="GD31" s="81">
        <f>CZ31*VLOOKUP(GD$8,'PONDERADORES-GBD'!$A$3:$I$43,5,FALSE)*VLOOKUP(GD$8,'PONDERADORES-GBD'!$A$3:$I$43,6,FALSE)*VLOOKUP(GD$8,'PONDERADORES-GBD'!$A$3:$I$43,3,FALSE)+CZ31*(1-VLOOKUP(GD$8,'PONDERADORES-GBD'!$A$3:$I$43,5,FALSE))*VLOOKUP(GD$8,'PONDERADORES-GBD'!$A$3:$I$43,8,FALSE)*VLOOKUP(GD$8,'PONDERADORES-GBD'!$A$3:$I$43,3,FALSE)</f>
        <v>1.5318007720739219E-4</v>
      </c>
      <c r="GE31" s="81">
        <f>DA31*VLOOKUP(GE$8,'PONDERADORES-GBD'!$A$3:$I$43,5,FALSE)*VLOOKUP(GE$8,'PONDERADORES-GBD'!$A$3:$I$43,6,FALSE)*VLOOKUP(GE$8,'PONDERADORES-GBD'!$A$3:$I$43,3,FALSE)+DA31*(1-VLOOKUP(GE$8,'PONDERADORES-GBD'!$A$3:$I$43,5,FALSE))*VLOOKUP(GE$8,'PONDERADORES-GBD'!$A$3:$I$43,8,FALSE)*VLOOKUP(GE$8,'PONDERADORES-GBD'!$A$3:$I$43,3,FALSE)</f>
        <v>1.7328238877481179E-4</v>
      </c>
      <c r="GF31" s="81">
        <f>DB31*VLOOKUP(GF$8,'PONDERADORES-GBD'!$A$3:$I$43,5,FALSE)*VLOOKUP(GF$8,'PONDERADORES-GBD'!$A$3:$I$43,6,FALSE)*VLOOKUP(GF$8,'PONDERADORES-GBD'!$A$3:$I$43,3,FALSE)+DB31*(1-VLOOKUP(GF$8,'PONDERADORES-GBD'!$A$3:$I$43,5,FALSE))*VLOOKUP(GF$8,'PONDERADORES-GBD'!$A$3:$I$43,8,FALSE)*VLOOKUP(GF$8,'PONDERADORES-GBD'!$A$3:$I$43,3,FALSE)</f>
        <v>1.2924515592060233E-4</v>
      </c>
      <c r="GG31" s="81">
        <f>DC31*VLOOKUP(GG$8,'PONDERADORES-GBD'!$A$3:$I$43,5,FALSE)*VLOOKUP(GG$8,'PONDERADORES-GBD'!$A$3:$I$43,6,FALSE)*VLOOKUP(GG$8,'PONDERADORES-GBD'!$A$3:$I$43,3,FALSE)+DC31*(1-VLOOKUP(GG$8,'PONDERADORES-GBD'!$A$3:$I$43,5,FALSE))*VLOOKUP(GG$8,'PONDERADORES-GBD'!$A$3:$I$43,8,FALSE)*VLOOKUP(GG$8,'PONDERADORES-GBD'!$A$3:$I$43,3,FALSE)</f>
        <v>1.0071190965092402E-5</v>
      </c>
      <c r="GH31" s="81">
        <f>DD31*VLOOKUP(GH$8,'PONDERADORES-GBD'!$A$3:$I$43,5,FALSE)*VLOOKUP(GH$8,'PONDERADORES-GBD'!$A$3:$I$43,6,FALSE)*VLOOKUP(GH$8,'PONDERADORES-GBD'!$A$3:$I$43,3,FALSE)+DD31*(1-VLOOKUP(GH$8,'PONDERADORES-GBD'!$A$3:$I$43,5,FALSE))*VLOOKUP(GH$8,'PONDERADORES-GBD'!$A$3:$I$43,8,FALSE)*VLOOKUP(GH$8,'PONDERADORES-GBD'!$A$3:$I$43,3,FALSE)</f>
        <v>6.0447462012320336E-4</v>
      </c>
      <c r="GI31" s="81">
        <f>DE31*VLOOKUP(GI$8,'PONDERADORES-GBD'!$A$3:$I$43,5,FALSE)*VLOOKUP(GI$8,'PONDERADORES-GBD'!$A$3:$I$43,6,FALSE)*VLOOKUP(GI$8,'PONDERADORES-GBD'!$A$3:$I$43,3,FALSE)+DE31*(1-VLOOKUP(GI$8,'PONDERADORES-GBD'!$A$3:$I$43,5,FALSE))*VLOOKUP(GI$8,'PONDERADORES-GBD'!$A$3:$I$43,8,FALSE)*VLOOKUP(GI$8,'PONDERADORES-GBD'!$A$3:$I$43,3,FALSE)</f>
        <v>2.5335204380561256E-5</v>
      </c>
      <c r="GJ31" s="81">
        <f>DF31*VLOOKUP(GJ$8,'PONDERADORES-GBD'!$A$3:$I$43,5,FALSE)*VLOOKUP(GJ$8,'PONDERADORES-GBD'!$A$3:$I$43,6,FALSE)*VLOOKUP(GJ$8,'PONDERADORES-GBD'!$A$3:$I$43,3,FALSE)+DF31*(1-VLOOKUP(GJ$8,'PONDERADORES-GBD'!$A$3:$I$43,5,FALSE))*VLOOKUP(GJ$8,'PONDERADORES-GBD'!$A$3:$I$43,8,FALSE)*VLOOKUP(GJ$8,'PONDERADORES-GBD'!$A$3:$I$43,3,FALSE)</f>
        <v>2.5127022587268991E-6</v>
      </c>
      <c r="GK31" s="81">
        <f>DG31*VLOOKUP(GK$8,'PONDERADORES-GBD'!$A$3:$I$43,5,FALSE)*VLOOKUP(GK$8,'PONDERADORES-GBD'!$A$3:$I$43,6,FALSE)*VLOOKUP(GK$8,'PONDERADORES-GBD'!$A$3:$I$43,3,FALSE)+DG31*(1-VLOOKUP(GK$8,'PONDERADORES-GBD'!$A$3:$I$43,5,FALSE))*VLOOKUP(GK$8,'PONDERADORES-GBD'!$A$3:$I$43,8,FALSE)*VLOOKUP(GK$8,'PONDERADORES-GBD'!$A$3:$I$43,3,FALSE)</f>
        <v>0</v>
      </c>
      <c r="GL31" s="81">
        <f>DH31*VLOOKUP(GL$8,'PONDERADORES-GBD'!$A$3:$I$43,5,FALSE)*VLOOKUP(GL$8,'PONDERADORES-GBD'!$A$3:$I$43,6,FALSE)*VLOOKUP(GL$8,'PONDERADORES-GBD'!$A$3:$I$43,3,FALSE)+DH31*(1-VLOOKUP(GL$8,'PONDERADORES-GBD'!$A$3:$I$43,5,FALSE))*VLOOKUP(GL$8,'PONDERADORES-GBD'!$A$3:$I$43,8,FALSE)*VLOOKUP(GL$8,'PONDERADORES-GBD'!$A$3:$I$43,3,FALSE)</f>
        <v>0</v>
      </c>
      <c r="GM31" s="81">
        <f>DI31*VLOOKUP(GM$8,'PONDERADORES-GBD'!$A$3:$I$43,5,FALSE)*VLOOKUP(GM$8,'PONDERADORES-GBD'!$A$3:$I$43,6,FALSE)*VLOOKUP(GM$8,'PONDERADORES-GBD'!$A$3:$I$43,3,FALSE)+DI31*(1-VLOOKUP(GM$8,'PONDERADORES-GBD'!$A$3:$I$43,5,FALSE))*VLOOKUP(GM$8,'PONDERADORES-GBD'!$A$3:$I$43,8,FALSE)*VLOOKUP(GM$8,'PONDERADORES-GBD'!$A$3:$I$43,3,FALSE)</f>
        <v>0</v>
      </c>
      <c r="GN31" s="81">
        <f>DJ31*VLOOKUP(GN$8,'PONDERADORES-GBD'!$A$3:$I$43,5,FALSE)*VLOOKUP(GN$8,'PONDERADORES-GBD'!$A$3:$I$43,6,FALSE)*VLOOKUP(GN$8,'PONDERADORES-GBD'!$A$3:$I$43,3,FALSE)+DJ31*(1-VLOOKUP(GN$8,'PONDERADORES-GBD'!$A$3:$I$43,5,FALSE))*VLOOKUP(GN$8,'PONDERADORES-GBD'!$A$3:$I$43,8,FALSE)*VLOOKUP(GN$8,'PONDERADORES-GBD'!$A$3:$I$43,3,FALSE)</f>
        <v>0</v>
      </c>
      <c r="GO31" s="81">
        <f>DK31*VLOOKUP(GO$8,'PONDERADORES-GBD'!$A$3:$I$43,5,FALSE)*VLOOKUP(GO$8,'PONDERADORES-GBD'!$A$3:$I$43,6,FALSE)*VLOOKUP(GO$8,'PONDERADORES-GBD'!$A$3:$I$43,3,FALSE)+DK31*(1-VLOOKUP(GO$8,'PONDERADORES-GBD'!$A$3:$I$43,5,FALSE))*VLOOKUP(GO$8,'PONDERADORES-GBD'!$A$3:$I$43,8,FALSE)*VLOOKUP(GO$8,'PONDERADORES-GBD'!$A$3:$I$43,3,FALSE)</f>
        <v>0</v>
      </c>
      <c r="GP31" s="81">
        <f>DL31*VLOOKUP(GP$8,'PONDERADORES-GBD'!$A$3:$I$43,5,FALSE)*VLOOKUP(GP$8,'PONDERADORES-GBD'!$A$3:$I$43,6,FALSE)*VLOOKUP(GP$8,'PONDERADORES-GBD'!$A$3:$I$43,3,FALSE)+DL31*(1-VLOOKUP(GP$8,'PONDERADORES-GBD'!$A$3:$I$43,5,FALSE))*VLOOKUP(GP$8,'PONDERADORES-GBD'!$A$3:$I$43,8,FALSE)*VLOOKUP(GP$8,'PONDERADORES-GBD'!$A$3:$I$43,3,FALSE)</f>
        <v>0</v>
      </c>
      <c r="GQ31" s="81">
        <f>DM31*VLOOKUP(GQ$8,'PONDERADORES-GBD'!$A$3:$I$43,5,FALSE)*VLOOKUP(GQ$8,'PONDERADORES-GBD'!$A$3:$I$43,6,FALSE)*VLOOKUP(GQ$8,'PONDERADORES-GBD'!$A$3:$I$43,3,FALSE)+DM31*(1-VLOOKUP(GQ$8,'PONDERADORES-GBD'!$A$3:$I$43,5,FALSE))*VLOOKUP(GQ$8,'PONDERADORES-GBD'!$A$3:$I$43,8,FALSE)*VLOOKUP(GQ$8,'PONDERADORES-GBD'!$A$3:$I$43,3,FALSE)</f>
        <v>2.56254160164271E-6</v>
      </c>
      <c r="GR31" s="81">
        <f>DN31*VLOOKUP(GR$8,'PONDERADORES-GBD'!$A$3:$I$43,5,FALSE)*VLOOKUP(GR$8,'PONDERADORES-GBD'!$A$3:$I$43,6,FALSE)*VLOOKUP(GR$8,'PONDERADORES-GBD'!$A$3:$I$43,3,FALSE)+DN31*(1-VLOOKUP(GR$8,'PONDERADORES-GBD'!$A$3:$I$43,5,FALSE))*VLOOKUP(GR$8,'PONDERADORES-GBD'!$A$3:$I$43,8,FALSE)*VLOOKUP(GR$8,'PONDERADORES-GBD'!$A$3:$I$43,3,FALSE)</f>
        <v>0</v>
      </c>
      <c r="GS31" s="81">
        <f>DO31*VLOOKUP(GS$8,'PONDERADORES-GBD'!$A$3:$I$43,5,FALSE)*VLOOKUP(GS$8,'PONDERADORES-GBD'!$A$3:$I$43,6,FALSE)*VLOOKUP(GS$8,'PONDERADORES-GBD'!$A$3:$I$43,3,FALSE)+DO31*(1-VLOOKUP(GS$8,'PONDERADORES-GBD'!$A$3:$I$43,5,FALSE))*VLOOKUP(GS$8,'PONDERADORES-GBD'!$A$3:$I$43,8,FALSE)*VLOOKUP(GS$8,'PONDERADORES-GBD'!$A$3:$I$43,3,FALSE)</f>
        <v>0</v>
      </c>
      <c r="GT31" s="81">
        <f>DP31*VLOOKUP(GT$8,'PONDERADORES-GBD'!$A$3:$I$43,5,FALSE)*VLOOKUP(GT$8,'PONDERADORES-GBD'!$A$3:$I$43,6,FALSE)*VLOOKUP(GT$8,'PONDERADORES-GBD'!$A$3:$I$43,3,FALSE)+DP31*(1-VLOOKUP(GT$8,'PONDERADORES-GBD'!$A$3:$I$43,5,FALSE))*VLOOKUP(GT$8,'PONDERADORES-GBD'!$A$3:$I$43,8,FALSE)*VLOOKUP(GT$8,'PONDERADORES-GBD'!$A$3:$I$43,3,FALSE)</f>
        <v>5.541983846680356E-6</v>
      </c>
      <c r="GU31" s="81">
        <f>DQ31*VLOOKUP(GU$8,'PONDERADORES-GBD'!$A$3:$I$43,5,FALSE)*VLOOKUP(GU$8,'PONDERADORES-GBD'!$A$3:$I$43,6,FALSE)*VLOOKUP(GU$8,'PONDERADORES-GBD'!$A$3:$I$43,3,FALSE)+DQ31*(1-VLOOKUP(GU$8,'PONDERADORES-GBD'!$A$3:$I$43,5,FALSE))*VLOOKUP(GU$8,'PONDERADORES-GBD'!$A$3:$I$43,8,FALSE)*VLOOKUP(GU$8,'PONDERADORES-GBD'!$A$3:$I$43,3,FALSE)</f>
        <v>1.2088134702258725E-5</v>
      </c>
      <c r="GV31" s="81">
        <f>DR31*VLOOKUP(GV$8,'PONDERADORES-GBD'!$A$3:$I$43,5,FALSE)*VLOOKUP(GV$8,'PONDERADORES-GBD'!$A$3:$I$43,6,FALSE)*VLOOKUP(GV$8,'PONDERADORES-GBD'!$A$3:$I$43,3,FALSE)+DR31*(1-VLOOKUP(GV$8,'PONDERADORES-GBD'!$A$3:$I$43,5,FALSE))*VLOOKUP(GV$8,'PONDERADORES-GBD'!$A$3:$I$43,8,FALSE)*VLOOKUP(GV$8,'PONDERADORES-GBD'!$A$3:$I$43,3,FALSE)</f>
        <v>2.3202105297741276E-5</v>
      </c>
      <c r="GW31" s="81">
        <f>DS31*VLOOKUP(GW$8,'PONDERADORES-GBD'!$A$3:$I$43,5,FALSE)*VLOOKUP(GW$8,'PONDERADORES-GBD'!$A$3:$I$43,6,FALSE)*VLOOKUP(GW$8,'PONDERADORES-GBD'!$A$3:$I$43,3,FALSE)+DS31*(1-VLOOKUP(GW$8,'PONDERADORES-GBD'!$A$3:$I$43,5,FALSE))*VLOOKUP(GW$8,'PONDERADORES-GBD'!$A$3:$I$43,8,FALSE)*VLOOKUP(GW$8,'PONDERADORES-GBD'!$A$3:$I$43,3,FALSE)</f>
        <v>2.7918528432580421E-5</v>
      </c>
      <c r="GX31" s="81">
        <f>DT31*VLOOKUP(GX$8,'PONDERADORES-GBD'!$A$3:$I$43,5,FALSE)*VLOOKUP(GX$8,'PONDERADORES-GBD'!$A$3:$I$43,6,FALSE)*VLOOKUP(GX$8,'PONDERADORES-GBD'!$A$3:$I$43,3,FALSE)+DT31*(1-VLOOKUP(GX$8,'PONDERADORES-GBD'!$A$3:$I$43,5,FALSE))*VLOOKUP(GX$8,'PONDERADORES-GBD'!$A$3:$I$43,8,FALSE)*VLOOKUP(GX$8,'PONDERADORES-GBD'!$A$3:$I$43,3,FALSE)</f>
        <v>3.3636632443531828E-7</v>
      </c>
      <c r="GY31" s="81">
        <f>DU31*VLOOKUP(GY$8,'PONDERADORES-GBD'!$A$3:$I$43,5,FALSE)*VLOOKUP(GY$8,'PONDERADORES-GBD'!$A$3:$I$43,6,FALSE)*VLOOKUP(GY$8,'PONDERADORES-GBD'!$A$3:$I$43,3,FALSE)+DU31*(1-VLOOKUP(GY$8,'PONDERADORES-GBD'!$A$3:$I$43,5,FALSE))*VLOOKUP(GY$8,'PONDERADORES-GBD'!$A$3:$I$43,8,FALSE)*VLOOKUP(GY$8,'PONDERADORES-GBD'!$A$3:$I$43,3,FALSE)</f>
        <v>0</v>
      </c>
      <c r="GZ31" s="82">
        <f t="shared" si="1"/>
        <v>9.0372225449999993E-3</v>
      </c>
      <c r="HA31" s="82">
        <f t="shared" si="2"/>
        <v>1.0098726445995894E-2</v>
      </c>
      <c r="HC31" s="52">
        <f>GZ31*PRODMORTALIDAD!BR31*C31</f>
        <v>0</v>
      </c>
      <c r="HD31" s="52">
        <f>PRODMORTALIDAD!E31*PRODLG!HA31*PRODLG!C31</f>
        <v>0</v>
      </c>
      <c r="HE31" s="52">
        <f t="shared" si="3"/>
        <v>0</v>
      </c>
    </row>
    <row r="32" spans="1:213" ht="15.75" x14ac:dyDescent="0.25">
      <c r="A32" s="68" t="s">
        <v>105</v>
      </c>
      <c r="B32" s="46" t="s">
        <v>46</v>
      </c>
      <c r="C32" s="50">
        <f>DATOS!B72</f>
        <v>0</v>
      </c>
      <c r="D32" s="51">
        <v>7.0670999999999998E-3</v>
      </c>
      <c r="E32" s="51">
        <v>5.8199999999999997E-3</v>
      </c>
      <c r="F32" s="51">
        <v>0.2415699</v>
      </c>
      <c r="G32" s="51">
        <v>0</v>
      </c>
      <c r="H32" s="51">
        <v>4.1570000000000002E-4</v>
      </c>
      <c r="I32" s="51">
        <v>0</v>
      </c>
      <c r="J32" s="51">
        <v>1.0185E-2</v>
      </c>
      <c r="K32" s="51">
        <v>4.03243E-2</v>
      </c>
      <c r="L32" s="51">
        <v>4.3650000000000001E-2</v>
      </c>
      <c r="M32" s="51">
        <v>3.7622099999999999E-2</v>
      </c>
      <c r="N32" s="51">
        <v>4.03243E-2</v>
      </c>
      <c r="O32" s="51">
        <v>1.4549999999999999E-3</v>
      </c>
      <c r="P32" s="51">
        <v>9.7444900000000001E-2</v>
      </c>
      <c r="Q32" s="51">
        <v>2.2864000000000001E-3</v>
      </c>
      <c r="R32" s="51">
        <v>2.2864000000000001E-3</v>
      </c>
      <c r="S32" s="51">
        <v>1.9954300000000001E-2</v>
      </c>
      <c r="T32" s="51">
        <v>2.6605699999999999E-2</v>
      </c>
      <c r="U32" s="51">
        <v>4.5728499999999998E-2</v>
      </c>
      <c r="V32" s="51">
        <v>1.08086E-2</v>
      </c>
      <c r="W32" s="51">
        <v>4.6144299999999999E-2</v>
      </c>
      <c r="X32" s="51">
        <v>5.2172099999999999E-2</v>
      </c>
      <c r="Y32" s="51">
        <v>1.8707100000000001E-2</v>
      </c>
      <c r="Z32" s="51">
        <v>0.1434213</v>
      </c>
      <c r="AA32" s="51">
        <v>1.08086E-2</v>
      </c>
      <c r="AB32" s="51">
        <v>2.4943000000000001E-3</v>
      </c>
      <c r="AC32" s="51">
        <v>4.1570000000000002E-4</v>
      </c>
      <c r="AD32" s="51">
        <v>2.0790000000000001E-4</v>
      </c>
      <c r="AE32" s="51">
        <v>0</v>
      </c>
      <c r="AF32" s="51">
        <v>4.1570000000000002E-4</v>
      </c>
      <c r="AG32" s="51">
        <v>8.3140000000000004E-4</v>
      </c>
      <c r="AH32" s="51">
        <v>0</v>
      </c>
      <c r="AI32" s="51">
        <v>3.7414000000000002E-3</v>
      </c>
      <c r="AJ32" s="51">
        <v>6.2357000000000003E-3</v>
      </c>
      <c r="AK32" s="51">
        <v>6.6514E-3</v>
      </c>
      <c r="AL32" s="51">
        <v>2.0785700000000001E-2</v>
      </c>
      <c r="AM32" s="51">
        <v>4.6559999999999997E-2</v>
      </c>
      <c r="AN32" s="51">
        <v>6.4435999999999998E-3</v>
      </c>
      <c r="AO32" s="51">
        <v>4.1570000000000002E-4</v>
      </c>
      <c r="AP32" s="51">
        <v>0</v>
      </c>
      <c r="AQ32" s="51">
        <v>0</v>
      </c>
      <c r="AR32" s="51">
        <v>1.0000000999999998</v>
      </c>
      <c r="AT32" s="78">
        <f>D32*VLOOKUP(AT$8,'PONDERADORES-GBD'!$A$3:$I$43,4,FALSE)</f>
        <v>7.0670999999999998E-3</v>
      </c>
      <c r="AU32" s="78">
        <f>E32*VLOOKUP(AU$8,'PONDERADORES-GBD'!$A$3:$I$43,4,FALSE)</f>
        <v>5.8199999999999997E-3</v>
      </c>
      <c r="AV32" s="78">
        <f>F32*VLOOKUP(AV$8,'PONDERADORES-GBD'!$A$3:$I$43,4,FALSE)</f>
        <v>1.2078495000000002E-2</v>
      </c>
      <c r="AW32" s="78">
        <f>G32*VLOOKUP(AW$8,'PONDERADORES-GBD'!$A$3:$I$43,4,FALSE)</f>
        <v>0</v>
      </c>
      <c r="AX32" s="78">
        <f>H32*VLOOKUP(AX$8,'PONDERADORES-GBD'!$A$3:$I$43,4,FALSE)</f>
        <v>4.1570000000000002E-4</v>
      </c>
      <c r="AY32" s="78">
        <f>I32*VLOOKUP(AY$8,'PONDERADORES-GBD'!$A$3:$I$43,4,FALSE)</f>
        <v>0</v>
      </c>
      <c r="AZ32" s="78">
        <f>J32*VLOOKUP(AZ$8,'PONDERADORES-GBD'!$A$3:$I$43,4,FALSE)</f>
        <v>5.0925000000000005E-4</v>
      </c>
      <c r="BA32" s="78">
        <f>K32*VLOOKUP(BA$8,'PONDERADORES-GBD'!$A$3:$I$43,4,FALSE)</f>
        <v>2.016215E-3</v>
      </c>
      <c r="BB32" s="78">
        <f>L32*VLOOKUP(BB$8,'PONDERADORES-GBD'!$A$3:$I$43,4,FALSE)</f>
        <v>0</v>
      </c>
      <c r="BC32" s="78">
        <f>M32*VLOOKUP(BC$8,'PONDERADORES-GBD'!$A$3:$I$43,4,FALSE)</f>
        <v>0</v>
      </c>
      <c r="BD32" s="78">
        <f>N32*VLOOKUP(BD$8,'PONDERADORES-GBD'!$A$3:$I$43,4,FALSE)</f>
        <v>0</v>
      </c>
      <c r="BE32" s="78">
        <f>O32*VLOOKUP(BE$8,'PONDERADORES-GBD'!$A$3:$I$43,4,FALSE)</f>
        <v>1.4549999999999999E-3</v>
      </c>
      <c r="BF32" s="78">
        <f>P32*VLOOKUP(BF$8,'PONDERADORES-GBD'!$A$3:$I$43,4,FALSE)</f>
        <v>4.8722450000000007E-3</v>
      </c>
      <c r="BG32" s="78">
        <f>Q32*VLOOKUP(BG$8,'PONDERADORES-GBD'!$A$3:$I$43,4,FALSE)</f>
        <v>2.2864000000000001E-4</v>
      </c>
      <c r="BH32" s="78">
        <f>R32*VLOOKUP(BH$8,'PONDERADORES-GBD'!$A$3:$I$43,4,FALSE)</f>
        <v>4.5728000000000001E-4</v>
      </c>
      <c r="BI32" s="78">
        <f>S32*VLOOKUP(BI$8,'PONDERADORES-GBD'!$A$3:$I$43,4,FALSE)</f>
        <v>2.993145E-3</v>
      </c>
      <c r="BJ32" s="78">
        <f>T32*VLOOKUP(BJ$8,'PONDERADORES-GBD'!$A$3:$I$43,4,FALSE)</f>
        <v>0</v>
      </c>
      <c r="BK32" s="78">
        <f>U32*VLOOKUP(BK$8,'PONDERADORES-GBD'!$A$3:$I$43,4,FALSE)</f>
        <v>0</v>
      </c>
      <c r="BL32" s="78">
        <f>V32*VLOOKUP(BL$8,'PONDERADORES-GBD'!$A$3:$I$43,4,FALSE)</f>
        <v>0</v>
      </c>
      <c r="BM32" s="78">
        <f>W32*VLOOKUP(BM$8,'PONDERADORES-GBD'!$A$3:$I$43,4,FALSE)</f>
        <v>0</v>
      </c>
      <c r="BN32" s="78">
        <f>X32*VLOOKUP(BN$8,'PONDERADORES-GBD'!$A$3:$I$43,4,FALSE)</f>
        <v>0</v>
      </c>
      <c r="BO32" s="78">
        <f>Y32*VLOOKUP(BO$8,'PONDERADORES-GBD'!$A$3:$I$43,4,FALSE)</f>
        <v>0</v>
      </c>
      <c r="BP32" s="78">
        <f>Z32*VLOOKUP(BP$8,'PONDERADORES-GBD'!$A$3:$I$43,4,FALSE)</f>
        <v>0</v>
      </c>
      <c r="BQ32" s="78">
        <f>AA32*VLOOKUP(BQ$8,'PONDERADORES-GBD'!$A$3:$I$43,4,FALSE)</f>
        <v>0</v>
      </c>
      <c r="BR32" s="78">
        <f>AB32*VLOOKUP(BR$8,'PONDERADORES-GBD'!$A$3:$I$43,4,FALSE)</f>
        <v>0</v>
      </c>
      <c r="BS32" s="78">
        <f>AC32*VLOOKUP(BS$8,'PONDERADORES-GBD'!$A$3:$I$43,4,FALSE)</f>
        <v>4.1570000000000002E-4</v>
      </c>
      <c r="BT32" s="78">
        <f>AD32*VLOOKUP(BT$8,'PONDERADORES-GBD'!$A$3:$I$43,4,FALSE)</f>
        <v>2.0790000000000001E-4</v>
      </c>
      <c r="BU32" s="78">
        <f>AE32*VLOOKUP(BU$8,'PONDERADORES-GBD'!$A$3:$I$43,4,FALSE)</f>
        <v>0</v>
      </c>
      <c r="BV32" s="78">
        <f>AF32*VLOOKUP(BV$8,'PONDERADORES-GBD'!$A$3:$I$43,4,FALSE)</f>
        <v>4.1570000000000002E-4</v>
      </c>
      <c r="BW32" s="78">
        <f>AG32*VLOOKUP(BW$8,'PONDERADORES-GBD'!$A$3:$I$43,4,FALSE)</f>
        <v>8.3140000000000004E-4</v>
      </c>
      <c r="BX32" s="78">
        <f>AH32*VLOOKUP(BX$8,'PONDERADORES-GBD'!$A$3:$I$43,4,FALSE)</f>
        <v>0</v>
      </c>
      <c r="BY32" s="78">
        <f>AI32*VLOOKUP(BY$8,'PONDERADORES-GBD'!$A$3:$I$43,4,FALSE)</f>
        <v>0</v>
      </c>
      <c r="BZ32" s="78">
        <f>AJ32*VLOOKUP(BZ$8,'PONDERADORES-GBD'!$A$3:$I$43,4,FALSE)</f>
        <v>0</v>
      </c>
      <c r="CA32" s="78">
        <f>AK32*VLOOKUP(CA$8,'PONDERADORES-GBD'!$A$3:$I$43,4,FALSE)</f>
        <v>0</v>
      </c>
      <c r="CB32" s="78">
        <f>AL32*VLOOKUP(CB$8,'PONDERADORES-GBD'!$A$3:$I$43,4,FALSE)</f>
        <v>0</v>
      </c>
      <c r="CC32" s="78">
        <f>AM32*VLOOKUP(CC$8,'PONDERADORES-GBD'!$A$3:$I$43,4,FALSE)</f>
        <v>0</v>
      </c>
      <c r="CD32" s="78">
        <f>AN32*VLOOKUP(CD$8,'PONDERADORES-GBD'!$A$3:$I$43,4,FALSE)</f>
        <v>0</v>
      </c>
      <c r="CE32" s="78">
        <f>AO32*VLOOKUP(CE$8,'PONDERADORES-GBD'!$A$3:$I$43,4,FALSE)</f>
        <v>0</v>
      </c>
      <c r="CF32" s="78">
        <f>AP32*VLOOKUP(CF$8,'PONDERADORES-GBD'!$A$3:$I$43,4,FALSE)</f>
        <v>0</v>
      </c>
      <c r="CG32" s="78">
        <f>AQ32*VLOOKUP(CG$8,'PONDERADORES-GBD'!$A$3:$I$43,4,FALSE)</f>
        <v>0</v>
      </c>
      <c r="CH32" s="78">
        <f>D32*(1-VLOOKUP(CH$8,'PONDERADORES-GBD'!$A$3:$I$43,4,FALSE))</f>
        <v>0</v>
      </c>
      <c r="CI32" s="78">
        <f>E32*(1-VLOOKUP(CI$8,'PONDERADORES-GBD'!$A$3:$I$43,4,FALSE))</f>
        <v>0</v>
      </c>
      <c r="CJ32" s="78">
        <f>F32*(1-VLOOKUP(CJ$8,'PONDERADORES-GBD'!$A$3:$I$43,4,FALSE))</f>
        <v>0.22949140499999998</v>
      </c>
      <c r="CK32" s="78">
        <f>G32*(1-VLOOKUP(CK$8,'PONDERADORES-GBD'!$A$3:$I$43,4,FALSE))</f>
        <v>0</v>
      </c>
      <c r="CL32" s="78">
        <f>H32*(1-VLOOKUP(CL$8,'PONDERADORES-GBD'!$A$3:$I$43,4,FALSE))</f>
        <v>0</v>
      </c>
      <c r="CM32" s="78">
        <f>I32*(1-VLOOKUP(CM$8,'PONDERADORES-GBD'!$A$3:$I$43,4,FALSE))</f>
        <v>0</v>
      </c>
      <c r="CN32" s="78">
        <f>J32*(1-VLOOKUP(CN$8,'PONDERADORES-GBD'!$A$3:$I$43,4,FALSE))</f>
        <v>9.6757499999999986E-3</v>
      </c>
      <c r="CO32" s="78">
        <f>K32*(1-VLOOKUP(CO$8,'PONDERADORES-GBD'!$A$3:$I$43,4,FALSE))</f>
        <v>3.8308084999999999E-2</v>
      </c>
      <c r="CP32" s="78">
        <f>L32*(1-VLOOKUP(CP$8,'PONDERADORES-GBD'!$A$3:$I$43,4,FALSE))</f>
        <v>4.3650000000000001E-2</v>
      </c>
      <c r="CQ32" s="78">
        <f>M32*(1-VLOOKUP(CQ$8,'PONDERADORES-GBD'!$A$3:$I$43,4,FALSE))</f>
        <v>3.7622099999999999E-2</v>
      </c>
      <c r="CR32" s="78">
        <f>N32*(1-VLOOKUP(CR$8,'PONDERADORES-GBD'!$A$3:$I$43,4,FALSE))</f>
        <v>4.03243E-2</v>
      </c>
      <c r="CS32" s="78">
        <f>O32*(1-VLOOKUP(CS$8,'PONDERADORES-GBD'!$A$3:$I$43,4,FALSE))</f>
        <v>0</v>
      </c>
      <c r="CT32" s="78">
        <f>P32*(1-VLOOKUP(CT$8,'PONDERADORES-GBD'!$A$3:$I$43,4,FALSE))</f>
        <v>9.257265499999999E-2</v>
      </c>
      <c r="CU32" s="78">
        <f>Q32*(1-VLOOKUP(CU$8,'PONDERADORES-GBD'!$A$3:$I$43,4,FALSE))</f>
        <v>2.0577600000000001E-3</v>
      </c>
      <c r="CV32" s="78">
        <f>R32*(1-VLOOKUP(CV$8,'PONDERADORES-GBD'!$A$3:$I$43,4,FALSE))</f>
        <v>1.8291200000000001E-3</v>
      </c>
      <c r="CW32" s="78">
        <f>S32*(1-VLOOKUP(CW$8,'PONDERADORES-GBD'!$A$3:$I$43,4,FALSE))</f>
        <v>1.6961155000000002E-2</v>
      </c>
      <c r="CX32" s="78">
        <f>T32*(1-VLOOKUP(CX$8,'PONDERADORES-GBD'!$A$3:$I$43,4,FALSE))</f>
        <v>2.6605699999999999E-2</v>
      </c>
      <c r="CY32" s="78">
        <f>U32*(1-VLOOKUP(CY$8,'PONDERADORES-GBD'!$A$3:$I$43,4,FALSE))</f>
        <v>4.5728499999999998E-2</v>
      </c>
      <c r="CZ32" s="78">
        <f>V32*(1-VLOOKUP(CZ$8,'PONDERADORES-GBD'!$A$3:$I$43,4,FALSE))</f>
        <v>1.08086E-2</v>
      </c>
      <c r="DA32" s="78">
        <f>W32*(1-VLOOKUP(DA$8,'PONDERADORES-GBD'!$A$3:$I$43,4,FALSE))</f>
        <v>4.6144299999999999E-2</v>
      </c>
      <c r="DB32" s="78">
        <f>X32*(1-VLOOKUP(DB$8,'PONDERADORES-GBD'!$A$3:$I$43,4,FALSE))</f>
        <v>5.2172099999999999E-2</v>
      </c>
      <c r="DC32" s="78">
        <f>Y32*(1-VLOOKUP(DC$8,'PONDERADORES-GBD'!$A$3:$I$43,4,FALSE))</f>
        <v>1.8707100000000001E-2</v>
      </c>
      <c r="DD32" s="78">
        <f>Z32*(1-VLOOKUP(DD$8,'PONDERADORES-GBD'!$A$3:$I$43,4,FALSE))</f>
        <v>0.1434213</v>
      </c>
      <c r="DE32" s="78">
        <f>AA32*(1-VLOOKUP(DE$8,'PONDERADORES-GBD'!$A$3:$I$43,4,FALSE))</f>
        <v>1.08086E-2</v>
      </c>
      <c r="DF32" s="78">
        <f>AB32*(1-VLOOKUP(DF$8,'PONDERADORES-GBD'!$A$3:$I$43,4,FALSE))</f>
        <v>2.4943000000000001E-3</v>
      </c>
      <c r="DG32" s="78">
        <f>AC32*(1-VLOOKUP(DG$8,'PONDERADORES-GBD'!$A$3:$I$43,4,FALSE))</f>
        <v>0</v>
      </c>
      <c r="DH32" s="78">
        <f>AD32*(1-VLOOKUP(DH$8,'PONDERADORES-GBD'!$A$3:$I$43,4,FALSE))</f>
        <v>0</v>
      </c>
      <c r="DI32" s="78">
        <f>AE32*(1-VLOOKUP(DI$8,'PONDERADORES-GBD'!$A$3:$I$43,4,FALSE))</f>
        <v>0</v>
      </c>
      <c r="DJ32" s="78">
        <f>AF32*(1-VLOOKUP(DJ$8,'PONDERADORES-GBD'!$A$3:$I$43,4,FALSE))</f>
        <v>0</v>
      </c>
      <c r="DK32" s="78">
        <f>AG32*(1-VLOOKUP(DK$8,'PONDERADORES-GBD'!$A$3:$I$43,4,FALSE))</f>
        <v>0</v>
      </c>
      <c r="DL32" s="78">
        <f>AH32*(1-VLOOKUP(DL$8,'PONDERADORES-GBD'!$A$3:$I$43,4,FALSE))</f>
        <v>0</v>
      </c>
      <c r="DM32" s="78">
        <f>AI32*(1-VLOOKUP(DM$8,'PONDERADORES-GBD'!$A$3:$I$43,4,FALSE))</f>
        <v>3.7414000000000002E-3</v>
      </c>
      <c r="DN32" s="78">
        <f>AJ32*(1-VLOOKUP(DN$8,'PONDERADORES-GBD'!$A$3:$I$43,4,FALSE))</f>
        <v>6.2357000000000003E-3</v>
      </c>
      <c r="DO32" s="78">
        <f>AK32*(1-VLOOKUP(DO$8,'PONDERADORES-GBD'!$A$3:$I$43,4,FALSE))</f>
        <v>6.6514E-3</v>
      </c>
      <c r="DP32" s="78">
        <f>AL32*(1-VLOOKUP(DP$8,'PONDERADORES-GBD'!$A$3:$I$43,4,FALSE))</f>
        <v>2.0785700000000001E-2</v>
      </c>
      <c r="DQ32" s="78">
        <f>AM32*(1-VLOOKUP(DQ$8,'PONDERADORES-GBD'!$A$3:$I$43,4,FALSE))</f>
        <v>4.6559999999999997E-2</v>
      </c>
      <c r="DR32" s="78">
        <f>AN32*(1-VLOOKUP(DR$8,'PONDERADORES-GBD'!$A$3:$I$43,4,FALSE))</f>
        <v>6.4435999999999998E-3</v>
      </c>
      <c r="DS32" s="78">
        <f>AO32*(1-VLOOKUP(DS$8,'PONDERADORES-GBD'!$A$3:$I$43,4,FALSE))</f>
        <v>4.1570000000000002E-4</v>
      </c>
      <c r="DT32" s="78">
        <f>AP32*(1-VLOOKUP(DT$8,'PONDERADORES-GBD'!$A$3:$I$43,4,FALSE))</f>
        <v>0</v>
      </c>
      <c r="DU32" s="78">
        <f>AQ32*(1-VLOOKUP(DU$8,'PONDERADORES-GBD'!$A$3:$I$43,4,FALSE))</f>
        <v>0</v>
      </c>
      <c r="DV32" s="50">
        <f t="shared" si="0"/>
        <v>1.0000000999999996</v>
      </c>
      <c r="DW32" s="45"/>
      <c r="DX32" s="81">
        <f>AT32*VLOOKUP(DX$8,'PONDERADORES-GBD'!$A$3:$I$43,5,FALSE)*VLOOKUP(DX$8,'PONDERADORES-GBD'!$A$3:$I$43,7,FALSE)+AT32*(1-VLOOKUP(DX$8,'PONDERADORES-GBD'!$A$3:$I$43,5,FALSE))*VLOOKUP(DX$8,'PONDERADORES-GBD'!$A$3:$I$43,9,FALSE)</f>
        <v>4.1625218999999996E-3</v>
      </c>
      <c r="DY32" s="81">
        <f>AU32*VLOOKUP(DY$8,'PONDERADORES-GBD'!$A$3:$I$43,5,FALSE)*VLOOKUP(DY$8,'PONDERADORES-GBD'!$A$3:$I$43,7,FALSE)+AU32*(1-VLOOKUP(DY$8,'PONDERADORES-GBD'!$A$3:$I$43,5,FALSE))*VLOOKUP(DY$8,'PONDERADORES-GBD'!$A$3:$I$43,9,FALSE)</f>
        <v>1.7227199999999999E-3</v>
      </c>
      <c r="DZ32" s="81">
        <f>AV32*VLOOKUP(DZ$8,'PONDERADORES-GBD'!$A$3:$I$43,5,FALSE)*VLOOKUP(DZ$8,'PONDERADORES-GBD'!$A$3:$I$43,7,FALSE)+AV32*(1-VLOOKUP(DZ$8,'PONDERADORES-GBD'!$A$3:$I$43,5,FALSE))*VLOOKUP(DZ$8,'PONDERADORES-GBD'!$A$3:$I$43,9,FALSE)</f>
        <v>2.7901323450000006E-3</v>
      </c>
      <c r="EA32" s="81">
        <f>AW32*VLOOKUP(EA$8,'PONDERADORES-GBD'!$A$3:$I$43,5,FALSE)*VLOOKUP(EA$8,'PONDERADORES-GBD'!$A$3:$I$43,7,FALSE)+AW32*(1-VLOOKUP(EA$8,'PONDERADORES-GBD'!$A$3:$I$43,5,FALSE))*VLOOKUP(EA$8,'PONDERADORES-GBD'!$A$3:$I$43,9,FALSE)</f>
        <v>0</v>
      </c>
      <c r="EB32" s="81">
        <f>AX32*VLOOKUP(EB$8,'PONDERADORES-GBD'!$A$3:$I$43,5,FALSE)*VLOOKUP(EB$8,'PONDERADORES-GBD'!$A$3:$I$43,7,FALSE)+AX32*(1-VLOOKUP(EB$8,'PONDERADORES-GBD'!$A$3:$I$43,5,FALSE))*VLOOKUP(EB$8,'PONDERADORES-GBD'!$A$3:$I$43,9,FALSE)</f>
        <v>5.6119500000000004E-5</v>
      </c>
      <c r="EC32" s="81">
        <f>AY32*VLOOKUP(EC$8,'PONDERADORES-GBD'!$A$3:$I$43,5,FALSE)*VLOOKUP(EC$8,'PONDERADORES-GBD'!$A$3:$I$43,7,FALSE)+AY32*(1-VLOOKUP(EC$8,'PONDERADORES-GBD'!$A$3:$I$43,5,FALSE))*VLOOKUP(EC$8,'PONDERADORES-GBD'!$A$3:$I$43,9,FALSE)</f>
        <v>0</v>
      </c>
      <c r="ED32" s="81">
        <f>AZ32*VLOOKUP(ED$8,'PONDERADORES-GBD'!$A$3:$I$43,5,FALSE)*VLOOKUP(ED$8,'PONDERADORES-GBD'!$A$3:$I$43,7,FALSE)+AZ32*(1-VLOOKUP(ED$8,'PONDERADORES-GBD'!$A$3:$I$43,5,FALSE))*VLOOKUP(ED$8,'PONDERADORES-GBD'!$A$3:$I$43,9,FALSE)</f>
        <v>2.9536500000000004E-5</v>
      </c>
      <c r="EE32" s="81">
        <f>BA32*VLOOKUP(EE$8,'PONDERADORES-GBD'!$A$3:$I$43,5,FALSE)*VLOOKUP(EE$8,'PONDERADORES-GBD'!$A$3:$I$43,7,FALSE)+BA32*(1-VLOOKUP(EE$8,'PONDERADORES-GBD'!$A$3:$I$43,5,FALSE))*VLOOKUP(EE$8,'PONDERADORES-GBD'!$A$3:$I$43,9,FALSE)</f>
        <v>1.0081075000000001E-5</v>
      </c>
      <c r="EF32" s="81">
        <f>BB32*VLOOKUP(EF$8,'PONDERADORES-GBD'!$A$3:$I$43,5,FALSE)*VLOOKUP(EF$8,'PONDERADORES-GBD'!$A$3:$I$43,7,FALSE)+BB32*(1-VLOOKUP(EF$8,'PONDERADORES-GBD'!$A$3:$I$43,5,FALSE))*VLOOKUP(EF$8,'PONDERADORES-GBD'!$A$3:$I$43,9,FALSE)</f>
        <v>0</v>
      </c>
      <c r="EG32" s="81">
        <f>BC32*VLOOKUP(EG$8,'PONDERADORES-GBD'!$A$3:$I$43,5,FALSE)*VLOOKUP(EG$8,'PONDERADORES-GBD'!$A$3:$I$43,7,FALSE)+BC32*(1-VLOOKUP(EG$8,'PONDERADORES-GBD'!$A$3:$I$43,5,FALSE))*VLOOKUP(EG$8,'PONDERADORES-GBD'!$A$3:$I$43,9,FALSE)</f>
        <v>0</v>
      </c>
      <c r="EH32" s="81">
        <f>BD32*VLOOKUP(EH$8,'PONDERADORES-GBD'!$A$3:$I$43,5,FALSE)*VLOOKUP(EH$8,'PONDERADORES-GBD'!$A$3:$I$43,7,FALSE)+BD32*(1-VLOOKUP(EH$8,'PONDERADORES-GBD'!$A$3:$I$43,5,FALSE))*VLOOKUP(EH$8,'PONDERADORES-GBD'!$A$3:$I$43,9,FALSE)</f>
        <v>0</v>
      </c>
      <c r="EI32" s="81">
        <f>BE32*VLOOKUP(EI$8,'PONDERADORES-GBD'!$A$3:$I$43,5,FALSE)*VLOOKUP(EI$8,'PONDERADORES-GBD'!$A$3:$I$43,7,FALSE)+BE32*(1-VLOOKUP(EI$8,'PONDERADORES-GBD'!$A$3:$I$43,5,FALSE))*VLOOKUP(EI$8,'PONDERADORES-GBD'!$A$3:$I$43,9,FALSE)</f>
        <v>2.3280000000000001E-5</v>
      </c>
      <c r="EJ32" s="81">
        <f>BF32*VLOOKUP(EJ$8,'PONDERADORES-GBD'!$A$3:$I$43,5,FALSE)*VLOOKUP(EJ$8,'PONDERADORES-GBD'!$A$3:$I$43,7,FALSE)+BF32*(1-VLOOKUP(EJ$8,'PONDERADORES-GBD'!$A$3:$I$43,5,FALSE))*VLOOKUP(EJ$8,'PONDERADORES-GBD'!$A$3:$I$43,9,FALSE)</f>
        <v>4.5799103000000008E-4</v>
      </c>
      <c r="EK32" s="81">
        <f>BG32*VLOOKUP(EK$8,'PONDERADORES-GBD'!$A$3:$I$43,5,FALSE)*VLOOKUP(EK$8,'PONDERADORES-GBD'!$A$3:$I$43,7,FALSE)+BG32*(1-VLOOKUP(EK$8,'PONDERADORES-GBD'!$A$3:$I$43,5,FALSE))*VLOOKUP(EK$8,'PONDERADORES-GBD'!$A$3:$I$43,9,FALSE)</f>
        <v>6.8591999999999997E-5</v>
      </c>
      <c r="EL32" s="81">
        <f>BH32*VLOOKUP(EL$8,'PONDERADORES-GBD'!$A$3:$I$43,5,FALSE)*VLOOKUP(EL$8,'PONDERADORES-GBD'!$A$3:$I$43,7,FALSE)+BH32*(1-VLOOKUP(EL$8,'PONDERADORES-GBD'!$A$3:$I$43,5,FALSE))*VLOOKUP(EL$8,'PONDERADORES-GBD'!$A$3:$I$43,9,FALSE)</f>
        <v>5.167264E-5</v>
      </c>
      <c r="EM32" s="81">
        <f>BI32*VLOOKUP(EM$8,'PONDERADORES-GBD'!$A$3:$I$43,5,FALSE)*VLOOKUP(EM$8,'PONDERADORES-GBD'!$A$3:$I$43,7,FALSE)+BI32*(1-VLOOKUP(EM$8,'PONDERADORES-GBD'!$A$3:$I$43,5,FALSE))*VLOOKUP(EM$8,'PONDERADORES-GBD'!$A$3:$I$43,9,FALSE)</f>
        <v>2.1251329499999999E-4</v>
      </c>
      <c r="EN32" s="81">
        <f>BJ32*VLOOKUP(EN$8,'PONDERADORES-GBD'!$A$3:$I$43,5,FALSE)*VLOOKUP(EN$8,'PONDERADORES-GBD'!$A$3:$I$43,7,FALSE)+BJ32*(1-VLOOKUP(EN$8,'PONDERADORES-GBD'!$A$3:$I$43,5,FALSE))*VLOOKUP(EN$8,'PONDERADORES-GBD'!$A$3:$I$43,9,FALSE)</f>
        <v>0</v>
      </c>
      <c r="EO32" s="81">
        <f>BK32*VLOOKUP(EO$8,'PONDERADORES-GBD'!$A$3:$I$43,5,FALSE)*VLOOKUP(EO$8,'PONDERADORES-GBD'!$A$3:$I$43,7,FALSE)+BK32*(1-VLOOKUP(EO$8,'PONDERADORES-GBD'!$A$3:$I$43,5,FALSE))*VLOOKUP(EO$8,'PONDERADORES-GBD'!$A$3:$I$43,9,FALSE)</f>
        <v>0</v>
      </c>
      <c r="EP32" s="81">
        <f>BL32*VLOOKUP(EP$8,'PONDERADORES-GBD'!$A$3:$I$43,5,FALSE)*VLOOKUP(EP$8,'PONDERADORES-GBD'!$A$3:$I$43,7,FALSE)+BL32*(1-VLOOKUP(EP$8,'PONDERADORES-GBD'!$A$3:$I$43,5,FALSE))*VLOOKUP(EP$8,'PONDERADORES-GBD'!$A$3:$I$43,9,FALSE)</f>
        <v>0</v>
      </c>
      <c r="EQ32" s="81">
        <f>BM32*VLOOKUP(EQ$8,'PONDERADORES-GBD'!$A$3:$I$43,5,FALSE)*VLOOKUP(EQ$8,'PONDERADORES-GBD'!$A$3:$I$43,7,FALSE)+BM32*(1-VLOOKUP(EQ$8,'PONDERADORES-GBD'!$A$3:$I$43,5,FALSE))*VLOOKUP(EQ$8,'PONDERADORES-GBD'!$A$3:$I$43,9,FALSE)</f>
        <v>0</v>
      </c>
      <c r="ER32" s="81">
        <f>BN32*VLOOKUP(ER$8,'PONDERADORES-GBD'!$A$3:$I$43,5,FALSE)*VLOOKUP(ER$8,'PONDERADORES-GBD'!$A$3:$I$43,7,FALSE)+BN32*(1-VLOOKUP(ER$8,'PONDERADORES-GBD'!$A$3:$I$43,5,FALSE))*VLOOKUP(ER$8,'PONDERADORES-GBD'!$A$3:$I$43,9,FALSE)</f>
        <v>0</v>
      </c>
      <c r="ES32" s="81">
        <f>BO32*VLOOKUP(ES$8,'PONDERADORES-GBD'!$A$3:$I$43,5,FALSE)*VLOOKUP(ES$8,'PONDERADORES-GBD'!$A$3:$I$43,7,FALSE)+BO32*(1-VLOOKUP(ES$8,'PONDERADORES-GBD'!$A$3:$I$43,5,FALSE))*VLOOKUP(ES$8,'PONDERADORES-GBD'!$A$3:$I$43,9,FALSE)</f>
        <v>0</v>
      </c>
      <c r="ET32" s="81">
        <f>BP32*VLOOKUP(ET$8,'PONDERADORES-GBD'!$A$3:$I$43,5,FALSE)*VLOOKUP(ET$8,'PONDERADORES-GBD'!$A$3:$I$43,7,FALSE)+BP32*(1-VLOOKUP(ET$8,'PONDERADORES-GBD'!$A$3:$I$43,5,FALSE))*VLOOKUP(ET$8,'PONDERADORES-GBD'!$A$3:$I$43,9,FALSE)</f>
        <v>0</v>
      </c>
      <c r="EU32" s="81">
        <f>BQ32*VLOOKUP(EU$8,'PONDERADORES-GBD'!$A$3:$I$43,5,FALSE)*VLOOKUP(EU$8,'PONDERADORES-GBD'!$A$3:$I$43,7,FALSE)+BQ32*(1-VLOOKUP(EU$8,'PONDERADORES-GBD'!$A$3:$I$43,5,FALSE))*VLOOKUP(EU$8,'PONDERADORES-GBD'!$A$3:$I$43,9,FALSE)</f>
        <v>0</v>
      </c>
      <c r="EV32" s="81">
        <f>BR32*VLOOKUP(EV$8,'PONDERADORES-GBD'!$A$3:$I$43,5,FALSE)*VLOOKUP(EV$8,'PONDERADORES-GBD'!$A$3:$I$43,7,FALSE)+BR32*(1-VLOOKUP(EV$8,'PONDERADORES-GBD'!$A$3:$I$43,5,FALSE))*VLOOKUP(EV$8,'PONDERADORES-GBD'!$A$3:$I$43,9,FALSE)</f>
        <v>0</v>
      </c>
      <c r="EW32" s="81">
        <f>BS32*VLOOKUP(EW$8,'PONDERADORES-GBD'!$A$3:$I$43,5,FALSE)*VLOOKUP(EW$8,'PONDERADORES-GBD'!$A$3:$I$43,7,FALSE)+BS32*(1-VLOOKUP(EW$8,'PONDERADORES-GBD'!$A$3:$I$43,5,FALSE))*VLOOKUP(EW$8,'PONDERADORES-GBD'!$A$3:$I$43,9,FALSE)</f>
        <v>1.6212300000000001E-5</v>
      </c>
      <c r="EX32" s="81">
        <f>BT32*VLOOKUP(EX$8,'PONDERADORES-GBD'!$A$3:$I$43,5,FALSE)*VLOOKUP(EX$8,'PONDERADORES-GBD'!$A$3:$I$43,7,FALSE)+BT32*(1-VLOOKUP(EX$8,'PONDERADORES-GBD'!$A$3:$I$43,5,FALSE))*VLOOKUP(EX$8,'PONDERADORES-GBD'!$A$3:$I$43,9,FALSE)</f>
        <v>2.5571700000000001E-5</v>
      </c>
      <c r="EY32" s="81">
        <f>BU32*VLOOKUP(EY$8,'PONDERADORES-GBD'!$A$3:$I$43,5,FALSE)*VLOOKUP(EY$8,'PONDERADORES-GBD'!$A$3:$I$43,7,FALSE)+BU32*(1-VLOOKUP(EY$8,'PONDERADORES-GBD'!$A$3:$I$43,5,FALSE))*VLOOKUP(EY$8,'PONDERADORES-GBD'!$A$3:$I$43,9,FALSE)</f>
        <v>0</v>
      </c>
      <c r="EZ32" s="81">
        <f>BV32*VLOOKUP(EZ$8,'PONDERADORES-GBD'!$A$3:$I$43,5,FALSE)*VLOOKUP(EZ$8,'PONDERADORES-GBD'!$A$3:$I$43,7,FALSE)+BV32*(1-VLOOKUP(EZ$8,'PONDERADORES-GBD'!$A$3:$I$43,5,FALSE))*VLOOKUP(EZ$8,'PONDERADORES-GBD'!$A$3:$I$43,9,FALSE)</f>
        <v>2.0785000000000001E-6</v>
      </c>
      <c r="FA32" s="81">
        <f>BW32*VLOOKUP(FA$8,'PONDERADORES-GBD'!$A$3:$I$43,5,FALSE)*VLOOKUP(FA$8,'PONDERADORES-GBD'!$A$3:$I$43,7,FALSE)+BW32*(1-VLOOKUP(FA$8,'PONDERADORES-GBD'!$A$3:$I$43,5,FALSE))*VLOOKUP(FA$8,'PONDERADORES-GBD'!$A$3:$I$43,9,FALSE)</f>
        <v>3.2424600000000001E-5</v>
      </c>
      <c r="FB32" s="81">
        <f>BX32*VLOOKUP(FB$8,'PONDERADORES-GBD'!$A$3:$I$43,5,FALSE)*VLOOKUP(FB$8,'PONDERADORES-GBD'!$A$3:$I$43,7,FALSE)+BX32*(1-VLOOKUP(FB$8,'PONDERADORES-GBD'!$A$3:$I$43,5,FALSE))*VLOOKUP(FB$8,'PONDERADORES-GBD'!$A$3:$I$43,9,FALSE)</f>
        <v>0</v>
      </c>
      <c r="FC32" s="81">
        <f>BY32*VLOOKUP(FC$8,'PONDERADORES-GBD'!$A$3:$I$43,5,FALSE)*VLOOKUP(FC$8,'PONDERADORES-GBD'!$A$3:$I$43,7,FALSE)+BY32*(1-VLOOKUP(FC$8,'PONDERADORES-GBD'!$A$3:$I$43,5,FALSE))*VLOOKUP(FC$8,'PONDERADORES-GBD'!$A$3:$I$43,9,FALSE)</f>
        <v>0</v>
      </c>
      <c r="FD32" s="81">
        <f>BZ32*VLOOKUP(FD$8,'PONDERADORES-GBD'!$A$3:$I$43,5,FALSE)*VLOOKUP(FD$8,'PONDERADORES-GBD'!$A$3:$I$43,7,FALSE)+BZ32*(1-VLOOKUP(FD$8,'PONDERADORES-GBD'!$A$3:$I$43,5,FALSE))*VLOOKUP(FD$8,'PONDERADORES-GBD'!$A$3:$I$43,9,FALSE)</f>
        <v>0</v>
      </c>
      <c r="FE32" s="81">
        <f>CA32*VLOOKUP(FE$8,'PONDERADORES-GBD'!$A$3:$I$43,5,FALSE)*VLOOKUP(FE$8,'PONDERADORES-GBD'!$A$3:$I$43,7,FALSE)+CA32*(1-VLOOKUP(FE$8,'PONDERADORES-GBD'!$A$3:$I$43,5,FALSE))*VLOOKUP(FE$8,'PONDERADORES-GBD'!$A$3:$I$43,9,FALSE)</f>
        <v>0</v>
      </c>
      <c r="FF32" s="81">
        <f>CB32*VLOOKUP(FF$8,'PONDERADORES-GBD'!$A$3:$I$43,5,FALSE)*VLOOKUP(FF$8,'PONDERADORES-GBD'!$A$3:$I$43,7,FALSE)+CB32*(1-VLOOKUP(FF$8,'PONDERADORES-GBD'!$A$3:$I$43,5,FALSE))*VLOOKUP(FF$8,'PONDERADORES-GBD'!$A$3:$I$43,9,FALSE)</f>
        <v>0</v>
      </c>
      <c r="FG32" s="81">
        <f>CC32*VLOOKUP(FG$8,'PONDERADORES-GBD'!$A$3:$I$43,5,FALSE)*VLOOKUP(FG$8,'PONDERADORES-GBD'!$A$3:$I$43,7,FALSE)+CC32*(1-VLOOKUP(FG$8,'PONDERADORES-GBD'!$A$3:$I$43,5,FALSE))*VLOOKUP(FG$8,'PONDERADORES-GBD'!$A$3:$I$43,9,FALSE)</f>
        <v>0</v>
      </c>
      <c r="FH32" s="81">
        <f>CD32*VLOOKUP(FH$8,'PONDERADORES-GBD'!$A$3:$I$43,5,FALSE)*VLOOKUP(FH$8,'PONDERADORES-GBD'!$A$3:$I$43,7,FALSE)+CD32*(1-VLOOKUP(FH$8,'PONDERADORES-GBD'!$A$3:$I$43,5,FALSE))*VLOOKUP(FH$8,'PONDERADORES-GBD'!$A$3:$I$43,9,FALSE)</f>
        <v>0</v>
      </c>
      <c r="FI32" s="81">
        <f>CE32*VLOOKUP(FI$8,'PONDERADORES-GBD'!$A$3:$I$43,5,FALSE)*VLOOKUP(FI$8,'PONDERADORES-GBD'!$A$3:$I$43,7,FALSE)+CE32*(1-VLOOKUP(FI$8,'PONDERADORES-GBD'!$A$3:$I$43,5,FALSE))*VLOOKUP(FI$8,'PONDERADORES-GBD'!$A$3:$I$43,9,FALSE)</f>
        <v>0</v>
      </c>
      <c r="FJ32" s="81">
        <f>CF32*VLOOKUP(FJ$8,'PONDERADORES-GBD'!$A$3:$I$43,5,FALSE)*VLOOKUP(FJ$8,'PONDERADORES-GBD'!$A$3:$I$43,7,FALSE)+CF32*(1-VLOOKUP(FJ$8,'PONDERADORES-GBD'!$A$3:$I$43,5,FALSE))*VLOOKUP(FJ$8,'PONDERADORES-GBD'!$A$3:$I$43,9,FALSE)</f>
        <v>0</v>
      </c>
      <c r="FK32" s="81">
        <f>CG32*VLOOKUP(FK$8,'PONDERADORES-GBD'!$A$3:$I$43,5,FALSE)*VLOOKUP(FK$8,'PONDERADORES-GBD'!$A$3:$I$43,7,FALSE)+CG32*(1-VLOOKUP(FK$8,'PONDERADORES-GBD'!$A$3:$I$43,5,FALSE))*VLOOKUP(FK$8,'PONDERADORES-GBD'!$A$3:$I$43,9,FALSE)</f>
        <v>0</v>
      </c>
      <c r="FL32" s="81">
        <f>CH32*VLOOKUP(FL$8,'PONDERADORES-GBD'!$A$3:$I$43,5,FALSE)*VLOOKUP(FL$8,'PONDERADORES-GBD'!$A$3:$I$43,6,FALSE)*VLOOKUP(FL$8,'PONDERADORES-GBD'!$A$3:$I$43,3,FALSE)+CH32*(1-VLOOKUP(FL$8,'PONDERADORES-GBD'!$A$3:$I$43,5,FALSE))*VLOOKUP(FL$8,'PONDERADORES-GBD'!$A$3:$I$43,8,FALSE)*VLOOKUP(FL$8,'PONDERADORES-GBD'!$A$3:$I$43,3,FALSE)</f>
        <v>0</v>
      </c>
      <c r="FM32" s="81">
        <f>CI32*VLOOKUP(FM$8,'PONDERADORES-GBD'!$A$3:$I$43,5,FALSE)*VLOOKUP(FM$8,'PONDERADORES-GBD'!$A$3:$I$43,6,FALSE)*VLOOKUP(FM$8,'PONDERADORES-GBD'!$A$3:$I$43,3,FALSE)+CI32*(1-VLOOKUP(FM$8,'PONDERADORES-GBD'!$A$3:$I$43,5,FALSE))*VLOOKUP(FM$8,'PONDERADORES-GBD'!$A$3:$I$43,8,FALSE)*VLOOKUP(FM$8,'PONDERADORES-GBD'!$A$3:$I$43,3,FALSE)</f>
        <v>0</v>
      </c>
      <c r="FN32" s="81">
        <f>CJ32*VLOOKUP(FN$8,'PONDERADORES-GBD'!$A$3:$I$43,5,FALSE)*VLOOKUP(FN$8,'PONDERADORES-GBD'!$A$3:$I$43,6,FALSE)*VLOOKUP(FN$8,'PONDERADORES-GBD'!$A$3:$I$43,3,FALSE)+CJ32*(1-VLOOKUP(FN$8,'PONDERADORES-GBD'!$A$3:$I$43,5,FALSE))*VLOOKUP(FN$8,'PONDERADORES-GBD'!$A$3:$I$43,8,FALSE)*VLOOKUP(FN$8,'PONDERADORES-GBD'!$A$3:$I$43,3,FALSE)</f>
        <v>3.2942462324845991E-3</v>
      </c>
      <c r="FO32" s="81">
        <f>CK32*VLOOKUP(FO$8,'PONDERADORES-GBD'!$A$3:$I$43,5,FALSE)*VLOOKUP(FO$8,'PONDERADORES-GBD'!$A$3:$I$43,6,FALSE)*VLOOKUP(FO$8,'PONDERADORES-GBD'!$A$3:$I$43,3,FALSE)+CK32*(1-VLOOKUP(FO$8,'PONDERADORES-GBD'!$A$3:$I$43,5,FALSE))*VLOOKUP(FO$8,'PONDERADORES-GBD'!$A$3:$I$43,8,FALSE)*VLOOKUP(FO$8,'PONDERADORES-GBD'!$A$3:$I$43,3,FALSE)</f>
        <v>0</v>
      </c>
      <c r="FP32" s="81">
        <f>CL32*VLOOKUP(FP$8,'PONDERADORES-GBD'!$A$3:$I$43,5,FALSE)*VLOOKUP(FP$8,'PONDERADORES-GBD'!$A$3:$I$43,6,FALSE)*VLOOKUP(FP$8,'PONDERADORES-GBD'!$A$3:$I$43,3,FALSE)+CL32*(1-VLOOKUP(FP$8,'PONDERADORES-GBD'!$A$3:$I$43,5,FALSE))*VLOOKUP(FP$8,'PONDERADORES-GBD'!$A$3:$I$43,8,FALSE)*VLOOKUP(FP$8,'PONDERADORES-GBD'!$A$3:$I$43,3,FALSE)</f>
        <v>0</v>
      </c>
      <c r="FQ32" s="81">
        <f>CM32*VLOOKUP(FQ$8,'PONDERADORES-GBD'!$A$3:$I$43,5,FALSE)*VLOOKUP(FQ$8,'PONDERADORES-GBD'!$A$3:$I$43,6,FALSE)*VLOOKUP(FQ$8,'PONDERADORES-GBD'!$A$3:$I$43,3,FALSE)+CM32*(1-VLOOKUP(FQ$8,'PONDERADORES-GBD'!$A$3:$I$43,5,FALSE))*VLOOKUP(FQ$8,'PONDERADORES-GBD'!$A$3:$I$43,8,FALSE)*VLOOKUP(FQ$8,'PONDERADORES-GBD'!$A$3:$I$43,3,FALSE)</f>
        <v>0</v>
      </c>
      <c r="FR32" s="81">
        <f>CN32*VLOOKUP(FR$8,'PONDERADORES-GBD'!$A$3:$I$43,5,FALSE)*VLOOKUP(FR$8,'PONDERADORES-GBD'!$A$3:$I$43,6,FALSE)*VLOOKUP(FR$8,'PONDERADORES-GBD'!$A$3:$I$43,3,FALSE)+CN32*(1-VLOOKUP(FR$8,'PONDERADORES-GBD'!$A$3:$I$43,5,FALSE))*VLOOKUP(FR$8,'PONDERADORES-GBD'!$A$3:$I$43,8,FALSE)*VLOOKUP(FR$8,'PONDERADORES-GBD'!$A$3:$I$43,3,FALSE)</f>
        <v>3.4856541683778223E-4</v>
      </c>
      <c r="FS32" s="81">
        <f>CO32*VLOOKUP(FS$8,'PONDERADORES-GBD'!$A$3:$I$43,5,FALSE)*VLOOKUP(FS$8,'PONDERADORES-GBD'!$A$3:$I$43,6,FALSE)*VLOOKUP(FS$8,'PONDERADORES-GBD'!$A$3:$I$43,3,FALSE)+CO32*(1-VLOOKUP(FS$8,'PONDERADORES-GBD'!$A$3:$I$43,5,FALSE))*VLOOKUP(FS$8,'PONDERADORES-GBD'!$A$3:$I$43,8,FALSE)*VLOOKUP(FS$8,'PONDERADORES-GBD'!$A$3:$I$43,3,FALSE)</f>
        <v>5.9373598681724832E-4</v>
      </c>
      <c r="FT32" s="81">
        <f>CP32*VLOOKUP(FT$8,'PONDERADORES-GBD'!$A$3:$I$43,5,FALSE)*VLOOKUP(FT$8,'PONDERADORES-GBD'!$A$3:$I$43,6,FALSE)*VLOOKUP(FT$8,'PONDERADORES-GBD'!$A$3:$I$43,3,FALSE)+CP32*(1-VLOOKUP(FT$8,'PONDERADORES-GBD'!$A$3:$I$43,5,FALSE))*VLOOKUP(FT$8,'PONDERADORES-GBD'!$A$3:$I$43,8,FALSE)*VLOOKUP(FT$8,'PONDERADORES-GBD'!$A$3:$I$43,3,FALSE)</f>
        <v>6.8352135523613963E-4</v>
      </c>
      <c r="FU32" s="81">
        <f>CQ32*VLOOKUP(FU$8,'PONDERADORES-GBD'!$A$3:$I$43,5,FALSE)*VLOOKUP(FU$8,'PONDERADORES-GBD'!$A$3:$I$43,6,FALSE)*VLOOKUP(FU$8,'PONDERADORES-GBD'!$A$3:$I$43,3,FALSE)+CQ32*(1-VLOOKUP(FU$8,'PONDERADORES-GBD'!$A$3:$I$43,5,FALSE))*VLOOKUP(FU$8,'PONDERADORES-GBD'!$A$3:$I$43,8,FALSE)*VLOOKUP(FU$8,'PONDERADORES-GBD'!$A$3:$I$43,3,FALSE)</f>
        <v>5.8912963983572897E-4</v>
      </c>
      <c r="FV32" s="81">
        <f>CR32*VLOOKUP(FV$8,'PONDERADORES-GBD'!$A$3:$I$43,5,FALSE)*VLOOKUP(FV$8,'PONDERADORES-GBD'!$A$3:$I$43,6,FALSE)*VLOOKUP(FV$8,'PONDERADORES-GBD'!$A$3:$I$43,3,FALSE)+CR32*(1-VLOOKUP(FV$8,'PONDERADORES-GBD'!$A$3:$I$43,5,FALSE))*VLOOKUP(FV$8,'PONDERADORES-GBD'!$A$3:$I$43,8,FALSE)*VLOOKUP(FV$8,'PONDERADORES-GBD'!$A$3:$I$43,3,FALSE)</f>
        <v>1.4168981963039015E-3</v>
      </c>
      <c r="FW32" s="81">
        <f>CS32*VLOOKUP(FW$8,'PONDERADORES-GBD'!$A$3:$I$43,5,FALSE)*VLOOKUP(FW$8,'PONDERADORES-GBD'!$A$3:$I$43,6,FALSE)*VLOOKUP(FW$8,'PONDERADORES-GBD'!$A$3:$I$43,3,FALSE)+CS32*(1-VLOOKUP(FW$8,'PONDERADORES-GBD'!$A$3:$I$43,5,FALSE))*VLOOKUP(FW$8,'PONDERADORES-GBD'!$A$3:$I$43,8,FALSE)*VLOOKUP(FW$8,'PONDERADORES-GBD'!$A$3:$I$43,3,FALSE)</f>
        <v>0</v>
      </c>
      <c r="FX32" s="81">
        <f>CT32*VLOOKUP(FX$8,'PONDERADORES-GBD'!$A$3:$I$43,5,FALSE)*VLOOKUP(FX$8,'PONDERADORES-GBD'!$A$3:$I$43,6,FALSE)*VLOOKUP(FX$8,'PONDERADORES-GBD'!$A$3:$I$43,3,FALSE)+CT32*(1-VLOOKUP(FX$8,'PONDERADORES-GBD'!$A$3:$I$43,5,FALSE))*VLOOKUP(FX$8,'PONDERADORES-GBD'!$A$3:$I$43,8,FALSE)*VLOOKUP(FX$8,'PONDERADORES-GBD'!$A$3:$I$43,3,FALSE)</f>
        <v>6.8304806358658447E-4</v>
      </c>
      <c r="FY32" s="81">
        <f>CU32*VLOOKUP(FY$8,'PONDERADORES-GBD'!$A$3:$I$43,5,FALSE)*VLOOKUP(FY$8,'PONDERADORES-GBD'!$A$3:$I$43,6,FALSE)*VLOOKUP(FY$8,'PONDERADORES-GBD'!$A$3:$I$43,3,FALSE)+CU32*(1-VLOOKUP(FY$8,'PONDERADORES-GBD'!$A$3:$I$43,5,FALSE))*VLOOKUP(FY$8,'PONDERADORES-GBD'!$A$3:$I$43,8,FALSE)*VLOOKUP(FY$8,'PONDERADORES-GBD'!$A$3:$I$43,3,FALSE)</f>
        <v>2.129591457905544E-6</v>
      </c>
      <c r="FZ32" s="81">
        <f>CV32*VLOOKUP(FZ$8,'PONDERADORES-GBD'!$A$3:$I$43,5,FALSE)*VLOOKUP(FZ$8,'PONDERADORES-GBD'!$A$3:$I$43,6,FALSE)*VLOOKUP(FZ$8,'PONDERADORES-GBD'!$A$3:$I$43,3,FALSE)+CV32*(1-VLOOKUP(FZ$8,'PONDERADORES-GBD'!$A$3:$I$43,5,FALSE))*VLOOKUP(FZ$8,'PONDERADORES-GBD'!$A$3:$I$43,8,FALSE)*VLOOKUP(FZ$8,'PONDERADORES-GBD'!$A$3:$I$43,3,FALSE)</f>
        <v>0</v>
      </c>
      <c r="GA32" s="81">
        <f>CW32*VLOOKUP(GA$8,'PONDERADORES-GBD'!$A$3:$I$43,5,FALSE)*VLOOKUP(GA$8,'PONDERADORES-GBD'!$A$3:$I$43,6,FALSE)*VLOOKUP(GA$8,'PONDERADORES-GBD'!$A$3:$I$43,3,FALSE)+CW32*(1-VLOOKUP(GA$8,'PONDERADORES-GBD'!$A$3:$I$43,5,FALSE))*VLOOKUP(GA$8,'PONDERADORES-GBD'!$A$3:$I$43,8,FALSE)*VLOOKUP(GA$8,'PONDERADORES-GBD'!$A$3:$I$43,3,FALSE)</f>
        <v>1.2858436193018482E-4</v>
      </c>
      <c r="GB32" s="81">
        <f>CX32*VLOOKUP(GB$8,'PONDERADORES-GBD'!$A$3:$I$43,5,FALSE)*VLOOKUP(GB$8,'PONDERADORES-GBD'!$A$3:$I$43,6,FALSE)*VLOOKUP(GB$8,'PONDERADORES-GBD'!$A$3:$I$43,3,FALSE)+CX32*(1-VLOOKUP(GB$8,'PONDERADORES-GBD'!$A$3:$I$43,5,FALSE))*VLOOKUP(GB$8,'PONDERADORES-GBD'!$A$3:$I$43,8,FALSE)*VLOOKUP(GB$8,'PONDERADORES-GBD'!$A$3:$I$43,3,FALSE)</f>
        <v>2.0985906009582479E-4</v>
      </c>
      <c r="GC32" s="81">
        <f>CY32*VLOOKUP(GC$8,'PONDERADORES-GBD'!$A$3:$I$43,5,FALSE)*VLOOKUP(GC$8,'PONDERADORES-GBD'!$A$3:$I$43,6,FALSE)*VLOOKUP(GC$8,'PONDERADORES-GBD'!$A$3:$I$43,3,FALSE)+CY32*(1-VLOOKUP(GC$8,'PONDERADORES-GBD'!$A$3:$I$43,5,FALSE))*VLOOKUP(GC$8,'PONDERADORES-GBD'!$A$3:$I$43,8,FALSE)*VLOOKUP(GC$8,'PONDERADORES-GBD'!$A$3:$I$43,3,FALSE)</f>
        <v>7.0874480082135517E-4</v>
      </c>
      <c r="GD32" s="81">
        <f>CZ32*VLOOKUP(GD$8,'PONDERADORES-GBD'!$A$3:$I$43,5,FALSE)*VLOOKUP(GD$8,'PONDERADORES-GBD'!$A$3:$I$43,6,FALSE)*VLOOKUP(GD$8,'PONDERADORES-GBD'!$A$3:$I$43,3,FALSE)+CZ32*(1-VLOOKUP(GD$8,'PONDERADORES-GBD'!$A$3:$I$43,5,FALSE))*VLOOKUP(GD$8,'PONDERADORES-GBD'!$A$3:$I$43,8,FALSE)*VLOOKUP(GD$8,'PONDERADORES-GBD'!$A$3:$I$43,3,FALSE)</f>
        <v>1.2801643696098563E-4</v>
      </c>
      <c r="GE32" s="81">
        <f>DA32*VLOOKUP(GE$8,'PONDERADORES-GBD'!$A$3:$I$43,5,FALSE)*VLOOKUP(GE$8,'PONDERADORES-GBD'!$A$3:$I$43,6,FALSE)*VLOOKUP(GE$8,'PONDERADORES-GBD'!$A$3:$I$43,3,FALSE)+DA32*(1-VLOOKUP(GE$8,'PONDERADORES-GBD'!$A$3:$I$43,5,FALSE))*VLOOKUP(GE$8,'PONDERADORES-GBD'!$A$3:$I$43,8,FALSE)*VLOOKUP(GE$8,'PONDERADORES-GBD'!$A$3:$I$43,3,FALSE)</f>
        <v>1.8129245859000687E-4</v>
      </c>
      <c r="GF32" s="81">
        <f>DB32*VLOOKUP(GF$8,'PONDERADORES-GBD'!$A$3:$I$43,5,FALSE)*VLOOKUP(GF$8,'PONDERADORES-GBD'!$A$3:$I$43,6,FALSE)*VLOOKUP(GF$8,'PONDERADORES-GBD'!$A$3:$I$43,3,FALSE)+DB32*(1-VLOOKUP(GF$8,'PONDERADORES-GBD'!$A$3:$I$43,5,FALSE))*VLOOKUP(GF$8,'PONDERADORES-GBD'!$A$3:$I$43,8,FALSE)*VLOOKUP(GF$8,'PONDERADORES-GBD'!$A$3:$I$43,3,FALSE)</f>
        <v>1.6397965995893225E-4</v>
      </c>
      <c r="GG32" s="81">
        <f>DC32*VLOOKUP(GG$8,'PONDERADORES-GBD'!$A$3:$I$43,5,FALSE)*VLOOKUP(GG$8,'PONDERADORES-GBD'!$A$3:$I$43,6,FALSE)*VLOOKUP(GG$8,'PONDERADORES-GBD'!$A$3:$I$43,3,FALSE)+DC32*(1-VLOOKUP(GG$8,'PONDERADORES-GBD'!$A$3:$I$43,5,FALSE))*VLOOKUP(GG$8,'PONDERADORES-GBD'!$A$3:$I$43,8,FALSE)*VLOOKUP(GG$8,'PONDERADORES-GBD'!$A$3:$I$43,3,FALSE)</f>
        <v>1.3060398357289528E-5</v>
      </c>
      <c r="GH32" s="81">
        <f>DD32*VLOOKUP(GH$8,'PONDERADORES-GBD'!$A$3:$I$43,5,FALSE)*VLOOKUP(GH$8,'PONDERADORES-GBD'!$A$3:$I$43,6,FALSE)*VLOOKUP(GH$8,'PONDERADORES-GBD'!$A$3:$I$43,3,FALSE)+DD32*(1-VLOOKUP(GH$8,'PONDERADORES-GBD'!$A$3:$I$43,5,FALSE))*VLOOKUP(GH$8,'PONDERADORES-GBD'!$A$3:$I$43,8,FALSE)*VLOOKUP(GH$8,'PONDERADORES-GBD'!$A$3:$I$43,3,FALSE)</f>
        <v>6.4789909650924034E-4</v>
      </c>
      <c r="GI32" s="81">
        <f>DE32*VLOOKUP(GI$8,'PONDERADORES-GBD'!$A$3:$I$43,5,FALSE)*VLOOKUP(GI$8,'PONDERADORES-GBD'!$A$3:$I$43,6,FALSE)*VLOOKUP(GI$8,'PONDERADORES-GBD'!$A$3:$I$43,3,FALSE)+DE32*(1-VLOOKUP(GI$8,'PONDERADORES-GBD'!$A$3:$I$43,5,FALSE))*VLOOKUP(GI$8,'PONDERADORES-GBD'!$A$3:$I$43,8,FALSE)*VLOOKUP(GI$8,'PONDERADORES-GBD'!$A$3:$I$43,3,FALSE)</f>
        <v>2.0389118138261463E-5</v>
      </c>
      <c r="GJ32" s="81">
        <f>DF32*VLOOKUP(GJ$8,'PONDERADORES-GBD'!$A$3:$I$43,5,FALSE)*VLOOKUP(GJ$8,'PONDERADORES-GBD'!$A$3:$I$43,6,FALSE)*VLOOKUP(GJ$8,'PONDERADORES-GBD'!$A$3:$I$43,3,FALSE)+DF32*(1-VLOOKUP(GJ$8,'PONDERADORES-GBD'!$A$3:$I$43,5,FALSE))*VLOOKUP(GJ$8,'PONDERADORES-GBD'!$A$3:$I$43,8,FALSE)*VLOOKUP(GJ$8,'PONDERADORES-GBD'!$A$3:$I$43,3,FALSE)</f>
        <v>1.3999493497604381E-6</v>
      </c>
      <c r="GK32" s="81">
        <f>DG32*VLOOKUP(GK$8,'PONDERADORES-GBD'!$A$3:$I$43,5,FALSE)*VLOOKUP(GK$8,'PONDERADORES-GBD'!$A$3:$I$43,6,FALSE)*VLOOKUP(GK$8,'PONDERADORES-GBD'!$A$3:$I$43,3,FALSE)+DG32*(1-VLOOKUP(GK$8,'PONDERADORES-GBD'!$A$3:$I$43,5,FALSE))*VLOOKUP(GK$8,'PONDERADORES-GBD'!$A$3:$I$43,8,FALSE)*VLOOKUP(GK$8,'PONDERADORES-GBD'!$A$3:$I$43,3,FALSE)</f>
        <v>0</v>
      </c>
      <c r="GL32" s="81">
        <f>DH32*VLOOKUP(GL$8,'PONDERADORES-GBD'!$A$3:$I$43,5,FALSE)*VLOOKUP(GL$8,'PONDERADORES-GBD'!$A$3:$I$43,6,FALSE)*VLOOKUP(GL$8,'PONDERADORES-GBD'!$A$3:$I$43,3,FALSE)+DH32*(1-VLOOKUP(GL$8,'PONDERADORES-GBD'!$A$3:$I$43,5,FALSE))*VLOOKUP(GL$8,'PONDERADORES-GBD'!$A$3:$I$43,8,FALSE)*VLOOKUP(GL$8,'PONDERADORES-GBD'!$A$3:$I$43,3,FALSE)</f>
        <v>0</v>
      </c>
      <c r="GM32" s="81">
        <f>DI32*VLOOKUP(GM$8,'PONDERADORES-GBD'!$A$3:$I$43,5,FALSE)*VLOOKUP(GM$8,'PONDERADORES-GBD'!$A$3:$I$43,6,FALSE)*VLOOKUP(GM$8,'PONDERADORES-GBD'!$A$3:$I$43,3,FALSE)+DI32*(1-VLOOKUP(GM$8,'PONDERADORES-GBD'!$A$3:$I$43,5,FALSE))*VLOOKUP(GM$8,'PONDERADORES-GBD'!$A$3:$I$43,8,FALSE)*VLOOKUP(GM$8,'PONDERADORES-GBD'!$A$3:$I$43,3,FALSE)</f>
        <v>0</v>
      </c>
      <c r="GN32" s="81">
        <f>DJ32*VLOOKUP(GN$8,'PONDERADORES-GBD'!$A$3:$I$43,5,FALSE)*VLOOKUP(GN$8,'PONDERADORES-GBD'!$A$3:$I$43,6,FALSE)*VLOOKUP(GN$8,'PONDERADORES-GBD'!$A$3:$I$43,3,FALSE)+DJ32*(1-VLOOKUP(GN$8,'PONDERADORES-GBD'!$A$3:$I$43,5,FALSE))*VLOOKUP(GN$8,'PONDERADORES-GBD'!$A$3:$I$43,8,FALSE)*VLOOKUP(GN$8,'PONDERADORES-GBD'!$A$3:$I$43,3,FALSE)</f>
        <v>0</v>
      </c>
      <c r="GO32" s="81">
        <f>DK32*VLOOKUP(GO$8,'PONDERADORES-GBD'!$A$3:$I$43,5,FALSE)*VLOOKUP(GO$8,'PONDERADORES-GBD'!$A$3:$I$43,6,FALSE)*VLOOKUP(GO$8,'PONDERADORES-GBD'!$A$3:$I$43,3,FALSE)+DK32*(1-VLOOKUP(GO$8,'PONDERADORES-GBD'!$A$3:$I$43,5,FALSE))*VLOOKUP(GO$8,'PONDERADORES-GBD'!$A$3:$I$43,8,FALSE)*VLOOKUP(GO$8,'PONDERADORES-GBD'!$A$3:$I$43,3,FALSE)</f>
        <v>0</v>
      </c>
      <c r="GP32" s="81">
        <f>DL32*VLOOKUP(GP$8,'PONDERADORES-GBD'!$A$3:$I$43,5,FALSE)*VLOOKUP(GP$8,'PONDERADORES-GBD'!$A$3:$I$43,6,FALSE)*VLOOKUP(GP$8,'PONDERADORES-GBD'!$A$3:$I$43,3,FALSE)+DL32*(1-VLOOKUP(GP$8,'PONDERADORES-GBD'!$A$3:$I$43,5,FALSE))*VLOOKUP(GP$8,'PONDERADORES-GBD'!$A$3:$I$43,8,FALSE)*VLOOKUP(GP$8,'PONDERADORES-GBD'!$A$3:$I$43,3,FALSE)</f>
        <v>0</v>
      </c>
      <c r="GQ32" s="81">
        <f>DM32*VLOOKUP(GQ$8,'PONDERADORES-GBD'!$A$3:$I$43,5,FALSE)*VLOOKUP(GQ$8,'PONDERADORES-GBD'!$A$3:$I$43,6,FALSE)*VLOOKUP(GQ$8,'PONDERADORES-GBD'!$A$3:$I$43,3,FALSE)+DM32*(1-VLOOKUP(GQ$8,'PONDERADORES-GBD'!$A$3:$I$43,5,FALSE))*VLOOKUP(GQ$8,'PONDERADORES-GBD'!$A$3:$I$43,8,FALSE)*VLOOKUP(GQ$8,'PONDERADORES-GBD'!$A$3:$I$43,3,FALSE)</f>
        <v>2.0650684188911705E-6</v>
      </c>
      <c r="GR32" s="81">
        <f>DN32*VLOOKUP(GR$8,'PONDERADORES-GBD'!$A$3:$I$43,5,FALSE)*VLOOKUP(GR$8,'PONDERADORES-GBD'!$A$3:$I$43,6,FALSE)*VLOOKUP(GR$8,'PONDERADORES-GBD'!$A$3:$I$43,3,FALSE)+DN32*(1-VLOOKUP(GR$8,'PONDERADORES-GBD'!$A$3:$I$43,5,FALSE))*VLOOKUP(GR$8,'PONDERADORES-GBD'!$A$3:$I$43,8,FALSE)*VLOOKUP(GR$8,'PONDERADORES-GBD'!$A$3:$I$43,3,FALSE)</f>
        <v>0</v>
      </c>
      <c r="GS32" s="81">
        <f>DO32*VLOOKUP(GS$8,'PONDERADORES-GBD'!$A$3:$I$43,5,FALSE)*VLOOKUP(GS$8,'PONDERADORES-GBD'!$A$3:$I$43,6,FALSE)*VLOOKUP(GS$8,'PONDERADORES-GBD'!$A$3:$I$43,3,FALSE)+DO32*(1-VLOOKUP(GS$8,'PONDERADORES-GBD'!$A$3:$I$43,5,FALSE))*VLOOKUP(GS$8,'PONDERADORES-GBD'!$A$3:$I$43,8,FALSE)*VLOOKUP(GS$8,'PONDERADORES-GBD'!$A$3:$I$43,3,FALSE)</f>
        <v>0</v>
      </c>
      <c r="GT32" s="81">
        <f>DP32*VLOOKUP(GT$8,'PONDERADORES-GBD'!$A$3:$I$43,5,FALSE)*VLOOKUP(GT$8,'PONDERADORES-GBD'!$A$3:$I$43,6,FALSE)*VLOOKUP(GT$8,'PONDERADORES-GBD'!$A$3:$I$43,3,FALSE)+DP32*(1-VLOOKUP(GT$8,'PONDERADORES-GBD'!$A$3:$I$43,5,FALSE))*VLOOKUP(GT$8,'PONDERADORES-GBD'!$A$3:$I$43,8,FALSE)*VLOOKUP(GT$8,'PONDERADORES-GBD'!$A$3:$I$43,3,FALSE)</f>
        <v>6.3737122518822722E-6</v>
      </c>
      <c r="GU32" s="81">
        <f>DQ32*VLOOKUP(GU$8,'PONDERADORES-GBD'!$A$3:$I$43,5,FALSE)*VLOOKUP(GU$8,'PONDERADORES-GBD'!$A$3:$I$43,6,FALSE)*VLOOKUP(GU$8,'PONDERADORES-GBD'!$A$3:$I$43,3,FALSE)+DQ32*(1-VLOOKUP(GU$8,'PONDERADORES-GBD'!$A$3:$I$43,5,FALSE))*VLOOKUP(GU$8,'PONDERADORES-GBD'!$A$3:$I$43,8,FALSE)*VLOOKUP(GU$8,'PONDERADORES-GBD'!$A$3:$I$43,3,FALSE)</f>
        <v>1.0707843942505131E-5</v>
      </c>
      <c r="GV32" s="81">
        <f>DR32*VLOOKUP(GV$8,'PONDERADORES-GBD'!$A$3:$I$43,5,FALSE)*VLOOKUP(GV$8,'PONDERADORES-GBD'!$A$3:$I$43,6,FALSE)*VLOOKUP(GV$8,'PONDERADORES-GBD'!$A$3:$I$43,3,FALSE)+DR32*(1-VLOOKUP(GV$8,'PONDERADORES-GBD'!$A$3:$I$43,5,FALSE))*VLOOKUP(GV$8,'PONDERADORES-GBD'!$A$3:$I$43,8,FALSE)*VLOOKUP(GV$8,'PONDERADORES-GBD'!$A$3:$I$43,3,FALSE)</f>
        <v>2.0492500369609858E-5</v>
      </c>
      <c r="GW32" s="81">
        <f>DS32*VLOOKUP(GW$8,'PONDERADORES-GBD'!$A$3:$I$43,5,FALSE)*VLOOKUP(GW$8,'PONDERADORES-GBD'!$A$3:$I$43,6,FALSE)*VLOOKUP(GW$8,'PONDERADORES-GBD'!$A$3:$I$43,3,FALSE)+DS32*(1-VLOOKUP(GW$8,'PONDERADORES-GBD'!$A$3:$I$43,5,FALSE))*VLOOKUP(GW$8,'PONDERADORES-GBD'!$A$3:$I$43,8,FALSE)*VLOOKUP(GW$8,'PONDERADORES-GBD'!$A$3:$I$43,3,FALSE)</f>
        <v>6.3631406707734424E-6</v>
      </c>
      <c r="GX32" s="81">
        <f>DT32*VLOOKUP(GX$8,'PONDERADORES-GBD'!$A$3:$I$43,5,FALSE)*VLOOKUP(GX$8,'PONDERADORES-GBD'!$A$3:$I$43,6,FALSE)*VLOOKUP(GX$8,'PONDERADORES-GBD'!$A$3:$I$43,3,FALSE)+DT32*(1-VLOOKUP(GX$8,'PONDERADORES-GBD'!$A$3:$I$43,5,FALSE))*VLOOKUP(GX$8,'PONDERADORES-GBD'!$A$3:$I$43,8,FALSE)*VLOOKUP(GX$8,'PONDERADORES-GBD'!$A$3:$I$43,3,FALSE)</f>
        <v>0</v>
      </c>
      <c r="GY32" s="81">
        <f>DU32*VLOOKUP(GY$8,'PONDERADORES-GBD'!$A$3:$I$43,5,FALSE)*VLOOKUP(GY$8,'PONDERADORES-GBD'!$A$3:$I$43,6,FALSE)*VLOOKUP(GY$8,'PONDERADORES-GBD'!$A$3:$I$43,3,FALSE)+DU32*(1-VLOOKUP(GY$8,'PONDERADORES-GBD'!$A$3:$I$43,5,FALSE))*VLOOKUP(GY$8,'PONDERADORES-GBD'!$A$3:$I$43,8,FALSE)*VLOOKUP(GY$8,'PONDERADORES-GBD'!$A$3:$I$43,3,FALSE)</f>
        <v>0</v>
      </c>
      <c r="GZ32" s="82">
        <f t="shared" si="1"/>
        <v>9.661447384999999E-3</v>
      </c>
      <c r="HA32" s="82">
        <f t="shared" si="2"/>
        <v>9.8605020889253967E-3</v>
      </c>
      <c r="HC32" s="52">
        <f>GZ32*PRODMORTALIDAD!BR32*C32</f>
        <v>0</v>
      </c>
      <c r="HD32" s="52">
        <f>PRODMORTALIDAD!E32*PRODLG!HA32*PRODLG!C32</f>
        <v>0</v>
      </c>
      <c r="HE32" s="52">
        <f t="shared" si="3"/>
        <v>0</v>
      </c>
    </row>
    <row r="33" spans="1:213" ht="15.75" x14ac:dyDescent="0.25">
      <c r="A33" s="68" t="s">
        <v>105</v>
      </c>
      <c r="B33" s="46" t="s">
        <v>47</v>
      </c>
      <c r="C33" s="50">
        <f>DATOS!B73</f>
        <v>0</v>
      </c>
      <c r="D33" s="51">
        <v>1.0101000000000001E-2</v>
      </c>
      <c r="E33" s="51">
        <v>7.9365000000000008E-3</v>
      </c>
      <c r="F33" s="51">
        <v>0.23197860000000001</v>
      </c>
      <c r="G33" s="51">
        <v>0</v>
      </c>
      <c r="H33" s="51">
        <v>0</v>
      </c>
      <c r="I33" s="51">
        <v>0</v>
      </c>
      <c r="J33" s="51">
        <v>1.4189500000000001E-2</v>
      </c>
      <c r="K33" s="51">
        <v>3.7277499999999998E-2</v>
      </c>
      <c r="L33" s="51">
        <v>4.2327999999999998E-2</v>
      </c>
      <c r="M33" s="51">
        <v>3.848E-2</v>
      </c>
      <c r="N33" s="51">
        <v>3.9441999999999998E-2</v>
      </c>
      <c r="O33" s="51">
        <v>1.2025E-3</v>
      </c>
      <c r="P33" s="51">
        <v>7.7545199999999995E-2</v>
      </c>
      <c r="Q33" s="51">
        <v>2.6454999999999998E-3</v>
      </c>
      <c r="R33" s="51">
        <v>3.3670000000000002E-3</v>
      </c>
      <c r="S33" s="51">
        <v>2.14045E-2</v>
      </c>
      <c r="T33" s="51">
        <v>2.6936000000000002E-2</v>
      </c>
      <c r="U33" s="51">
        <v>4.9062099999999997E-2</v>
      </c>
      <c r="V33" s="51">
        <v>1.70755E-2</v>
      </c>
      <c r="W33" s="51">
        <v>4.6897500000000002E-2</v>
      </c>
      <c r="X33" s="51">
        <v>4.8580999999999999E-2</v>
      </c>
      <c r="Y33" s="51">
        <v>1.6354E-2</v>
      </c>
      <c r="Z33" s="51">
        <v>0.1565657</v>
      </c>
      <c r="AA33" s="51">
        <v>1.1544E-2</v>
      </c>
      <c r="AB33" s="51">
        <v>4.0885000000000001E-3</v>
      </c>
      <c r="AC33" s="51">
        <v>2.4049999999999999E-4</v>
      </c>
      <c r="AD33" s="51">
        <v>0</v>
      </c>
      <c r="AE33" s="51">
        <v>0</v>
      </c>
      <c r="AF33" s="51">
        <v>9.6199999999999996E-4</v>
      </c>
      <c r="AG33" s="51">
        <v>0</v>
      </c>
      <c r="AH33" s="51">
        <v>0</v>
      </c>
      <c r="AI33" s="51">
        <v>5.0505000000000003E-3</v>
      </c>
      <c r="AJ33" s="51">
        <v>5.0505000000000003E-3</v>
      </c>
      <c r="AK33" s="51">
        <v>7.2150000000000001E-3</v>
      </c>
      <c r="AL33" s="51">
        <v>2.5974000000000001E-2</v>
      </c>
      <c r="AM33" s="51">
        <v>4.35305E-2</v>
      </c>
      <c r="AN33" s="51">
        <v>5.7720000000000002E-3</v>
      </c>
      <c r="AO33" s="51">
        <v>9.6199999999999996E-4</v>
      </c>
      <c r="AP33" s="51">
        <v>2.4049999999999999E-4</v>
      </c>
      <c r="AQ33" s="51">
        <v>0</v>
      </c>
      <c r="AR33" s="51">
        <v>0.9999996000000001</v>
      </c>
      <c r="AT33" s="78">
        <f>D33*VLOOKUP(AT$8,'PONDERADORES-GBD'!$A$3:$I$43,4,FALSE)</f>
        <v>1.0101000000000001E-2</v>
      </c>
      <c r="AU33" s="78">
        <f>E33*VLOOKUP(AU$8,'PONDERADORES-GBD'!$A$3:$I$43,4,FALSE)</f>
        <v>7.9365000000000008E-3</v>
      </c>
      <c r="AV33" s="78">
        <f>F33*VLOOKUP(AV$8,'PONDERADORES-GBD'!$A$3:$I$43,4,FALSE)</f>
        <v>1.159893E-2</v>
      </c>
      <c r="AW33" s="78">
        <f>G33*VLOOKUP(AW$8,'PONDERADORES-GBD'!$A$3:$I$43,4,FALSE)</f>
        <v>0</v>
      </c>
      <c r="AX33" s="78">
        <f>H33*VLOOKUP(AX$8,'PONDERADORES-GBD'!$A$3:$I$43,4,FALSE)</f>
        <v>0</v>
      </c>
      <c r="AY33" s="78">
        <f>I33*VLOOKUP(AY$8,'PONDERADORES-GBD'!$A$3:$I$43,4,FALSE)</f>
        <v>0</v>
      </c>
      <c r="AZ33" s="78">
        <f>J33*VLOOKUP(AZ$8,'PONDERADORES-GBD'!$A$3:$I$43,4,FALSE)</f>
        <v>7.094750000000001E-4</v>
      </c>
      <c r="BA33" s="78">
        <f>K33*VLOOKUP(BA$8,'PONDERADORES-GBD'!$A$3:$I$43,4,FALSE)</f>
        <v>1.8638750000000001E-3</v>
      </c>
      <c r="BB33" s="78">
        <f>L33*VLOOKUP(BB$8,'PONDERADORES-GBD'!$A$3:$I$43,4,FALSE)</f>
        <v>0</v>
      </c>
      <c r="BC33" s="78">
        <f>M33*VLOOKUP(BC$8,'PONDERADORES-GBD'!$A$3:$I$43,4,FALSE)</f>
        <v>0</v>
      </c>
      <c r="BD33" s="78">
        <f>N33*VLOOKUP(BD$8,'PONDERADORES-GBD'!$A$3:$I$43,4,FALSE)</f>
        <v>0</v>
      </c>
      <c r="BE33" s="78">
        <f>O33*VLOOKUP(BE$8,'PONDERADORES-GBD'!$A$3:$I$43,4,FALSE)</f>
        <v>1.2025E-3</v>
      </c>
      <c r="BF33" s="78">
        <f>P33*VLOOKUP(BF$8,'PONDERADORES-GBD'!$A$3:$I$43,4,FALSE)</f>
        <v>3.87726E-3</v>
      </c>
      <c r="BG33" s="78">
        <f>Q33*VLOOKUP(BG$8,'PONDERADORES-GBD'!$A$3:$I$43,4,FALSE)</f>
        <v>2.6455000000000001E-4</v>
      </c>
      <c r="BH33" s="78">
        <f>R33*VLOOKUP(BH$8,'PONDERADORES-GBD'!$A$3:$I$43,4,FALSE)</f>
        <v>6.7340000000000011E-4</v>
      </c>
      <c r="BI33" s="78">
        <f>S33*VLOOKUP(BI$8,'PONDERADORES-GBD'!$A$3:$I$43,4,FALSE)</f>
        <v>3.2106750000000001E-3</v>
      </c>
      <c r="BJ33" s="78">
        <f>T33*VLOOKUP(BJ$8,'PONDERADORES-GBD'!$A$3:$I$43,4,FALSE)</f>
        <v>0</v>
      </c>
      <c r="BK33" s="78">
        <f>U33*VLOOKUP(BK$8,'PONDERADORES-GBD'!$A$3:$I$43,4,FALSE)</f>
        <v>0</v>
      </c>
      <c r="BL33" s="78">
        <f>V33*VLOOKUP(BL$8,'PONDERADORES-GBD'!$A$3:$I$43,4,FALSE)</f>
        <v>0</v>
      </c>
      <c r="BM33" s="78">
        <f>W33*VLOOKUP(BM$8,'PONDERADORES-GBD'!$A$3:$I$43,4,FALSE)</f>
        <v>0</v>
      </c>
      <c r="BN33" s="78">
        <f>X33*VLOOKUP(BN$8,'PONDERADORES-GBD'!$A$3:$I$43,4,FALSE)</f>
        <v>0</v>
      </c>
      <c r="BO33" s="78">
        <f>Y33*VLOOKUP(BO$8,'PONDERADORES-GBD'!$A$3:$I$43,4,FALSE)</f>
        <v>0</v>
      </c>
      <c r="BP33" s="78">
        <f>Z33*VLOOKUP(BP$8,'PONDERADORES-GBD'!$A$3:$I$43,4,FALSE)</f>
        <v>0</v>
      </c>
      <c r="BQ33" s="78">
        <f>AA33*VLOOKUP(BQ$8,'PONDERADORES-GBD'!$A$3:$I$43,4,FALSE)</f>
        <v>0</v>
      </c>
      <c r="BR33" s="78">
        <f>AB33*VLOOKUP(BR$8,'PONDERADORES-GBD'!$A$3:$I$43,4,FALSE)</f>
        <v>0</v>
      </c>
      <c r="BS33" s="78">
        <f>AC33*VLOOKUP(BS$8,'PONDERADORES-GBD'!$A$3:$I$43,4,FALSE)</f>
        <v>2.4049999999999999E-4</v>
      </c>
      <c r="BT33" s="78">
        <f>AD33*VLOOKUP(BT$8,'PONDERADORES-GBD'!$A$3:$I$43,4,FALSE)</f>
        <v>0</v>
      </c>
      <c r="BU33" s="78">
        <f>AE33*VLOOKUP(BU$8,'PONDERADORES-GBD'!$A$3:$I$43,4,FALSE)</f>
        <v>0</v>
      </c>
      <c r="BV33" s="78">
        <f>AF33*VLOOKUP(BV$8,'PONDERADORES-GBD'!$A$3:$I$43,4,FALSE)</f>
        <v>9.6199999999999996E-4</v>
      </c>
      <c r="BW33" s="78">
        <f>AG33*VLOOKUP(BW$8,'PONDERADORES-GBD'!$A$3:$I$43,4,FALSE)</f>
        <v>0</v>
      </c>
      <c r="BX33" s="78">
        <f>AH33*VLOOKUP(BX$8,'PONDERADORES-GBD'!$A$3:$I$43,4,FALSE)</f>
        <v>0</v>
      </c>
      <c r="BY33" s="78">
        <f>AI33*VLOOKUP(BY$8,'PONDERADORES-GBD'!$A$3:$I$43,4,FALSE)</f>
        <v>0</v>
      </c>
      <c r="BZ33" s="78">
        <f>AJ33*VLOOKUP(BZ$8,'PONDERADORES-GBD'!$A$3:$I$43,4,FALSE)</f>
        <v>0</v>
      </c>
      <c r="CA33" s="78">
        <f>AK33*VLOOKUP(CA$8,'PONDERADORES-GBD'!$A$3:$I$43,4,FALSE)</f>
        <v>0</v>
      </c>
      <c r="CB33" s="78">
        <f>AL33*VLOOKUP(CB$8,'PONDERADORES-GBD'!$A$3:$I$43,4,FALSE)</f>
        <v>0</v>
      </c>
      <c r="CC33" s="78">
        <f>AM33*VLOOKUP(CC$8,'PONDERADORES-GBD'!$A$3:$I$43,4,FALSE)</f>
        <v>0</v>
      </c>
      <c r="CD33" s="78">
        <f>AN33*VLOOKUP(CD$8,'PONDERADORES-GBD'!$A$3:$I$43,4,FALSE)</f>
        <v>0</v>
      </c>
      <c r="CE33" s="78">
        <f>AO33*VLOOKUP(CE$8,'PONDERADORES-GBD'!$A$3:$I$43,4,FALSE)</f>
        <v>0</v>
      </c>
      <c r="CF33" s="78">
        <f>AP33*VLOOKUP(CF$8,'PONDERADORES-GBD'!$A$3:$I$43,4,FALSE)</f>
        <v>0</v>
      </c>
      <c r="CG33" s="78">
        <f>AQ33*VLOOKUP(CG$8,'PONDERADORES-GBD'!$A$3:$I$43,4,FALSE)</f>
        <v>0</v>
      </c>
      <c r="CH33" s="78">
        <f>D33*(1-VLOOKUP(CH$8,'PONDERADORES-GBD'!$A$3:$I$43,4,FALSE))</f>
        <v>0</v>
      </c>
      <c r="CI33" s="78">
        <f>E33*(1-VLOOKUP(CI$8,'PONDERADORES-GBD'!$A$3:$I$43,4,FALSE))</f>
        <v>0</v>
      </c>
      <c r="CJ33" s="78">
        <f>F33*(1-VLOOKUP(CJ$8,'PONDERADORES-GBD'!$A$3:$I$43,4,FALSE))</f>
        <v>0.22037967</v>
      </c>
      <c r="CK33" s="78">
        <f>G33*(1-VLOOKUP(CK$8,'PONDERADORES-GBD'!$A$3:$I$43,4,FALSE))</f>
        <v>0</v>
      </c>
      <c r="CL33" s="78">
        <f>H33*(1-VLOOKUP(CL$8,'PONDERADORES-GBD'!$A$3:$I$43,4,FALSE))</f>
        <v>0</v>
      </c>
      <c r="CM33" s="78">
        <f>I33*(1-VLOOKUP(CM$8,'PONDERADORES-GBD'!$A$3:$I$43,4,FALSE))</f>
        <v>0</v>
      </c>
      <c r="CN33" s="78">
        <f>J33*(1-VLOOKUP(CN$8,'PONDERADORES-GBD'!$A$3:$I$43,4,FALSE))</f>
        <v>1.3480025E-2</v>
      </c>
      <c r="CO33" s="78">
        <f>K33*(1-VLOOKUP(CO$8,'PONDERADORES-GBD'!$A$3:$I$43,4,FALSE))</f>
        <v>3.5413624999999997E-2</v>
      </c>
      <c r="CP33" s="78">
        <f>L33*(1-VLOOKUP(CP$8,'PONDERADORES-GBD'!$A$3:$I$43,4,FALSE))</f>
        <v>4.2327999999999998E-2</v>
      </c>
      <c r="CQ33" s="78">
        <f>M33*(1-VLOOKUP(CQ$8,'PONDERADORES-GBD'!$A$3:$I$43,4,FALSE))</f>
        <v>3.848E-2</v>
      </c>
      <c r="CR33" s="78">
        <f>N33*(1-VLOOKUP(CR$8,'PONDERADORES-GBD'!$A$3:$I$43,4,FALSE))</f>
        <v>3.9441999999999998E-2</v>
      </c>
      <c r="CS33" s="78">
        <f>O33*(1-VLOOKUP(CS$8,'PONDERADORES-GBD'!$A$3:$I$43,4,FALSE))</f>
        <v>0</v>
      </c>
      <c r="CT33" s="78">
        <f>P33*(1-VLOOKUP(CT$8,'PONDERADORES-GBD'!$A$3:$I$43,4,FALSE))</f>
        <v>7.3667939999999987E-2</v>
      </c>
      <c r="CU33" s="78">
        <f>Q33*(1-VLOOKUP(CU$8,'PONDERADORES-GBD'!$A$3:$I$43,4,FALSE))</f>
        <v>2.3809499999999997E-3</v>
      </c>
      <c r="CV33" s="78">
        <f>R33*(1-VLOOKUP(CV$8,'PONDERADORES-GBD'!$A$3:$I$43,4,FALSE))</f>
        <v>2.6936000000000004E-3</v>
      </c>
      <c r="CW33" s="78">
        <f>S33*(1-VLOOKUP(CW$8,'PONDERADORES-GBD'!$A$3:$I$43,4,FALSE))</f>
        <v>1.8193825E-2</v>
      </c>
      <c r="CX33" s="78">
        <f>T33*(1-VLOOKUP(CX$8,'PONDERADORES-GBD'!$A$3:$I$43,4,FALSE))</f>
        <v>2.6936000000000002E-2</v>
      </c>
      <c r="CY33" s="78">
        <f>U33*(1-VLOOKUP(CY$8,'PONDERADORES-GBD'!$A$3:$I$43,4,FALSE))</f>
        <v>4.9062099999999997E-2</v>
      </c>
      <c r="CZ33" s="78">
        <f>V33*(1-VLOOKUP(CZ$8,'PONDERADORES-GBD'!$A$3:$I$43,4,FALSE))</f>
        <v>1.70755E-2</v>
      </c>
      <c r="DA33" s="78">
        <f>W33*(1-VLOOKUP(DA$8,'PONDERADORES-GBD'!$A$3:$I$43,4,FALSE))</f>
        <v>4.6897500000000002E-2</v>
      </c>
      <c r="DB33" s="78">
        <f>X33*(1-VLOOKUP(DB$8,'PONDERADORES-GBD'!$A$3:$I$43,4,FALSE))</f>
        <v>4.8580999999999999E-2</v>
      </c>
      <c r="DC33" s="78">
        <f>Y33*(1-VLOOKUP(DC$8,'PONDERADORES-GBD'!$A$3:$I$43,4,FALSE))</f>
        <v>1.6354E-2</v>
      </c>
      <c r="DD33" s="78">
        <f>Z33*(1-VLOOKUP(DD$8,'PONDERADORES-GBD'!$A$3:$I$43,4,FALSE))</f>
        <v>0.1565657</v>
      </c>
      <c r="DE33" s="78">
        <f>AA33*(1-VLOOKUP(DE$8,'PONDERADORES-GBD'!$A$3:$I$43,4,FALSE))</f>
        <v>1.1544E-2</v>
      </c>
      <c r="DF33" s="78">
        <f>AB33*(1-VLOOKUP(DF$8,'PONDERADORES-GBD'!$A$3:$I$43,4,FALSE))</f>
        <v>4.0885000000000001E-3</v>
      </c>
      <c r="DG33" s="78">
        <f>AC33*(1-VLOOKUP(DG$8,'PONDERADORES-GBD'!$A$3:$I$43,4,FALSE))</f>
        <v>0</v>
      </c>
      <c r="DH33" s="78">
        <f>AD33*(1-VLOOKUP(DH$8,'PONDERADORES-GBD'!$A$3:$I$43,4,FALSE))</f>
        <v>0</v>
      </c>
      <c r="DI33" s="78">
        <f>AE33*(1-VLOOKUP(DI$8,'PONDERADORES-GBD'!$A$3:$I$43,4,FALSE))</f>
        <v>0</v>
      </c>
      <c r="DJ33" s="78">
        <f>AF33*(1-VLOOKUP(DJ$8,'PONDERADORES-GBD'!$A$3:$I$43,4,FALSE))</f>
        <v>0</v>
      </c>
      <c r="DK33" s="78">
        <f>AG33*(1-VLOOKUP(DK$8,'PONDERADORES-GBD'!$A$3:$I$43,4,FALSE))</f>
        <v>0</v>
      </c>
      <c r="DL33" s="78">
        <f>AH33*(1-VLOOKUP(DL$8,'PONDERADORES-GBD'!$A$3:$I$43,4,FALSE))</f>
        <v>0</v>
      </c>
      <c r="DM33" s="78">
        <f>AI33*(1-VLOOKUP(DM$8,'PONDERADORES-GBD'!$A$3:$I$43,4,FALSE))</f>
        <v>5.0505000000000003E-3</v>
      </c>
      <c r="DN33" s="78">
        <f>AJ33*(1-VLOOKUP(DN$8,'PONDERADORES-GBD'!$A$3:$I$43,4,FALSE))</f>
        <v>5.0505000000000003E-3</v>
      </c>
      <c r="DO33" s="78">
        <f>AK33*(1-VLOOKUP(DO$8,'PONDERADORES-GBD'!$A$3:$I$43,4,FALSE))</f>
        <v>7.2150000000000001E-3</v>
      </c>
      <c r="DP33" s="78">
        <f>AL33*(1-VLOOKUP(DP$8,'PONDERADORES-GBD'!$A$3:$I$43,4,FALSE))</f>
        <v>2.5974000000000001E-2</v>
      </c>
      <c r="DQ33" s="78">
        <f>AM33*(1-VLOOKUP(DQ$8,'PONDERADORES-GBD'!$A$3:$I$43,4,FALSE))</f>
        <v>4.35305E-2</v>
      </c>
      <c r="DR33" s="78">
        <f>AN33*(1-VLOOKUP(DR$8,'PONDERADORES-GBD'!$A$3:$I$43,4,FALSE))</f>
        <v>5.7720000000000002E-3</v>
      </c>
      <c r="DS33" s="78">
        <f>AO33*(1-VLOOKUP(DS$8,'PONDERADORES-GBD'!$A$3:$I$43,4,FALSE))</f>
        <v>9.6199999999999996E-4</v>
      </c>
      <c r="DT33" s="78">
        <f>AP33*(1-VLOOKUP(DT$8,'PONDERADORES-GBD'!$A$3:$I$43,4,FALSE))</f>
        <v>2.4049999999999999E-4</v>
      </c>
      <c r="DU33" s="78">
        <f>AQ33*(1-VLOOKUP(DU$8,'PONDERADORES-GBD'!$A$3:$I$43,4,FALSE))</f>
        <v>0</v>
      </c>
      <c r="DV33" s="50">
        <f t="shared" si="0"/>
        <v>0.99999959999999999</v>
      </c>
      <c r="DW33" s="45"/>
      <c r="DX33" s="81">
        <f>AT33*VLOOKUP(DX$8,'PONDERADORES-GBD'!$A$3:$I$43,5,FALSE)*VLOOKUP(DX$8,'PONDERADORES-GBD'!$A$3:$I$43,7,FALSE)+AT33*(1-VLOOKUP(DX$8,'PONDERADORES-GBD'!$A$3:$I$43,5,FALSE))*VLOOKUP(DX$8,'PONDERADORES-GBD'!$A$3:$I$43,9,FALSE)</f>
        <v>5.9494889999999996E-3</v>
      </c>
      <c r="DY33" s="81">
        <f>AU33*VLOOKUP(DY$8,'PONDERADORES-GBD'!$A$3:$I$43,5,FALSE)*VLOOKUP(DY$8,'PONDERADORES-GBD'!$A$3:$I$43,7,FALSE)+AU33*(1-VLOOKUP(DY$8,'PONDERADORES-GBD'!$A$3:$I$43,5,FALSE))*VLOOKUP(DY$8,'PONDERADORES-GBD'!$A$3:$I$43,9,FALSE)</f>
        <v>2.3492040000000001E-3</v>
      </c>
      <c r="DZ33" s="81">
        <f>AV33*VLOOKUP(DZ$8,'PONDERADORES-GBD'!$A$3:$I$43,5,FALSE)*VLOOKUP(DZ$8,'PONDERADORES-GBD'!$A$3:$I$43,7,FALSE)+AV33*(1-VLOOKUP(DZ$8,'PONDERADORES-GBD'!$A$3:$I$43,5,FALSE))*VLOOKUP(DZ$8,'PONDERADORES-GBD'!$A$3:$I$43,9,FALSE)</f>
        <v>2.67935283E-3</v>
      </c>
      <c r="EA33" s="81">
        <f>AW33*VLOOKUP(EA$8,'PONDERADORES-GBD'!$A$3:$I$43,5,FALSE)*VLOOKUP(EA$8,'PONDERADORES-GBD'!$A$3:$I$43,7,FALSE)+AW33*(1-VLOOKUP(EA$8,'PONDERADORES-GBD'!$A$3:$I$43,5,FALSE))*VLOOKUP(EA$8,'PONDERADORES-GBD'!$A$3:$I$43,9,FALSE)</f>
        <v>0</v>
      </c>
      <c r="EB33" s="81">
        <f>AX33*VLOOKUP(EB$8,'PONDERADORES-GBD'!$A$3:$I$43,5,FALSE)*VLOOKUP(EB$8,'PONDERADORES-GBD'!$A$3:$I$43,7,FALSE)+AX33*(1-VLOOKUP(EB$8,'PONDERADORES-GBD'!$A$3:$I$43,5,FALSE))*VLOOKUP(EB$8,'PONDERADORES-GBD'!$A$3:$I$43,9,FALSE)</f>
        <v>0</v>
      </c>
      <c r="EC33" s="81">
        <f>AY33*VLOOKUP(EC$8,'PONDERADORES-GBD'!$A$3:$I$43,5,FALSE)*VLOOKUP(EC$8,'PONDERADORES-GBD'!$A$3:$I$43,7,FALSE)+AY33*(1-VLOOKUP(EC$8,'PONDERADORES-GBD'!$A$3:$I$43,5,FALSE))*VLOOKUP(EC$8,'PONDERADORES-GBD'!$A$3:$I$43,9,FALSE)</f>
        <v>0</v>
      </c>
      <c r="ED33" s="81">
        <f>AZ33*VLOOKUP(ED$8,'PONDERADORES-GBD'!$A$3:$I$43,5,FALSE)*VLOOKUP(ED$8,'PONDERADORES-GBD'!$A$3:$I$43,7,FALSE)+AZ33*(1-VLOOKUP(ED$8,'PONDERADORES-GBD'!$A$3:$I$43,5,FALSE))*VLOOKUP(ED$8,'PONDERADORES-GBD'!$A$3:$I$43,9,FALSE)</f>
        <v>4.1149550000000007E-5</v>
      </c>
      <c r="EE33" s="81">
        <f>BA33*VLOOKUP(EE$8,'PONDERADORES-GBD'!$A$3:$I$43,5,FALSE)*VLOOKUP(EE$8,'PONDERADORES-GBD'!$A$3:$I$43,7,FALSE)+BA33*(1-VLOOKUP(EE$8,'PONDERADORES-GBD'!$A$3:$I$43,5,FALSE))*VLOOKUP(EE$8,'PONDERADORES-GBD'!$A$3:$I$43,9,FALSE)</f>
        <v>9.3193750000000009E-6</v>
      </c>
      <c r="EF33" s="81">
        <f>BB33*VLOOKUP(EF$8,'PONDERADORES-GBD'!$A$3:$I$43,5,FALSE)*VLOOKUP(EF$8,'PONDERADORES-GBD'!$A$3:$I$43,7,FALSE)+BB33*(1-VLOOKUP(EF$8,'PONDERADORES-GBD'!$A$3:$I$43,5,FALSE))*VLOOKUP(EF$8,'PONDERADORES-GBD'!$A$3:$I$43,9,FALSE)</f>
        <v>0</v>
      </c>
      <c r="EG33" s="81">
        <f>BC33*VLOOKUP(EG$8,'PONDERADORES-GBD'!$A$3:$I$43,5,FALSE)*VLOOKUP(EG$8,'PONDERADORES-GBD'!$A$3:$I$43,7,FALSE)+BC33*(1-VLOOKUP(EG$8,'PONDERADORES-GBD'!$A$3:$I$43,5,FALSE))*VLOOKUP(EG$8,'PONDERADORES-GBD'!$A$3:$I$43,9,FALSE)</f>
        <v>0</v>
      </c>
      <c r="EH33" s="81">
        <f>BD33*VLOOKUP(EH$8,'PONDERADORES-GBD'!$A$3:$I$43,5,FALSE)*VLOOKUP(EH$8,'PONDERADORES-GBD'!$A$3:$I$43,7,FALSE)+BD33*(1-VLOOKUP(EH$8,'PONDERADORES-GBD'!$A$3:$I$43,5,FALSE))*VLOOKUP(EH$8,'PONDERADORES-GBD'!$A$3:$I$43,9,FALSE)</f>
        <v>0</v>
      </c>
      <c r="EI33" s="81">
        <f>BE33*VLOOKUP(EI$8,'PONDERADORES-GBD'!$A$3:$I$43,5,FALSE)*VLOOKUP(EI$8,'PONDERADORES-GBD'!$A$3:$I$43,7,FALSE)+BE33*(1-VLOOKUP(EI$8,'PONDERADORES-GBD'!$A$3:$I$43,5,FALSE))*VLOOKUP(EI$8,'PONDERADORES-GBD'!$A$3:$I$43,9,FALSE)</f>
        <v>1.9240000000000002E-5</v>
      </c>
      <c r="EJ33" s="81">
        <f>BF33*VLOOKUP(EJ$8,'PONDERADORES-GBD'!$A$3:$I$43,5,FALSE)*VLOOKUP(EJ$8,'PONDERADORES-GBD'!$A$3:$I$43,7,FALSE)+BF33*(1-VLOOKUP(EJ$8,'PONDERADORES-GBD'!$A$3:$I$43,5,FALSE))*VLOOKUP(EJ$8,'PONDERADORES-GBD'!$A$3:$I$43,9,FALSE)</f>
        <v>3.6446244E-4</v>
      </c>
      <c r="EK33" s="81">
        <f>BG33*VLOOKUP(EK$8,'PONDERADORES-GBD'!$A$3:$I$43,5,FALSE)*VLOOKUP(EK$8,'PONDERADORES-GBD'!$A$3:$I$43,7,FALSE)+BG33*(1-VLOOKUP(EK$8,'PONDERADORES-GBD'!$A$3:$I$43,5,FALSE))*VLOOKUP(EK$8,'PONDERADORES-GBD'!$A$3:$I$43,9,FALSE)</f>
        <v>7.9364999999999997E-5</v>
      </c>
      <c r="EL33" s="81">
        <f>BH33*VLOOKUP(EL$8,'PONDERADORES-GBD'!$A$3:$I$43,5,FALSE)*VLOOKUP(EL$8,'PONDERADORES-GBD'!$A$3:$I$43,7,FALSE)+BH33*(1-VLOOKUP(EL$8,'PONDERADORES-GBD'!$A$3:$I$43,5,FALSE))*VLOOKUP(EL$8,'PONDERADORES-GBD'!$A$3:$I$43,9,FALSE)</f>
        <v>7.6094200000000007E-5</v>
      </c>
      <c r="EM33" s="81">
        <f>BI33*VLOOKUP(EM$8,'PONDERADORES-GBD'!$A$3:$I$43,5,FALSE)*VLOOKUP(EM$8,'PONDERADORES-GBD'!$A$3:$I$43,7,FALSE)+BI33*(1-VLOOKUP(EM$8,'PONDERADORES-GBD'!$A$3:$I$43,5,FALSE))*VLOOKUP(EM$8,'PONDERADORES-GBD'!$A$3:$I$43,9,FALSE)</f>
        <v>2.2795792499999998E-4</v>
      </c>
      <c r="EN33" s="81">
        <f>BJ33*VLOOKUP(EN$8,'PONDERADORES-GBD'!$A$3:$I$43,5,FALSE)*VLOOKUP(EN$8,'PONDERADORES-GBD'!$A$3:$I$43,7,FALSE)+BJ33*(1-VLOOKUP(EN$8,'PONDERADORES-GBD'!$A$3:$I$43,5,FALSE))*VLOOKUP(EN$8,'PONDERADORES-GBD'!$A$3:$I$43,9,FALSE)</f>
        <v>0</v>
      </c>
      <c r="EO33" s="81">
        <f>BK33*VLOOKUP(EO$8,'PONDERADORES-GBD'!$A$3:$I$43,5,FALSE)*VLOOKUP(EO$8,'PONDERADORES-GBD'!$A$3:$I$43,7,FALSE)+BK33*(1-VLOOKUP(EO$8,'PONDERADORES-GBD'!$A$3:$I$43,5,FALSE))*VLOOKUP(EO$8,'PONDERADORES-GBD'!$A$3:$I$43,9,FALSE)</f>
        <v>0</v>
      </c>
      <c r="EP33" s="81">
        <f>BL33*VLOOKUP(EP$8,'PONDERADORES-GBD'!$A$3:$I$43,5,FALSE)*VLOOKUP(EP$8,'PONDERADORES-GBD'!$A$3:$I$43,7,FALSE)+BL33*(1-VLOOKUP(EP$8,'PONDERADORES-GBD'!$A$3:$I$43,5,FALSE))*VLOOKUP(EP$8,'PONDERADORES-GBD'!$A$3:$I$43,9,FALSE)</f>
        <v>0</v>
      </c>
      <c r="EQ33" s="81">
        <f>BM33*VLOOKUP(EQ$8,'PONDERADORES-GBD'!$A$3:$I$43,5,FALSE)*VLOOKUP(EQ$8,'PONDERADORES-GBD'!$A$3:$I$43,7,FALSE)+BM33*(1-VLOOKUP(EQ$8,'PONDERADORES-GBD'!$A$3:$I$43,5,FALSE))*VLOOKUP(EQ$8,'PONDERADORES-GBD'!$A$3:$I$43,9,FALSE)</f>
        <v>0</v>
      </c>
      <c r="ER33" s="81">
        <f>BN33*VLOOKUP(ER$8,'PONDERADORES-GBD'!$A$3:$I$43,5,FALSE)*VLOOKUP(ER$8,'PONDERADORES-GBD'!$A$3:$I$43,7,FALSE)+BN33*(1-VLOOKUP(ER$8,'PONDERADORES-GBD'!$A$3:$I$43,5,FALSE))*VLOOKUP(ER$8,'PONDERADORES-GBD'!$A$3:$I$43,9,FALSE)</f>
        <v>0</v>
      </c>
      <c r="ES33" s="81">
        <f>BO33*VLOOKUP(ES$8,'PONDERADORES-GBD'!$A$3:$I$43,5,FALSE)*VLOOKUP(ES$8,'PONDERADORES-GBD'!$A$3:$I$43,7,FALSE)+BO33*(1-VLOOKUP(ES$8,'PONDERADORES-GBD'!$A$3:$I$43,5,FALSE))*VLOOKUP(ES$8,'PONDERADORES-GBD'!$A$3:$I$43,9,FALSE)</f>
        <v>0</v>
      </c>
      <c r="ET33" s="81">
        <f>BP33*VLOOKUP(ET$8,'PONDERADORES-GBD'!$A$3:$I$43,5,FALSE)*VLOOKUP(ET$8,'PONDERADORES-GBD'!$A$3:$I$43,7,FALSE)+BP33*(1-VLOOKUP(ET$8,'PONDERADORES-GBD'!$A$3:$I$43,5,FALSE))*VLOOKUP(ET$8,'PONDERADORES-GBD'!$A$3:$I$43,9,FALSE)</f>
        <v>0</v>
      </c>
      <c r="EU33" s="81">
        <f>BQ33*VLOOKUP(EU$8,'PONDERADORES-GBD'!$A$3:$I$43,5,FALSE)*VLOOKUP(EU$8,'PONDERADORES-GBD'!$A$3:$I$43,7,FALSE)+BQ33*(1-VLOOKUP(EU$8,'PONDERADORES-GBD'!$A$3:$I$43,5,FALSE))*VLOOKUP(EU$8,'PONDERADORES-GBD'!$A$3:$I$43,9,FALSE)</f>
        <v>0</v>
      </c>
      <c r="EV33" s="81">
        <f>BR33*VLOOKUP(EV$8,'PONDERADORES-GBD'!$A$3:$I$43,5,FALSE)*VLOOKUP(EV$8,'PONDERADORES-GBD'!$A$3:$I$43,7,FALSE)+BR33*(1-VLOOKUP(EV$8,'PONDERADORES-GBD'!$A$3:$I$43,5,FALSE))*VLOOKUP(EV$8,'PONDERADORES-GBD'!$A$3:$I$43,9,FALSE)</f>
        <v>0</v>
      </c>
      <c r="EW33" s="81">
        <f>BS33*VLOOKUP(EW$8,'PONDERADORES-GBD'!$A$3:$I$43,5,FALSE)*VLOOKUP(EW$8,'PONDERADORES-GBD'!$A$3:$I$43,7,FALSE)+BS33*(1-VLOOKUP(EW$8,'PONDERADORES-GBD'!$A$3:$I$43,5,FALSE))*VLOOKUP(EW$8,'PONDERADORES-GBD'!$A$3:$I$43,9,FALSE)</f>
        <v>9.3794999999999989E-6</v>
      </c>
      <c r="EX33" s="81">
        <f>BT33*VLOOKUP(EX$8,'PONDERADORES-GBD'!$A$3:$I$43,5,FALSE)*VLOOKUP(EX$8,'PONDERADORES-GBD'!$A$3:$I$43,7,FALSE)+BT33*(1-VLOOKUP(EX$8,'PONDERADORES-GBD'!$A$3:$I$43,5,FALSE))*VLOOKUP(EX$8,'PONDERADORES-GBD'!$A$3:$I$43,9,FALSE)</f>
        <v>0</v>
      </c>
      <c r="EY33" s="81">
        <f>BU33*VLOOKUP(EY$8,'PONDERADORES-GBD'!$A$3:$I$43,5,FALSE)*VLOOKUP(EY$8,'PONDERADORES-GBD'!$A$3:$I$43,7,FALSE)+BU33*(1-VLOOKUP(EY$8,'PONDERADORES-GBD'!$A$3:$I$43,5,FALSE))*VLOOKUP(EY$8,'PONDERADORES-GBD'!$A$3:$I$43,9,FALSE)</f>
        <v>0</v>
      </c>
      <c r="EZ33" s="81">
        <f>BV33*VLOOKUP(EZ$8,'PONDERADORES-GBD'!$A$3:$I$43,5,FALSE)*VLOOKUP(EZ$8,'PONDERADORES-GBD'!$A$3:$I$43,7,FALSE)+BV33*(1-VLOOKUP(EZ$8,'PONDERADORES-GBD'!$A$3:$I$43,5,FALSE))*VLOOKUP(EZ$8,'PONDERADORES-GBD'!$A$3:$I$43,9,FALSE)</f>
        <v>4.8099999999999997E-6</v>
      </c>
      <c r="FA33" s="81">
        <f>BW33*VLOOKUP(FA$8,'PONDERADORES-GBD'!$A$3:$I$43,5,FALSE)*VLOOKUP(FA$8,'PONDERADORES-GBD'!$A$3:$I$43,7,FALSE)+BW33*(1-VLOOKUP(FA$8,'PONDERADORES-GBD'!$A$3:$I$43,5,FALSE))*VLOOKUP(FA$8,'PONDERADORES-GBD'!$A$3:$I$43,9,FALSE)</f>
        <v>0</v>
      </c>
      <c r="FB33" s="81">
        <f>BX33*VLOOKUP(FB$8,'PONDERADORES-GBD'!$A$3:$I$43,5,FALSE)*VLOOKUP(FB$8,'PONDERADORES-GBD'!$A$3:$I$43,7,FALSE)+BX33*(1-VLOOKUP(FB$8,'PONDERADORES-GBD'!$A$3:$I$43,5,FALSE))*VLOOKUP(FB$8,'PONDERADORES-GBD'!$A$3:$I$43,9,FALSE)</f>
        <v>0</v>
      </c>
      <c r="FC33" s="81">
        <f>BY33*VLOOKUP(FC$8,'PONDERADORES-GBD'!$A$3:$I$43,5,FALSE)*VLOOKUP(FC$8,'PONDERADORES-GBD'!$A$3:$I$43,7,FALSE)+BY33*(1-VLOOKUP(FC$8,'PONDERADORES-GBD'!$A$3:$I$43,5,FALSE))*VLOOKUP(FC$8,'PONDERADORES-GBD'!$A$3:$I$43,9,FALSE)</f>
        <v>0</v>
      </c>
      <c r="FD33" s="81">
        <f>BZ33*VLOOKUP(FD$8,'PONDERADORES-GBD'!$A$3:$I$43,5,FALSE)*VLOOKUP(FD$8,'PONDERADORES-GBD'!$A$3:$I$43,7,FALSE)+BZ33*(1-VLOOKUP(FD$8,'PONDERADORES-GBD'!$A$3:$I$43,5,FALSE))*VLOOKUP(FD$8,'PONDERADORES-GBD'!$A$3:$I$43,9,FALSE)</f>
        <v>0</v>
      </c>
      <c r="FE33" s="81">
        <f>CA33*VLOOKUP(FE$8,'PONDERADORES-GBD'!$A$3:$I$43,5,FALSE)*VLOOKUP(FE$8,'PONDERADORES-GBD'!$A$3:$I$43,7,FALSE)+CA33*(1-VLOOKUP(FE$8,'PONDERADORES-GBD'!$A$3:$I$43,5,FALSE))*VLOOKUP(FE$8,'PONDERADORES-GBD'!$A$3:$I$43,9,FALSE)</f>
        <v>0</v>
      </c>
      <c r="FF33" s="81">
        <f>CB33*VLOOKUP(FF$8,'PONDERADORES-GBD'!$A$3:$I$43,5,FALSE)*VLOOKUP(FF$8,'PONDERADORES-GBD'!$A$3:$I$43,7,FALSE)+CB33*(1-VLOOKUP(FF$8,'PONDERADORES-GBD'!$A$3:$I$43,5,FALSE))*VLOOKUP(FF$8,'PONDERADORES-GBD'!$A$3:$I$43,9,FALSE)</f>
        <v>0</v>
      </c>
      <c r="FG33" s="81">
        <f>CC33*VLOOKUP(FG$8,'PONDERADORES-GBD'!$A$3:$I$43,5,FALSE)*VLOOKUP(FG$8,'PONDERADORES-GBD'!$A$3:$I$43,7,FALSE)+CC33*(1-VLOOKUP(FG$8,'PONDERADORES-GBD'!$A$3:$I$43,5,FALSE))*VLOOKUP(FG$8,'PONDERADORES-GBD'!$A$3:$I$43,9,FALSE)</f>
        <v>0</v>
      </c>
      <c r="FH33" s="81">
        <f>CD33*VLOOKUP(FH$8,'PONDERADORES-GBD'!$A$3:$I$43,5,FALSE)*VLOOKUP(FH$8,'PONDERADORES-GBD'!$A$3:$I$43,7,FALSE)+CD33*(1-VLOOKUP(FH$8,'PONDERADORES-GBD'!$A$3:$I$43,5,FALSE))*VLOOKUP(FH$8,'PONDERADORES-GBD'!$A$3:$I$43,9,FALSE)</f>
        <v>0</v>
      </c>
      <c r="FI33" s="81">
        <f>CE33*VLOOKUP(FI$8,'PONDERADORES-GBD'!$A$3:$I$43,5,FALSE)*VLOOKUP(FI$8,'PONDERADORES-GBD'!$A$3:$I$43,7,FALSE)+CE33*(1-VLOOKUP(FI$8,'PONDERADORES-GBD'!$A$3:$I$43,5,FALSE))*VLOOKUP(FI$8,'PONDERADORES-GBD'!$A$3:$I$43,9,FALSE)</f>
        <v>0</v>
      </c>
      <c r="FJ33" s="81">
        <f>CF33*VLOOKUP(FJ$8,'PONDERADORES-GBD'!$A$3:$I$43,5,FALSE)*VLOOKUP(FJ$8,'PONDERADORES-GBD'!$A$3:$I$43,7,FALSE)+CF33*(1-VLOOKUP(FJ$8,'PONDERADORES-GBD'!$A$3:$I$43,5,FALSE))*VLOOKUP(FJ$8,'PONDERADORES-GBD'!$A$3:$I$43,9,FALSE)</f>
        <v>0</v>
      </c>
      <c r="FK33" s="81">
        <f>CG33*VLOOKUP(FK$8,'PONDERADORES-GBD'!$A$3:$I$43,5,FALSE)*VLOOKUP(FK$8,'PONDERADORES-GBD'!$A$3:$I$43,7,FALSE)+CG33*(1-VLOOKUP(FK$8,'PONDERADORES-GBD'!$A$3:$I$43,5,FALSE))*VLOOKUP(FK$8,'PONDERADORES-GBD'!$A$3:$I$43,9,FALSE)</f>
        <v>0</v>
      </c>
      <c r="FL33" s="81">
        <f>CH33*VLOOKUP(FL$8,'PONDERADORES-GBD'!$A$3:$I$43,5,FALSE)*VLOOKUP(FL$8,'PONDERADORES-GBD'!$A$3:$I$43,6,FALSE)*VLOOKUP(FL$8,'PONDERADORES-GBD'!$A$3:$I$43,3,FALSE)+CH33*(1-VLOOKUP(FL$8,'PONDERADORES-GBD'!$A$3:$I$43,5,FALSE))*VLOOKUP(FL$8,'PONDERADORES-GBD'!$A$3:$I$43,8,FALSE)*VLOOKUP(FL$8,'PONDERADORES-GBD'!$A$3:$I$43,3,FALSE)</f>
        <v>0</v>
      </c>
      <c r="FM33" s="81">
        <f>CI33*VLOOKUP(FM$8,'PONDERADORES-GBD'!$A$3:$I$43,5,FALSE)*VLOOKUP(FM$8,'PONDERADORES-GBD'!$A$3:$I$43,6,FALSE)*VLOOKUP(FM$8,'PONDERADORES-GBD'!$A$3:$I$43,3,FALSE)+CI33*(1-VLOOKUP(FM$8,'PONDERADORES-GBD'!$A$3:$I$43,5,FALSE))*VLOOKUP(FM$8,'PONDERADORES-GBD'!$A$3:$I$43,8,FALSE)*VLOOKUP(FM$8,'PONDERADORES-GBD'!$A$3:$I$43,3,FALSE)</f>
        <v>0</v>
      </c>
      <c r="FN33" s="81">
        <f>CJ33*VLOOKUP(FN$8,'PONDERADORES-GBD'!$A$3:$I$43,5,FALSE)*VLOOKUP(FN$8,'PONDERADORES-GBD'!$A$3:$I$43,6,FALSE)*VLOOKUP(FN$8,'PONDERADORES-GBD'!$A$3:$I$43,3,FALSE)+CJ33*(1-VLOOKUP(FN$8,'PONDERADORES-GBD'!$A$3:$I$43,5,FALSE))*VLOOKUP(FN$8,'PONDERADORES-GBD'!$A$3:$I$43,8,FALSE)*VLOOKUP(FN$8,'PONDERADORES-GBD'!$A$3:$I$43,3,FALSE)</f>
        <v>3.1634513615605747E-3</v>
      </c>
      <c r="FO33" s="81">
        <f>CK33*VLOOKUP(FO$8,'PONDERADORES-GBD'!$A$3:$I$43,5,FALSE)*VLOOKUP(FO$8,'PONDERADORES-GBD'!$A$3:$I$43,6,FALSE)*VLOOKUP(FO$8,'PONDERADORES-GBD'!$A$3:$I$43,3,FALSE)+CK33*(1-VLOOKUP(FO$8,'PONDERADORES-GBD'!$A$3:$I$43,5,FALSE))*VLOOKUP(FO$8,'PONDERADORES-GBD'!$A$3:$I$43,8,FALSE)*VLOOKUP(FO$8,'PONDERADORES-GBD'!$A$3:$I$43,3,FALSE)</f>
        <v>0</v>
      </c>
      <c r="FP33" s="81">
        <f>CL33*VLOOKUP(FP$8,'PONDERADORES-GBD'!$A$3:$I$43,5,FALSE)*VLOOKUP(FP$8,'PONDERADORES-GBD'!$A$3:$I$43,6,FALSE)*VLOOKUP(FP$8,'PONDERADORES-GBD'!$A$3:$I$43,3,FALSE)+CL33*(1-VLOOKUP(FP$8,'PONDERADORES-GBD'!$A$3:$I$43,5,FALSE))*VLOOKUP(FP$8,'PONDERADORES-GBD'!$A$3:$I$43,8,FALSE)*VLOOKUP(FP$8,'PONDERADORES-GBD'!$A$3:$I$43,3,FALSE)</f>
        <v>0</v>
      </c>
      <c r="FQ33" s="81">
        <f>CM33*VLOOKUP(FQ$8,'PONDERADORES-GBD'!$A$3:$I$43,5,FALSE)*VLOOKUP(FQ$8,'PONDERADORES-GBD'!$A$3:$I$43,6,FALSE)*VLOOKUP(FQ$8,'PONDERADORES-GBD'!$A$3:$I$43,3,FALSE)+CM33*(1-VLOOKUP(FQ$8,'PONDERADORES-GBD'!$A$3:$I$43,5,FALSE))*VLOOKUP(FQ$8,'PONDERADORES-GBD'!$A$3:$I$43,8,FALSE)*VLOOKUP(FQ$8,'PONDERADORES-GBD'!$A$3:$I$43,3,FALSE)</f>
        <v>0</v>
      </c>
      <c r="FR33" s="81">
        <f>CN33*VLOOKUP(FR$8,'PONDERADORES-GBD'!$A$3:$I$43,5,FALSE)*VLOOKUP(FR$8,'PONDERADORES-GBD'!$A$3:$I$43,6,FALSE)*VLOOKUP(FR$8,'PONDERADORES-GBD'!$A$3:$I$43,3,FALSE)+CN33*(1-VLOOKUP(FR$8,'PONDERADORES-GBD'!$A$3:$I$43,5,FALSE))*VLOOKUP(FR$8,'PONDERADORES-GBD'!$A$3:$I$43,8,FALSE)*VLOOKUP(FR$8,'PONDERADORES-GBD'!$A$3:$I$43,3,FALSE)</f>
        <v>4.8561305667351129E-4</v>
      </c>
      <c r="FS33" s="81">
        <f>CO33*VLOOKUP(FS$8,'PONDERADORES-GBD'!$A$3:$I$43,5,FALSE)*VLOOKUP(FS$8,'PONDERADORES-GBD'!$A$3:$I$43,6,FALSE)*VLOOKUP(FS$8,'PONDERADORES-GBD'!$A$3:$I$43,3,FALSE)+CO33*(1-VLOOKUP(FS$8,'PONDERADORES-GBD'!$A$3:$I$43,5,FALSE))*VLOOKUP(FS$8,'PONDERADORES-GBD'!$A$3:$I$43,8,FALSE)*VLOOKUP(FS$8,'PONDERADORES-GBD'!$A$3:$I$43,3,FALSE)</f>
        <v>5.4887482854209439E-4</v>
      </c>
      <c r="FT33" s="81">
        <f>CP33*VLOOKUP(FT$8,'PONDERADORES-GBD'!$A$3:$I$43,5,FALSE)*VLOOKUP(FT$8,'PONDERADORES-GBD'!$A$3:$I$43,6,FALSE)*VLOOKUP(FT$8,'PONDERADORES-GBD'!$A$3:$I$43,3,FALSE)+CP33*(1-VLOOKUP(FT$8,'PONDERADORES-GBD'!$A$3:$I$43,5,FALSE))*VLOOKUP(FT$8,'PONDERADORES-GBD'!$A$3:$I$43,8,FALSE)*VLOOKUP(FT$8,'PONDERADORES-GBD'!$A$3:$I$43,3,FALSE)</f>
        <v>6.6281997535934292E-4</v>
      </c>
      <c r="FU33" s="81">
        <f>CQ33*VLOOKUP(FU$8,'PONDERADORES-GBD'!$A$3:$I$43,5,FALSE)*VLOOKUP(FU$8,'PONDERADORES-GBD'!$A$3:$I$43,6,FALSE)*VLOOKUP(FU$8,'PONDERADORES-GBD'!$A$3:$I$43,3,FALSE)+CQ33*(1-VLOOKUP(FU$8,'PONDERADORES-GBD'!$A$3:$I$43,5,FALSE))*VLOOKUP(FU$8,'PONDERADORES-GBD'!$A$3:$I$43,8,FALSE)*VLOOKUP(FU$8,'PONDERADORES-GBD'!$A$3:$I$43,3,FALSE)</f>
        <v>6.0256361396303902E-4</v>
      </c>
      <c r="FV33" s="81">
        <f>CR33*VLOOKUP(FV$8,'PONDERADORES-GBD'!$A$3:$I$43,5,FALSE)*VLOOKUP(FV$8,'PONDERADORES-GBD'!$A$3:$I$43,6,FALSE)*VLOOKUP(FV$8,'PONDERADORES-GBD'!$A$3:$I$43,3,FALSE)+CR33*(1-VLOOKUP(FV$8,'PONDERADORES-GBD'!$A$3:$I$43,5,FALSE))*VLOOKUP(FV$8,'PONDERADORES-GBD'!$A$3:$I$43,8,FALSE)*VLOOKUP(FV$8,'PONDERADORES-GBD'!$A$3:$I$43,3,FALSE)</f>
        <v>1.3858963121149896E-3</v>
      </c>
      <c r="FW33" s="81">
        <f>CS33*VLOOKUP(FW$8,'PONDERADORES-GBD'!$A$3:$I$43,5,FALSE)*VLOOKUP(FW$8,'PONDERADORES-GBD'!$A$3:$I$43,6,FALSE)*VLOOKUP(FW$8,'PONDERADORES-GBD'!$A$3:$I$43,3,FALSE)+CS33*(1-VLOOKUP(FW$8,'PONDERADORES-GBD'!$A$3:$I$43,5,FALSE))*VLOOKUP(FW$8,'PONDERADORES-GBD'!$A$3:$I$43,8,FALSE)*VLOOKUP(FW$8,'PONDERADORES-GBD'!$A$3:$I$43,3,FALSE)</f>
        <v>0</v>
      </c>
      <c r="FX33" s="81">
        <f>CT33*VLOOKUP(FX$8,'PONDERADORES-GBD'!$A$3:$I$43,5,FALSE)*VLOOKUP(FX$8,'PONDERADORES-GBD'!$A$3:$I$43,6,FALSE)*VLOOKUP(FX$8,'PONDERADORES-GBD'!$A$3:$I$43,3,FALSE)+CT33*(1-VLOOKUP(FX$8,'PONDERADORES-GBD'!$A$3:$I$43,5,FALSE))*VLOOKUP(FX$8,'PONDERADORES-GBD'!$A$3:$I$43,8,FALSE)*VLOOKUP(FX$8,'PONDERADORES-GBD'!$A$3:$I$43,3,FALSE)</f>
        <v>5.4355947515400402E-4</v>
      </c>
      <c r="FY33" s="81">
        <f>CU33*VLOOKUP(FY$8,'PONDERADORES-GBD'!$A$3:$I$43,5,FALSE)*VLOOKUP(FY$8,'PONDERADORES-GBD'!$A$3:$I$43,6,FALSE)*VLOOKUP(FY$8,'PONDERADORES-GBD'!$A$3:$I$43,3,FALSE)+CU33*(1-VLOOKUP(FY$8,'PONDERADORES-GBD'!$A$3:$I$43,5,FALSE))*VLOOKUP(FY$8,'PONDERADORES-GBD'!$A$3:$I$43,8,FALSE)*VLOOKUP(FY$8,'PONDERADORES-GBD'!$A$3:$I$43,3,FALSE)</f>
        <v>2.4640632443531822E-6</v>
      </c>
      <c r="FZ33" s="81">
        <f>CV33*VLOOKUP(FZ$8,'PONDERADORES-GBD'!$A$3:$I$43,5,FALSE)*VLOOKUP(FZ$8,'PONDERADORES-GBD'!$A$3:$I$43,6,FALSE)*VLOOKUP(FZ$8,'PONDERADORES-GBD'!$A$3:$I$43,3,FALSE)+CV33*(1-VLOOKUP(FZ$8,'PONDERADORES-GBD'!$A$3:$I$43,5,FALSE))*VLOOKUP(FZ$8,'PONDERADORES-GBD'!$A$3:$I$43,8,FALSE)*VLOOKUP(FZ$8,'PONDERADORES-GBD'!$A$3:$I$43,3,FALSE)</f>
        <v>0</v>
      </c>
      <c r="GA33" s="81">
        <f>CW33*VLOOKUP(GA$8,'PONDERADORES-GBD'!$A$3:$I$43,5,FALSE)*VLOOKUP(GA$8,'PONDERADORES-GBD'!$A$3:$I$43,6,FALSE)*VLOOKUP(GA$8,'PONDERADORES-GBD'!$A$3:$I$43,3,FALSE)+CW33*(1-VLOOKUP(GA$8,'PONDERADORES-GBD'!$A$3:$I$43,5,FALSE))*VLOOKUP(GA$8,'PONDERADORES-GBD'!$A$3:$I$43,8,FALSE)*VLOOKUP(GA$8,'PONDERADORES-GBD'!$A$3:$I$43,3,FALSE)</f>
        <v>1.3792936735112935E-4</v>
      </c>
      <c r="GB33" s="81">
        <f>CX33*VLOOKUP(GB$8,'PONDERADORES-GBD'!$A$3:$I$43,5,FALSE)*VLOOKUP(GB$8,'PONDERADORES-GBD'!$A$3:$I$43,6,FALSE)*VLOOKUP(GB$8,'PONDERADORES-GBD'!$A$3:$I$43,3,FALSE)+CX33*(1-VLOOKUP(GB$8,'PONDERADORES-GBD'!$A$3:$I$43,5,FALSE))*VLOOKUP(GB$8,'PONDERADORES-GBD'!$A$3:$I$43,8,FALSE)*VLOOKUP(GB$8,'PONDERADORES-GBD'!$A$3:$I$43,3,FALSE)</f>
        <v>2.1246438329911024E-4</v>
      </c>
      <c r="GC33" s="81">
        <f>CY33*VLOOKUP(GC$8,'PONDERADORES-GBD'!$A$3:$I$43,5,FALSE)*VLOOKUP(GC$8,'PONDERADORES-GBD'!$A$3:$I$43,6,FALSE)*VLOOKUP(GC$8,'PONDERADORES-GBD'!$A$3:$I$43,3,FALSE)+CY33*(1-VLOOKUP(GC$8,'PONDERADORES-GBD'!$A$3:$I$43,5,FALSE))*VLOOKUP(GC$8,'PONDERADORES-GBD'!$A$3:$I$43,8,FALSE)*VLOOKUP(GC$8,'PONDERADORES-GBD'!$A$3:$I$43,3,FALSE)</f>
        <v>7.6041217823408615E-4</v>
      </c>
      <c r="GD33" s="81">
        <f>CZ33*VLOOKUP(GD$8,'PONDERADORES-GBD'!$A$3:$I$43,5,FALSE)*VLOOKUP(GD$8,'PONDERADORES-GBD'!$A$3:$I$43,6,FALSE)*VLOOKUP(GD$8,'PONDERADORES-GBD'!$A$3:$I$43,3,FALSE)+CZ33*(1-VLOOKUP(GD$8,'PONDERADORES-GBD'!$A$3:$I$43,5,FALSE))*VLOOKUP(GD$8,'PONDERADORES-GBD'!$A$3:$I$43,8,FALSE)*VLOOKUP(GD$8,'PONDERADORES-GBD'!$A$3:$I$43,3,FALSE)</f>
        <v>2.0224124024640657E-4</v>
      </c>
      <c r="GE33" s="81">
        <f>DA33*VLOOKUP(GE$8,'PONDERADORES-GBD'!$A$3:$I$43,5,FALSE)*VLOOKUP(GE$8,'PONDERADORES-GBD'!$A$3:$I$43,6,FALSE)*VLOOKUP(GE$8,'PONDERADORES-GBD'!$A$3:$I$43,3,FALSE)+DA33*(1-VLOOKUP(GE$8,'PONDERADORES-GBD'!$A$3:$I$43,5,FALSE))*VLOOKUP(GE$8,'PONDERADORES-GBD'!$A$3:$I$43,8,FALSE)*VLOOKUP(GE$8,'PONDERADORES-GBD'!$A$3:$I$43,3,FALSE)</f>
        <v>1.8425164271047232E-4</v>
      </c>
      <c r="GF33" s="81">
        <f>DB33*VLOOKUP(GF$8,'PONDERADORES-GBD'!$A$3:$I$43,5,FALSE)*VLOOKUP(GF$8,'PONDERADORES-GBD'!$A$3:$I$43,6,FALSE)*VLOOKUP(GF$8,'PONDERADORES-GBD'!$A$3:$I$43,3,FALSE)+DB33*(1-VLOOKUP(GF$8,'PONDERADORES-GBD'!$A$3:$I$43,5,FALSE))*VLOOKUP(GF$8,'PONDERADORES-GBD'!$A$3:$I$43,8,FALSE)*VLOOKUP(GF$8,'PONDERADORES-GBD'!$A$3:$I$43,3,FALSE)</f>
        <v>1.5269264339493497E-4</v>
      </c>
      <c r="GG33" s="81">
        <f>DC33*VLOOKUP(GG$8,'PONDERADORES-GBD'!$A$3:$I$43,5,FALSE)*VLOOKUP(GG$8,'PONDERADORES-GBD'!$A$3:$I$43,6,FALSE)*VLOOKUP(GG$8,'PONDERADORES-GBD'!$A$3:$I$43,3,FALSE)+DC33*(1-VLOOKUP(GG$8,'PONDERADORES-GBD'!$A$3:$I$43,5,FALSE))*VLOOKUP(GG$8,'PONDERADORES-GBD'!$A$3:$I$43,8,FALSE)*VLOOKUP(GG$8,'PONDERADORES-GBD'!$A$3:$I$43,3,FALSE)</f>
        <v>1.1417577002053387E-5</v>
      </c>
      <c r="GH33" s="81">
        <f>DD33*VLOOKUP(GH$8,'PONDERADORES-GBD'!$A$3:$I$43,5,FALSE)*VLOOKUP(GH$8,'PONDERADORES-GBD'!$A$3:$I$43,6,FALSE)*VLOOKUP(GH$8,'PONDERADORES-GBD'!$A$3:$I$43,3,FALSE)+DD33*(1-VLOOKUP(GH$8,'PONDERADORES-GBD'!$A$3:$I$43,5,FALSE))*VLOOKUP(GH$8,'PONDERADORES-GBD'!$A$3:$I$43,8,FALSE)*VLOOKUP(GH$8,'PONDERADORES-GBD'!$A$3:$I$43,3,FALSE)</f>
        <v>7.0727831622176599E-4</v>
      </c>
      <c r="GI33" s="81">
        <f>DE33*VLOOKUP(GI$8,'PONDERADORES-GBD'!$A$3:$I$43,5,FALSE)*VLOOKUP(GI$8,'PONDERADORES-GBD'!$A$3:$I$43,6,FALSE)*VLOOKUP(GI$8,'PONDERADORES-GBD'!$A$3:$I$43,3,FALSE)+DE33*(1-VLOOKUP(GI$8,'PONDERADORES-GBD'!$A$3:$I$43,5,FALSE))*VLOOKUP(GI$8,'PONDERADORES-GBD'!$A$3:$I$43,8,FALSE)*VLOOKUP(GI$8,'PONDERADORES-GBD'!$A$3:$I$43,3,FALSE)</f>
        <v>2.1776361396303904E-5</v>
      </c>
      <c r="GJ33" s="81">
        <f>DF33*VLOOKUP(GJ$8,'PONDERADORES-GBD'!$A$3:$I$43,5,FALSE)*VLOOKUP(GJ$8,'PONDERADORES-GBD'!$A$3:$I$43,6,FALSE)*VLOOKUP(GJ$8,'PONDERADORES-GBD'!$A$3:$I$43,3,FALSE)+DF33*(1-VLOOKUP(GJ$8,'PONDERADORES-GBD'!$A$3:$I$43,5,FALSE))*VLOOKUP(GJ$8,'PONDERADORES-GBD'!$A$3:$I$43,8,FALSE)*VLOOKUP(GJ$8,'PONDERADORES-GBD'!$A$3:$I$43,3,FALSE)</f>
        <v>2.2947091033538674E-6</v>
      </c>
      <c r="GK33" s="81">
        <f>DG33*VLOOKUP(GK$8,'PONDERADORES-GBD'!$A$3:$I$43,5,FALSE)*VLOOKUP(GK$8,'PONDERADORES-GBD'!$A$3:$I$43,6,FALSE)*VLOOKUP(GK$8,'PONDERADORES-GBD'!$A$3:$I$43,3,FALSE)+DG33*(1-VLOOKUP(GK$8,'PONDERADORES-GBD'!$A$3:$I$43,5,FALSE))*VLOOKUP(GK$8,'PONDERADORES-GBD'!$A$3:$I$43,8,FALSE)*VLOOKUP(GK$8,'PONDERADORES-GBD'!$A$3:$I$43,3,FALSE)</f>
        <v>0</v>
      </c>
      <c r="GL33" s="81">
        <f>DH33*VLOOKUP(GL$8,'PONDERADORES-GBD'!$A$3:$I$43,5,FALSE)*VLOOKUP(GL$8,'PONDERADORES-GBD'!$A$3:$I$43,6,FALSE)*VLOOKUP(GL$8,'PONDERADORES-GBD'!$A$3:$I$43,3,FALSE)+DH33*(1-VLOOKUP(GL$8,'PONDERADORES-GBD'!$A$3:$I$43,5,FALSE))*VLOOKUP(GL$8,'PONDERADORES-GBD'!$A$3:$I$43,8,FALSE)*VLOOKUP(GL$8,'PONDERADORES-GBD'!$A$3:$I$43,3,FALSE)</f>
        <v>0</v>
      </c>
      <c r="GM33" s="81">
        <f>DI33*VLOOKUP(GM$8,'PONDERADORES-GBD'!$A$3:$I$43,5,FALSE)*VLOOKUP(GM$8,'PONDERADORES-GBD'!$A$3:$I$43,6,FALSE)*VLOOKUP(GM$8,'PONDERADORES-GBD'!$A$3:$I$43,3,FALSE)+DI33*(1-VLOOKUP(GM$8,'PONDERADORES-GBD'!$A$3:$I$43,5,FALSE))*VLOOKUP(GM$8,'PONDERADORES-GBD'!$A$3:$I$43,8,FALSE)*VLOOKUP(GM$8,'PONDERADORES-GBD'!$A$3:$I$43,3,FALSE)</f>
        <v>0</v>
      </c>
      <c r="GN33" s="81">
        <f>DJ33*VLOOKUP(GN$8,'PONDERADORES-GBD'!$A$3:$I$43,5,FALSE)*VLOOKUP(GN$8,'PONDERADORES-GBD'!$A$3:$I$43,6,FALSE)*VLOOKUP(GN$8,'PONDERADORES-GBD'!$A$3:$I$43,3,FALSE)+DJ33*(1-VLOOKUP(GN$8,'PONDERADORES-GBD'!$A$3:$I$43,5,FALSE))*VLOOKUP(GN$8,'PONDERADORES-GBD'!$A$3:$I$43,8,FALSE)*VLOOKUP(GN$8,'PONDERADORES-GBD'!$A$3:$I$43,3,FALSE)</f>
        <v>0</v>
      </c>
      <c r="GO33" s="81">
        <f>DK33*VLOOKUP(GO$8,'PONDERADORES-GBD'!$A$3:$I$43,5,FALSE)*VLOOKUP(GO$8,'PONDERADORES-GBD'!$A$3:$I$43,6,FALSE)*VLOOKUP(GO$8,'PONDERADORES-GBD'!$A$3:$I$43,3,FALSE)+DK33*(1-VLOOKUP(GO$8,'PONDERADORES-GBD'!$A$3:$I$43,5,FALSE))*VLOOKUP(GO$8,'PONDERADORES-GBD'!$A$3:$I$43,8,FALSE)*VLOOKUP(GO$8,'PONDERADORES-GBD'!$A$3:$I$43,3,FALSE)</f>
        <v>0</v>
      </c>
      <c r="GP33" s="81">
        <f>DL33*VLOOKUP(GP$8,'PONDERADORES-GBD'!$A$3:$I$43,5,FALSE)*VLOOKUP(GP$8,'PONDERADORES-GBD'!$A$3:$I$43,6,FALSE)*VLOOKUP(GP$8,'PONDERADORES-GBD'!$A$3:$I$43,3,FALSE)+DL33*(1-VLOOKUP(GP$8,'PONDERADORES-GBD'!$A$3:$I$43,5,FALSE))*VLOOKUP(GP$8,'PONDERADORES-GBD'!$A$3:$I$43,8,FALSE)*VLOOKUP(GP$8,'PONDERADORES-GBD'!$A$3:$I$43,3,FALSE)</f>
        <v>0</v>
      </c>
      <c r="GQ33" s="81">
        <f>DM33*VLOOKUP(GQ$8,'PONDERADORES-GBD'!$A$3:$I$43,5,FALSE)*VLOOKUP(GQ$8,'PONDERADORES-GBD'!$A$3:$I$43,6,FALSE)*VLOOKUP(GQ$8,'PONDERADORES-GBD'!$A$3:$I$43,3,FALSE)+DM33*(1-VLOOKUP(GQ$8,'PONDERADORES-GBD'!$A$3:$I$43,5,FALSE))*VLOOKUP(GQ$8,'PONDERADORES-GBD'!$A$3:$I$43,8,FALSE)*VLOOKUP(GQ$8,'PONDERADORES-GBD'!$A$3:$I$43,3,FALSE)</f>
        <v>2.7876271047227925E-6</v>
      </c>
      <c r="GR33" s="81">
        <f>DN33*VLOOKUP(GR$8,'PONDERADORES-GBD'!$A$3:$I$43,5,FALSE)*VLOOKUP(GR$8,'PONDERADORES-GBD'!$A$3:$I$43,6,FALSE)*VLOOKUP(GR$8,'PONDERADORES-GBD'!$A$3:$I$43,3,FALSE)+DN33*(1-VLOOKUP(GR$8,'PONDERADORES-GBD'!$A$3:$I$43,5,FALSE))*VLOOKUP(GR$8,'PONDERADORES-GBD'!$A$3:$I$43,8,FALSE)*VLOOKUP(GR$8,'PONDERADORES-GBD'!$A$3:$I$43,3,FALSE)</f>
        <v>0</v>
      </c>
      <c r="GS33" s="81">
        <f>DO33*VLOOKUP(GS$8,'PONDERADORES-GBD'!$A$3:$I$43,5,FALSE)*VLOOKUP(GS$8,'PONDERADORES-GBD'!$A$3:$I$43,6,FALSE)*VLOOKUP(GS$8,'PONDERADORES-GBD'!$A$3:$I$43,3,FALSE)+DO33*(1-VLOOKUP(GS$8,'PONDERADORES-GBD'!$A$3:$I$43,5,FALSE))*VLOOKUP(GS$8,'PONDERADORES-GBD'!$A$3:$I$43,8,FALSE)*VLOOKUP(GS$8,'PONDERADORES-GBD'!$A$3:$I$43,3,FALSE)</f>
        <v>0</v>
      </c>
      <c r="GT33" s="81">
        <f>DP33*VLOOKUP(GT$8,'PONDERADORES-GBD'!$A$3:$I$43,5,FALSE)*VLOOKUP(GT$8,'PONDERADORES-GBD'!$A$3:$I$43,6,FALSE)*VLOOKUP(GT$8,'PONDERADORES-GBD'!$A$3:$I$43,3,FALSE)+DP33*(1-VLOOKUP(GT$8,'PONDERADORES-GBD'!$A$3:$I$43,5,FALSE))*VLOOKUP(GT$8,'PONDERADORES-GBD'!$A$3:$I$43,8,FALSE)*VLOOKUP(GT$8,'PONDERADORES-GBD'!$A$3:$I$43,3,FALSE)</f>
        <v>7.9646488706365499E-6</v>
      </c>
      <c r="GU33" s="81">
        <f>DQ33*VLOOKUP(GU$8,'PONDERADORES-GBD'!$A$3:$I$43,5,FALSE)*VLOOKUP(GU$8,'PONDERADORES-GBD'!$A$3:$I$43,6,FALSE)*VLOOKUP(GU$8,'PONDERADORES-GBD'!$A$3:$I$43,3,FALSE)+DQ33*(1-VLOOKUP(GU$8,'PONDERADORES-GBD'!$A$3:$I$43,5,FALSE))*VLOOKUP(GU$8,'PONDERADORES-GBD'!$A$3:$I$43,8,FALSE)*VLOOKUP(GU$8,'PONDERADORES-GBD'!$A$3:$I$43,3,FALSE)</f>
        <v>1.0011121149897331E-5</v>
      </c>
      <c r="GV33" s="81">
        <f>DR33*VLOOKUP(GV$8,'PONDERADORES-GBD'!$A$3:$I$43,5,FALSE)*VLOOKUP(GV$8,'PONDERADORES-GBD'!$A$3:$I$43,6,FALSE)*VLOOKUP(GV$8,'PONDERADORES-GBD'!$A$3:$I$43,3,FALSE)+DR33*(1-VLOOKUP(GV$8,'PONDERADORES-GBD'!$A$3:$I$43,5,FALSE))*VLOOKUP(GV$8,'PONDERADORES-GBD'!$A$3:$I$43,8,FALSE)*VLOOKUP(GV$8,'PONDERADORES-GBD'!$A$3:$I$43,3,FALSE)</f>
        <v>1.8356619301848053E-5</v>
      </c>
      <c r="GW33" s="81">
        <f>DS33*VLOOKUP(GW$8,'PONDERADORES-GBD'!$A$3:$I$43,5,FALSE)*VLOOKUP(GW$8,'PONDERADORES-GBD'!$A$3:$I$43,6,FALSE)*VLOOKUP(GW$8,'PONDERADORES-GBD'!$A$3:$I$43,3,FALSE)+DS33*(1-VLOOKUP(GW$8,'PONDERADORES-GBD'!$A$3:$I$43,5,FALSE))*VLOOKUP(GW$8,'PONDERADORES-GBD'!$A$3:$I$43,8,FALSE)*VLOOKUP(GW$8,'PONDERADORES-GBD'!$A$3:$I$43,3,FALSE)</f>
        <v>1.4725382067077343E-5</v>
      </c>
      <c r="GX33" s="81">
        <f>DT33*VLOOKUP(GX$8,'PONDERADORES-GBD'!$A$3:$I$43,5,FALSE)*VLOOKUP(GX$8,'PONDERADORES-GBD'!$A$3:$I$43,6,FALSE)*VLOOKUP(GX$8,'PONDERADORES-GBD'!$A$3:$I$43,3,FALSE)+DT33*(1-VLOOKUP(GX$8,'PONDERADORES-GBD'!$A$3:$I$43,5,FALSE))*VLOOKUP(GX$8,'PONDERADORES-GBD'!$A$3:$I$43,8,FALSE)*VLOOKUP(GX$8,'PONDERADORES-GBD'!$A$3:$I$43,3,FALSE)</f>
        <v>4.8791375770020535E-7</v>
      </c>
      <c r="GY33" s="81">
        <f>DU33*VLOOKUP(GY$8,'PONDERADORES-GBD'!$A$3:$I$43,5,FALSE)*VLOOKUP(GY$8,'PONDERADORES-GBD'!$A$3:$I$43,6,FALSE)*VLOOKUP(GY$8,'PONDERADORES-GBD'!$A$3:$I$43,3,FALSE)+DU33*(1-VLOOKUP(GY$8,'PONDERADORES-GBD'!$A$3:$I$43,5,FALSE))*VLOOKUP(GY$8,'PONDERADORES-GBD'!$A$3:$I$43,8,FALSE)*VLOOKUP(GY$8,'PONDERADORES-GBD'!$A$3:$I$43,3,FALSE)</f>
        <v>0</v>
      </c>
      <c r="GZ33" s="82">
        <f t="shared" si="1"/>
        <v>1.1809823819999997E-2</v>
      </c>
      <c r="HA33" s="82">
        <f t="shared" si="2"/>
        <v>9.8423344178234107E-3</v>
      </c>
      <c r="HC33" s="52">
        <f>GZ33*PRODMORTALIDAD!BR33*C33</f>
        <v>0</v>
      </c>
      <c r="HD33" s="52">
        <f>PRODMORTALIDAD!E33*PRODLG!HA33*PRODLG!C33</f>
        <v>0</v>
      </c>
      <c r="HE33" s="52">
        <f t="shared" si="3"/>
        <v>0</v>
      </c>
    </row>
    <row r="34" spans="1:213" ht="15.75" x14ac:dyDescent="0.25">
      <c r="A34" s="68" t="s">
        <v>105</v>
      </c>
      <c r="B34" s="46" t="s">
        <v>48</v>
      </c>
      <c r="C34" s="50">
        <f>DATOS!B74</f>
        <v>0</v>
      </c>
      <c r="D34" s="51">
        <v>9.2008000000000003E-3</v>
      </c>
      <c r="E34" s="51">
        <v>5.5205000000000002E-3</v>
      </c>
      <c r="F34" s="51">
        <v>0.20780580000000001</v>
      </c>
      <c r="G34" s="51">
        <v>0</v>
      </c>
      <c r="H34" s="51">
        <v>0</v>
      </c>
      <c r="I34" s="51">
        <v>0</v>
      </c>
      <c r="J34" s="51">
        <v>1.2618300000000001E-2</v>
      </c>
      <c r="K34" s="51">
        <v>2.9442699999999999E-2</v>
      </c>
      <c r="L34" s="51">
        <v>5.3102000000000003E-2</v>
      </c>
      <c r="M34" s="51">
        <v>3.5226100000000003E-2</v>
      </c>
      <c r="N34" s="51">
        <v>3.49632E-2</v>
      </c>
      <c r="O34" s="51">
        <v>7.8859999999999998E-4</v>
      </c>
      <c r="P34" s="51">
        <v>8.9249899999999993E-2</v>
      </c>
      <c r="Q34" s="51">
        <v>3.9432E-3</v>
      </c>
      <c r="R34" s="51">
        <v>3.1546E-3</v>
      </c>
      <c r="S34" s="51">
        <v>2.02419E-2</v>
      </c>
      <c r="T34" s="51">
        <v>2.3659300000000001E-2</v>
      </c>
      <c r="U34" s="51">
        <v>5.2576199999999997E-2</v>
      </c>
      <c r="V34" s="51">
        <v>1.97161E-2</v>
      </c>
      <c r="W34" s="51">
        <v>4.9421699999999999E-2</v>
      </c>
      <c r="X34" s="51">
        <v>5.5730799999999997E-2</v>
      </c>
      <c r="Y34" s="51">
        <v>1.6035799999999999E-2</v>
      </c>
      <c r="Z34" s="51">
        <v>0.16403789999999999</v>
      </c>
      <c r="AA34" s="51">
        <v>1.3406899999999999E-2</v>
      </c>
      <c r="AB34" s="51">
        <v>2.8917000000000001E-3</v>
      </c>
      <c r="AC34" s="51">
        <v>0</v>
      </c>
      <c r="AD34" s="51">
        <v>2.6289999999999999E-4</v>
      </c>
      <c r="AE34" s="51">
        <v>2.6289999999999999E-4</v>
      </c>
      <c r="AF34" s="51">
        <v>1.0514999999999999E-3</v>
      </c>
      <c r="AG34" s="51">
        <v>5.2579999999999999E-4</v>
      </c>
      <c r="AH34" s="51">
        <v>0</v>
      </c>
      <c r="AI34" s="51">
        <v>2.1029999999999998E-3</v>
      </c>
      <c r="AJ34" s="51">
        <v>7.8864E-3</v>
      </c>
      <c r="AK34" s="51">
        <v>6.0463000000000001E-3</v>
      </c>
      <c r="AL34" s="51">
        <v>2.4447900000000002E-2</v>
      </c>
      <c r="AM34" s="51">
        <v>4.5478400000000002E-2</v>
      </c>
      <c r="AN34" s="51">
        <v>7.6236000000000003E-3</v>
      </c>
      <c r="AO34" s="51">
        <v>1.3144000000000001E-3</v>
      </c>
      <c r="AP34" s="51">
        <v>2.6289999999999999E-4</v>
      </c>
      <c r="AQ34" s="51">
        <v>0</v>
      </c>
      <c r="AR34" s="51">
        <v>0.99999999999999978</v>
      </c>
      <c r="AT34" s="78">
        <f>D34*VLOOKUP(AT$8,'PONDERADORES-GBD'!$A$3:$I$43,4,FALSE)</f>
        <v>9.2008000000000003E-3</v>
      </c>
      <c r="AU34" s="78">
        <f>E34*VLOOKUP(AU$8,'PONDERADORES-GBD'!$A$3:$I$43,4,FALSE)</f>
        <v>5.5205000000000002E-3</v>
      </c>
      <c r="AV34" s="78">
        <f>F34*VLOOKUP(AV$8,'PONDERADORES-GBD'!$A$3:$I$43,4,FALSE)</f>
        <v>1.0390290000000002E-2</v>
      </c>
      <c r="AW34" s="78">
        <f>G34*VLOOKUP(AW$8,'PONDERADORES-GBD'!$A$3:$I$43,4,FALSE)</f>
        <v>0</v>
      </c>
      <c r="AX34" s="78">
        <f>H34*VLOOKUP(AX$8,'PONDERADORES-GBD'!$A$3:$I$43,4,FALSE)</f>
        <v>0</v>
      </c>
      <c r="AY34" s="78">
        <f>I34*VLOOKUP(AY$8,'PONDERADORES-GBD'!$A$3:$I$43,4,FALSE)</f>
        <v>0</v>
      </c>
      <c r="AZ34" s="78">
        <f>J34*VLOOKUP(AZ$8,'PONDERADORES-GBD'!$A$3:$I$43,4,FALSE)</f>
        <v>6.3091500000000012E-4</v>
      </c>
      <c r="BA34" s="78">
        <f>K34*VLOOKUP(BA$8,'PONDERADORES-GBD'!$A$3:$I$43,4,FALSE)</f>
        <v>1.4721350000000001E-3</v>
      </c>
      <c r="BB34" s="78">
        <f>L34*VLOOKUP(BB$8,'PONDERADORES-GBD'!$A$3:$I$43,4,FALSE)</f>
        <v>0</v>
      </c>
      <c r="BC34" s="78">
        <f>M34*VLOOKUP(BC$8,'PONDERADORES-GBD'!$A$3:$I$43,4,FALSE)</f>
        <v>0</v>
      </c>
      <c r="BD34" s="78">
        <f>N34*VLOOKUP(BD$8,'PONDERADORES-GBD'!$A$3:$I$43,4,FALSE)</f>
        <v>0</v>
      </c>
      <c r="BE34" s="78">
        <f>O34*VLOOKUP(BE$8,'PONDERADORES-GBD'!$A$3:$I$43,4,FALSE)</f>
        <v>7.8859999999999998E-4</v>
      </c>
      <c r="BF34" s="78">
        <f>P34*VLOOKUP(BF$8,'PONDERADORES-GBD'!$A$3:$I$43,4,FALSE)</f>
        <v>4.4624949999999995E-3</v>
      </c>
      <c r="BG34" s="78">
        <f>Q34*VLOOKUP(BG$8,'PONDERADORES-GBD'!$A$3:$I$43,4,FALSE)</f>
        <v>3.9432000000000003E-4</v>
      </c>
      <c r="BH34" s="78">
        <f>R34*VLOOKUP(BH$8,'PONDERADORES-GBD'!$A$3:$I$43,4,FALSE)</f>
        <v>6.3092000000000009E-4</v>
      </c>
      <c r="BI34" s="78">
        <f>S34*VLOOKUP(BI$8,'PONDERADORES-GBD'!$A$3:$I$43,4,FALSE)</f>
        <v>3.0362850000000001E-3</v>
      </c>
      <c r="BJ34" s="78">
        <f>T34*VLOOKUP(BJ$8,'PONDERADORES-GBD'!$A$3:$I$43,4,FALSE)</f>
        <v>0</v>
      </c>
      <c r="BK34" s="78">
        <f>U34*VLOOKUP(BK$8,'PONDERADORES-GBD'!$A$3:$I$43,4,FALSE)</f>
        <v>0</v>
      </c>
      <c r="BL34" s="78">
        <f>V34*VLOOKUP(BL$8,'PONDERADORES-GBD'!$A$3:$I$43,4,FALSE)</f>
        <v>0</v>
      </c>
      <c r="BM34" s="78">
        <f>W34*VLOOKUP(BM$8,'PONDERADORES-GBD'!$A$3:$I$43,4,FALSE)</f>
        <v>0</v>
      </c>
      <c r="BN34" s="78">
        <f>X34*VLOOKUP(BN$8,'PONDERADORES-GBD'!$A$3:$I$43,4,FALSE)</f>
        <v>0</v>
      </c>
      <c r="BO34" s="78">
        <f>Y34*VLOOKUP(BO$8,'PONDERADORES-GBD'!$A$3:$I$43,4,FALSE)</f>
        <v>0</v>
      </c>
      <c r="BP34" s="78">
        <f>Z34*VLOOKUP(BP$8,'PONDERADORES-GBD'!$A$3:$I$43,4,FALSE)</f>
        <v>0</v>
      </c>
      <c r="BQ34" s="78">
        <f>AA34*VLOOKUP(BQ$8,'PONDERADORES-GBD'!$A$3:$I$43,4,FALSE)</f>
        <v>0</v>
      </c>
      <c r="BR34" s="78">
        <f>AB34*VLOOKUP(BR$8,'PONDERADORES-GBD'!$A$3:$I$43,4,FALSE)</f>
        <v>0</v>
      </c>
      <c r="BS34" s="78">
        <f>AC34*VLOOKUP(BS$8,'PONDERADORES-GBD'!$A$3:$I$43,4,FALSE)</f>
        <v>0</v>
      </c>
      <c r="BT34" s="78">
        <f>AD34*VLOOKUP(BT$8,'PONDERADORES-GBD'!$A$3:$I$43,4,FALSE)</f>
        <v>2.6289999999999999E-4</v>
      </c>
      <c r="BU34" s="78">
        <f>AE34*VLOOKUP(BU$8,'PONDERADORES-GBD'!$A$3:$I$43,4,FALSE)</f>
        <v>2.6289999999999999E-4</v>
      </c>
      <c r="BV34" s="78">
        <f>AF34*VLOOKUP(BV$8,'PONDERADORES-GBD'!$A$3:$I$43,4,FALSE)</f>
        <v>1.0514999999999999E-3</v>
      </c>
      <c r="BW34" s="78">
        <f>AG34*VLOOKUP(BW$8,'PONDERADORES-GBD'!$A$3:$I$43,4,FALSE)</f>
        <v>5.2579999999999999E-4</v>
      </c>
      <c r="BX34" s="78">
        <f>AH34*VLOOKUP(BX$8,'PONDERADORES-GBD'!$A$3:$I$43,4,FALSE)</f>
        <v>0</v>
      </c>
      <c r="BY34" s="78">
        <f>AI34*VLOOKUP(BY$8,'PONDERADORES-GBD'!$A$3:$I$43,4,FALSE)</f>
        <v>0</v>
      </c>
      <c r="BZ34" s="78">
        <f>AJ34*VLOOKUP(BZ$8,'PONDERADORES-GBD'!$A$3:$I$43,4,FALSE)</f>
        <v>0</v>
      </c>
      <c r="CA34" s="78">
        <f>AK34*VLOOKUP(CA$8,'PONDERADORES-GBD'!$A$3:$I$43,4,FALSE)</f>
        <v>0</v>
      </c>
      <c r="CB34" s="78">
        <f>AL34*VLOOKUP(CB$8,'PONDERADORES-GBD'!$A$3:$I$43,4,FALSE)</f>
        <v>0</v>
      </c>
      <c r="CC34" s="78">
        <f>AM34*VLOOKUP(CC$8,'PONDERADORES-GBD'!$A$3:$I$43,4,FALSE)</f>
        <v>0</v>
      </c>
      <c r="CD34" s="78">
        <f>AN34*VLOOKUP(CD$8,'PONDERADORES-GBD'!$A$3:$I$43,4,FALSE)</f>
        <v>0</v>
      </c>
      <c r="CE34" s="78">
        <f>AO34*VLOOKUP(CE$8,'PONDERADORES-GBD'!$A$3:$I$43,4,FALSE)</f>
        <v>0</v>
      </c>
      <c r="CF34" s="78">
        <f>AP34*VLOOKUP(CF$8,'PONDERADORES-GBD'!$A$3:$I$43,4,FALSE)</f>
        <v>0</v>
      </c>
      <c r="CG34" s="78">
        <f>AQ34*VLOOKUP(CG$8,'PONDERADORES-GBD'!$A$3:$I$43,4,FALSE)</f>
        <v>0</v>
      </c>
      <c r="CH34" s="78">
        <f>D34*(1-VLOOKUP(CH$8,'PONDERADORES-GBD'!$A$3:$I$43,4,FALSE))</f>
        <v>0</v>
      </c>
      <c r="CI34" s="78">
        <f>E34*(1-VLOOKUP(CI$8,'PONDERADORES-GBD'!$A$3:$I$43,4,FALSE))</f>
        <v>0</v>
      </c>
      <c r="CJ34" s="78">
        <f>F34*(1-VLOOKUP(CJ$8,'PONDERADORES-GBD'!$A$3:$I$43,4,FALSE))</f>
        <v>0.19741551000000002</v>
      </c>
      <c r="CK34" s="78">
        <f>G34*(1-VLOOKUP(CK$8,'PONDERADORES-GBD'!$A$3:$I$43,4,FALSE))</f>
        <v>0</v>
      </c>
      <c r="CL34" s="78">
        <f>H34*(1-VLOOKUP(CL$8,'PONDERADORES-GBD'!$A$3:$I$43,4,FALSE))</f>
        <v>0</v>
      </c>
      <c r="CM34" s="78">
        <f>I34*(1-VLOOKUP(CM$8,'PONDERADORES-GBD'!$A$3:$I$43,4,FALSE))</f>
        <v>0</v>
      </c>
      <c r="CN34" s="78">
        <f>J34*(1-VLOOKUP(CN$8,'PONDERADORES-GBD'!$A$3:$I$43,4,FALSE))</f>
        <v>1.1987385E-2</v>
      </c>
      <c r="CO34" s="78">
        <f>K34*(1-VLOOKUP(CO$8,'PONDERADORES-GBD'!$A$3:$I$43,4,FALSE))</f>
        <v>2.7970564999999996E-2</v>
      </c>
      <c r="CP34" s="78">
        <f>L34*(1-VLOOKUP(CP$8,'PONDERADORES-GBD'!$A$3:$I$43,4,FALSE))</f>
        <v>5.3102000000000003E-2</v>
      </c>
      <c r="CQ34" s="78">
        <f>M34*(1-VLOOKUP(CQ$8,'PONDERADORES-GBD'!$A$3:$I$43,4,FALSE))</f>
        <v>3.5226100000000003E-2</v>
      </c>
      <c r="CR34" s="78">
        <f>N34*(1-VLOOKUP(CR$8,'PONDERADORES-GBD'!$A$3:$I$43,4,FALSE))</f>
        <v>3.49632E-2</v>
      </c>
      <c r="CS34" s="78">
        <f>O34*(1-VLOOKUP(CS$8,'PONDERADORES-GBD'!$A$3:$I$43,4,FALSE))</f>
        <v>0</v>
      </c>
      <c r="CT34" s="78">
        <f>P34*(1-VLOOKUP(CT$8,'PONDERADORES-GBD'!$A$3:$I$43,4,FALSE))</f>
        <v>8.4787404999999996E-2</v>
      </c>
      <c r="CU34" s="78">
        <f>Q34*(1-VLOOKUP(CU$8,'PONDERADORES-GBD'!$A$3:$I$43,4,FALSE))</f>
        <v>3.5488799999999999E-3</v>
      </c>
      <c r="CV34" s="78">
        <f>R34*(1-VLOOKUP(CV$8,'PONDERADORES-GBD'!$A$3:$I$43,4,FALSE))</f>
        <v>2.5236800000000004E-3</v>
      </c>
      <c r="CW34" s="78">
        <f>S34*(1-VLOOKUP(CW$8,'PONDERADORES-GBD'!$A$3:$I$43,4,FALSE))</f>
        <v>1.7205615E-2</v>
      </c>
      <c r="CX34" s="78">
        <f>T34*(1-VLOOKUP(CX$8,'PONDERADORES-GBD'!$A$3:$I$43,4,FALSE))</f>
        <v>2.3659300000000001E-2</v>
      </c>
      <c r="CY34" s="78">
        <f>U34*(1-VLOOKUP(CY$8,'PONDERADORES-GBD'!$A$3:$I$43,4,FALSE))</f>
        <v>5.2576199999999997E-2</v>
      </c>
      <c r="CZ34" s="78">
        <f>V34*(1-VLOOKUP(CZ$8,'PONDERADORES-GBD'!$A$3:$I$43,4,FALSE))</f>
        <v>1.97161E-2</v>
      </c>
      <c r="DA34" s="78">
        <f>W34*(1-VLOOKUP(DA$8,'PONDERADORES-GBD'!$A$3:$I$43,4,FALSE))</f>
        <v>4.9421699999999999E-2</v>
      </c>
      <c r="DB34" s="78">
        <f>X34*(1-VLOOKUP(DB$8,'PONDERADORES-GBD'!$A$3:$I$43,4,FALSE))</f>
        <v>5.5730799999999997E-2</v>
      </c>
      <c r="DC34" s="78">
        <f>Y34*(1-VLOOKUP(DC$8,'PONDERADORES-GBD'!$A$3:$I$43,4,FALSE))</f>
        <v>1.6035799999999999E-2</v>
      </c>
      <c r="DD34" s="78">
        <f>Z34*(1-VLOOKUP(DD$8,'PONDERADORES-GBD'!$A$3:$I$43,4,FALSE))</f>
        <v>0.16403789999999999</v>
      </c>
      <c r="DE34" s="78">
        <f>AA34*(1-VLOOKUP(DE$8,'PONDERADORES-GBD'!$A$3:$I$43,4,FALSE))</f>
        <v>1.3406899999999999E-2</v>
      </c>
      <c r="DF34" s="78">
        <f>AB34*(1-VLOOKUP(DF$8,'PONDERADORES-GBD'!$A$3:$I$43,4,FALSE))</f>
        <v>2.8917000000000001E-3</v>
      </c>
      <c r="DG34" s="78">
        <f>AC34*(1-VLOOKUP(DG$8,'PONDERADORES-GBD'!$A$3:$I$43,4,FALSE))</f>
        <v>0</v>
      </c>
      <c r="DH34" s="78">
        <f>AD34*(1-VLOOKUP(DH$8,'PONDERADORES-GBD'!$A$3:$I$43,4,FALSE))</f>
        <v>0</v>
      </c>
      <c r="DI34" s="78">
        <f>AE34*(1-VLOOKUP(DI$8,'PONDERADORES-GBD'!$A$3:$I$43,4,FALSE))</f>
        <v>0</v>
      </c>
      <c r="DJ34" s="78">
        <f>AF34*(1-VLOOKUP(DJ$8,'PONDERADORES-GBD'!$A$3:$I$43,4,FALSE))</f>
        <v>0</v>
      </c>
      <c r="DK34" s="78">
        <f>AG34*(1-VLOOKUP(DK$8,'PONDERADORES-GBD'!$A$3:$I$43,4,FALSE))</f>
        <v>0</v>
      </c>
      <c r="DL34" s="78">
        <f>AH34*(1-VLOOKUP(DL$8,'PONDERADORES-GBD'!$A$3:$I$43,4,FALSE))</f>
        <v>0</v>
      </c>
      <c r="DM34" s="78">
        <f>AI34*(1-VLOOKUP(DM$8,'PONDERADORES-GBD'!$A$3:$I$43,4,FALSE))</f>
        <v>2.1029999999999998E-3</v>
      </c>
      <c r="DN34" s="78">
        <f>AJ34*(1-VLOOKUP(DN$8,'PONDERADORES-GBD'!$A$3:$I$43,4,FALSE))</f>
        <v>7.8864E-3</v>
      </c>
      <c r="DO34" s="78">
        <f>AK34*(1-VLOOKUP(DO$8,'PONDERADORES-GBD'!$A$3:$I$43,4,FALSE))</f>
        <v>6.0463000000000001E-3</v>
      </c>
      <c r="DP34" s="78">
        <f>AL34*(1-VLOOKUP(DP$8,'PONDERADORES-GBD'!$A$3:$I$43,4,FALSE))</f>
        <v>2.4447900000000002E-2</v>
      </c>
      <c r="DQ34" s="78">
        <f>AM34*(1-VLOOKUP(DQ$8,'PONDERADORES-GBD'!$A$3:$I$43,4,FALSE))</f>
        <v>4.5478400000000002E-2</v>
      </c>
      <c r="DR34" s="78">
        <f>AN34*(1-VLOOKUP(DR$8,'PONDERADORES-GBD'!$A$3:$I$43,4,FALSE))</f>
        <v>7.6236000000000003E-3</v>
      </c>
      <c r="DS34" s="78">
        <f>AO34*(1-VLOOKUP(DS$8,'PONDERADORES-GBD'!$A$3:$I$43,4,FALSE))</f>
        <v>1.3144000000000001E-3</v>
      </c>
      <c r="DT34" s="78">
        <f>AP34*(1-VLOOKUP(DT$8,'PONDERADORES-GBD'!$A$3:$I$43,4,FALSE))</f>
        <v>2.6289999999999999E-4</v>
      </c>
      <c r="DU34" s="78">
        <f>AQ34*(1-VLOOKUP(DU$8,'PONDERADORES-GBD'!$A$3:$I$43,4,FALSE))</f>
        <v>0</v>
      </c>
      <c r="DV34" s="50">
        <f t="shared" si="0"/>
        <v>0.99999999999999978</v>
      </c>
      <c r="DW34" s="45"/>
      <c r="DX34" s="81">
        <f>AT34*VLOOKUP(DX$8,'PONDERADORES-GBD'!$A$3:$I$43,5,FALSE)*VLOOKUP(DX$8,'PONDERADORES-GBD'!$A$3:$I$43,7,FALSE)+AT34*(1-VLOOKUP(DX$8,'PONDERADORES-GBD'!$A$3:$I$43,5,FALSE))*VLOOKUP(DX$8,'PONDERADORES-GBD'!$A$3:$I$43,9,FALSE)</f>
        <v>5.4192711999999999E-3</v>
      </c>
      <c r="DY34" s="81">
        <f>AU34*VLOOKUP(DY$8,'PONDERADORES-GBD'!$A$3:$I$43,5,FALSE)*VLOOKUP(DY$8,'PONDERADORES-GBD'!$A$3:$I$43,7,FALSE)+AU34*(1-VLOOKUP(DY$8,'PONDERADORES-GBD'!$A$3:$I$43,5,FALSE))*VLOOKUP(DY$8,'PONDERADORES-GBD'!$A$3:$I$43,9,FALSE)</f>
        <v>1.634068E-3</v>
      </c>
      <c r="DZ34" s="81">
        <f>AV34*VLOOKUP(DZ$8,'PONDERADORES-GBD'!$A$3:$I$43,5,FALSE)*VLOOKUP(DZ$8,'PONDERADORES-GBD'!$A$3:$I$43,7,FALSE)+AV34*(1-VLOOKUP(DZ$8,'PONDERADORES-GBD'!$A$3:$I$43,5,FALSE))*VLOOKUP(DZ$8,'PONDERADORES-GBD'!$A$3:$I$43,9,FALSE)</f>
        <v>2.4001569900000005E-3</v>
      </c>
      <c r="EA34" s="81">
        <f>AW34*VLOOKUP(EA$8,'PONDERADORES-GBD'!$A$3:$I$43,5,FALSE)*VLOOKUP(EA$8,'PONDERADORES-GBD'!$A$3:$I$43,7,FALSE)+AW34*(1-VLOOKUP(EA$8,'PONDERADORES-GBD'!$A$3:$I$43,5,FALSE))*VLOOKUP(EA$8,'PONDERADORES-GBD'!$A$3:$I$43,9,FALSE)</f>
        <v>0</v>
      </c>
      <c r="EB34" s="81">
        <f>AX34*VLOOKUP(EB$8,'PONDERADORES-GBD'!$A$3:$I$43,5,FALSE)*VLOOKUP(EB$8,'PONDERADORES-GBD'!$A$3:$I$43,7,FALSE)+AX34*(1-VLOOKUP(EB$8,'PONDERADORES-GBD'!$A$3:$I$43,5,FALSE))*VLOOKUP(EB$8,'PONDERADORES-GBD'!$A$3:$I$43,9,FALSE)</f>
        <v>0</v>
      </c>
      <c r="EC34" s="81">
        <f>AY34*VLOOKUP(EC$8,'PONDERADORES-GBD'!$A$3:$I$43,5,FALSE)*VLOOKUP(EC$8,'PONDERADORES-GBD'!$A$3:$I$43,7,FALSE)+AY34*(1-VLOOKUP(EC$8,'PONDERADORES-GBD'!$A$3:$I$43,5,FALSE))*VLOOKUP(EC$8,'PONDERADORES-GBD'!$A$3:$I$43,9,FALSE)</f>
        <v>0</v>
      </c>
      <c r="ED34" s="81">
        <f>AZ34*VLOOKUP(ED$8,'PONDERADORES-GBD'!$A$3:$I$43,5,FALSE)*VLOOKUP(ED$8,'PONDERADORES-GBD'!$A$3:$I$43,7,FALSE)+AZ34*(1-VLOOKUP(ED$8,'PONDERADORES-GBD'!$A$3:$I$43,5,FALSE))*VLOOKUP(ED$8,'PONDERADORES-GBD'!$A$3:$I$43,9,FALSE)</f>
        <v>3.6593070000000012E-5</v>
      </c>
      <c r="EE34" s="81">
        <f>BA34*VLOOKUP(EE$8,'PONDERADORES-GBD'!$A$3:$I$43,5,FALSE)*VLOOKUP(EE$8,'PONDERADORES-GBD'!$A$3:$I$43,7,FALSE)+BA34*(1-VLOOKUP(EE$8,'PONDERADORES-GBD'!$A$3:$I$43,5,FALSE))*VLOOKUP(EE$8,'PONDERADORES-GBD'!$A$3:$I$43,9,FALSE)</f>
        <v>7.3606750000000005E-6</v>
      </c>
      <c r="EF34" s="81">
        <f>BB34*VLOOKUP(EF$8,'PONDERADORES-GBD'!$A$3:$I$43,5,FALSE)*VLOOKUP(EF$8,'PONDERADORES-GBD'!$A$3:$I$43,7,FALSE)+BB34*(1-VLOOKUP(EF$8,'PONDERADORES-GBD'!$A$3:$I$43,5,FALSE))*VLOOKUP(EF$8,'PONDERADORES-GBD'!$A$3:$I$43,9,FALSE)</f>
        <v>0</v>
      </c>
      <c r="EG34" s="81">
        <f>BC34*VLOOKUP(EG$8,'PONDERADORES-GBD'!$A$3:$I$43,5,FALSE)*VLOOKUP(EG$8,'PONDERADORES-GBD'!$A$3:$I$43,7,FALSE)+BC34*(1-VLOOKUP(EG$8,'PONDERADORES-GBD'!$A$3:$I$43,5,FALSE))*VLOOKUP(EG$8,'PONDERADORES-GBD'!$A$3:$I$43,9,FALSE)</f>
        <v>0</v>
      </c>
      <c r="EH34" s="81">
        <f>BD34*VLOOKUP(EH$8,'PONDERADORES-GBD'!$A$3:$I$43,5,FALSE)*VLOOKUP(EH$8,'PONDERADORES-GBD'!$A$3:$I$43,7,FALSE)+BD34*(1-VLOOKUP(EH$8,'PONDERADORES-GBD'!$A$3:$I$43,5,FALSE))*VLOOKUP(EH$8,'PONDERADORES-GBD'!$A$3:$I$43,9,FALSE)</f>
        <v>0</v>
      </c>
      <c r="EI34" s="81">
        <f>BE34*VLOOKUP(EI$8,'PONDERADORES-GBD'!$A$3:$I$43,5,FALSE)*VLOOKUP(EI$8,'PONDERADORES-GBD'!$A$3:$I$43,7,FALSE)+BE34*(1-VLOOKUP(EI$8,'PONDERADORES-GBD'!$A$3:$I$43,5,FALSE))*VLOOKUP(EI$8,'PONDERADORES-GBD'!$A$3:$I$43,9,FALSE)</f>
        <v>1.2617599999999999E-5</v>
      </c>
      <c r="EJ34" s="81">
        <f>BF34*VLOOKUP(EJ$8,'PONDERADORES-GBD'!$A$3:$I$43,5,FALSE)*VLOOKUP(EJ$8,'PONDERADORES-GBD'!$A$3:$I$43,7,FALSE)+BF34*(1-VLOOKUP(EJ$8,'PONDERADORES-GBD'!$A$3:$I$43,5,FALSE))*VLOOKUP(EJ$8,'PONDERADORES-GBD'!$A$3:$I$43,9,FALSE)</f>
        <v>4.1947452999999997E-4</v>
      </c>
      <c r="EK34" s="81">
        <f>BG34*VLOOKUP(EK$8,'PONDERADORES-GBD'!$A$3:$I$43,5,FALSE)*VLOOKUP(EK$8,'PONDERADORES-GBD'!$A$3:$I$43,7,FALSE)+BG34*(1-VLOOKUP(EK$8,'PONDERADORES-GBD'!$A$3:$I$43,5,FALSE))*VLOOKUP(EK$8,'PONDERADORES-GBD'!$A$3:$I$43,9,FALSE)</f>
        <v>1.1829600000000001E-4</v>
      </c>
      <c r="EL34" s="81">
        <f>BH34*VLOOKUP(EL$8,'PONDERADORES-GBD'!$A$3:$I$43,5,FALSE)*VLOOKUP(EL$8,'PONDERADORES-GBD'!$A$3:$I$43,7,FALSE)+BH34*(1-VLOOKUP(EL$8,'PONDERADORES-GBD'!$A$3:$I$43,5,FALSE))*VLOOKUP(EL$8,'PONDERADORES-GBD'!$A$3:$I$43,9,FALSE)</f>
        <v>7.129396000000001E-5</v>
      </c>
      <c r="EM34" s="81">
        <f>BI34*VLOOKUP(EM$8,'PONDERADORES-GBD'!$A$3:$I$43,5,FALSE)*VLOOKUP(EM$8,'PONDERADORES-GBD'!$A$3:$I$43,7,FALSE)+BI34*(1-VLOOKUP(EM$8,'PONDERADORES-GBD'!$A$3:$I$43,5,FALSE))*VLOOKUP(EM$8,'PONDERADORES-GBD'!$A$3:$I$43,9,FALSE)</f>
        <v>2.1557623499999999E-4</v>
      </c>
      <c r="EN34" s="81">
        <f>BJ34*VLOOKUP(EN$8,'PONDERADORES-GBD'!$A$3:$I$43,5,FALSE)*VLOOKUP(EN$8,'PONDERADORES-GBD'!$A$3:$I$43,7,FALSE)+BJ34*(1-VLOOKUP(EN$8,'PONDERADORES-GBD'!$A$3:$I$43,5,FALSE))*VLOOKUP(EN$8,'PONDERADORES-GBD'!$A$3:$I$43,9,FALSE)</f>
        <v>0</v>
      </c>
      <c r="EO34" s="81">
        <f>BK34*VLOOKUP(EO$8,'PONDERADORES-GBD'!$A$3:$I$43,5,FALSE)*VLOOKUP(EO$8,'PONDERADORES-GBD'!$A$3:$I$43,7,FALSE)+BK34*(1-VLOOKUP(EO$8,'PONDERADORES-GBD'!$A$3:$I$43,5,FALSE))*VLOOKUP(EO$8,'PONDERADORES-GBD'!$A$3:$I$43,9,FALSE)</f>
        <v>0</v>
      </c>
      <c r="EP34" s="81">
        <f>BL34*VLOOKUP(EP$8,'PONDERADORES-GBD'!$A$3:$I$43,5,FALSE)*VLOOKUP(EP$8,'PONDERADORES-GBD'!$A$3:$I$43,7,FALSE)+BL34*(1-VLOOKUP(EP$8,'PONDERADORES-GBD'!$A$3:$I$43,5,FALSE))*VLOOKUP(EP$8,'PONDERADORES-GBD'!$A$3:$I$43,9,FALSE)</f>
        <v>0</v>
      </c>
      <c r="EQ34" s="81">
        <f>BM34*VLOOKUP(EQ$8,'PONDERADORES-GBD'!$A$3:$I$43,5,FALSE)*VLOOKUP(EQ$8,'PONDERADORES-GBD'!$A$3:$I$43,7,FALSE)+BM34*(1-VLOOKUP(EQ$8,'PONDERADORES-GBD'!$A$3:$I$43,5,FALSE))*VLOOKUP(EQ$8,'PONDERADORES-GBD'!$A$3:$I$43,9,FALSE)</f>
        <v>0</v>
      </c>
      <c r="ER34" s="81">
        <f>BN34*VLOOKUP(ER$8,'PONDERADORES-GBD'!$A$3:$I$43,5,FALSE)*VLOOKUP(ER$8,'PONDERADORES-GBD'!$A$3:$I$43,7,FALSE)+BN34*(1-VLOOKUP(ER$8,'PONDERADORES-GBD'!$A$3:$I$43,5,FALSE))*VLOOKUP(ER$8,'PONDERADORES-GBD'!$A$3:$I$43,9,FALSE)</f>
        <v>0</v>
      </c>
      <c r="ES34" s="81">
        <f>BO34*VLOOKUP(ES$8,'PONDERADORES-GBD'!$A$3:$I$43,5,FALSE)*VLOOKUP(ES$8,'PONDERADORES-GBD'!$A$3:$I$43,7,FALSE)+BO34*(1-VLOOKUP(ES$8,'PONDERADORES-GBD'!$A$3:$I$43,5,FALSE))*VLOOKUP(ES$8,'PONDERADORES-GBD'!$A$3:$I$43,9,FALSE)</f>
        <v>0</v>
      </c>
      <c r="ET34" s="81">
        <f>BP34*VLOOKUP(ET$8,'PONDERADORES-GBD'!$A$3:$I$43,5,FALSE)*VLOOKUP(ET$8,'PONDERADORES-GBD'!$A$3:$I$43,7,FALSE)+BP34*(1-VLOOKUP(ET$8,'PONDERADORES-GBD'!$A$3:$I$43,5,FALSE))*VLOOKUP(ET$8,'PONDERADORES-GBD'!$A$3:$I$43,9,FALSE)</f>
        <v>0</v>
      </c>
      <c r="EU34" s="81">
        <f>BQ34*VLOOKUP(EU$8,'PONDERADORES-GBD'!$A$3:$I$43,5,FALSE)*VLOOKUP(EU$8,'PONDERADORES-GBD'!$A$3:$I$43,7,FALSE)+BQ34*(1-VLOOKUP(EU$8,'PONDERADORES-GBD'!$A$3:$I$43,5,FALSE))*VLOOKUP(EU$8,'PONDERADORES-GBD'!$A$3:$I$43,9,FALSE)</f>
        <v>0</v>
      </c>
      <c r="EV34" s="81">
        <f>BR34*VLOOKUP(EV$8,'PONDERADORES-GBD'!$A$3:$I$43,5,FALSE)*VLOOKUP(EV$8,'PONDERADORES-GBD'!$A$3:$I$43,7,FALSE)+BR34*(1-VLOOKUP(EV$8,'PONDERADORES-GBD'!$A$3:$I$43,5,FALSE))*VLOOKUP(EV$8,'PONDERADORES-GBD'!$A$3:$I$43,9,FALSE)</f>
        <v>0</v>
      </c>
      <c r="EW34" s="81">
        <f>BS34*VLOOKUP(EW$8,'PONDERADORES-GBD'!$A$3:$I$43,5,FALSE)*VLOOKUP(EW$8,'PONDERADORES-GBD'!$A$3:$I$43,7,FALSE)+BS34*(1-VLOOKUP(EW$8,'PONDERADORES-GBD'!$A$3:$I$43,5,FALSE))*VLOOKUP(EW$8,'PONDERADORES-GBD'!$A$3:$I$43,9,FALSE)</f>
        <v>0</v>
      </c>
      <c r="EX34" s="81">
        <f>BT34*VLOOKUP(EX$8,'PONDERADORES-GBD'!$A$3:$I$43,5,FALSE)*VLOOKUP(EX$8,'PONDERADORES-GBD'!$A$3:$I$43,7,FALSE)+BT34*(1-VLOOKUP(EX$8,'PONDERADORES-GBD'!$A$3:$I$43,5,FALSE))*VLOOKUP(EX$8,'PONDERADORES-GBD'!$A$3:$I$43,9,FALSE)</f>
        <v>3.2336699999999998E-5</v>
      </c>
      <c r="EY34" s="81">
        <f>BU34*VLOOKUP(EY$8,'PONDERADORES-GBD'!$A$3:$I$43,5,FALSE)*VLOOKUP(EY$8,'PONDERADORES-GBD'!$A$3:$I$43,7,FALSE)+BU34*(1-VLOOKUP(EY$8,'PONDERADORES-GBD'!$A$3:$I$43,5,FALSE))*VLOOKUP(EY$8,'PONDERADORES-GBD'!$A$3:$I$43,9,FALSE)</f>
        <v>2.8918999999999998E-6</v>
      </c>
      <c r="EZ34" s="81">
        <f>BV34*VLOOKUP(EZ$8,'PONDERADORES-GBD'!$A$3:$I$43,5,FALSE)*VLOOKUP(EZ$8,'PONDERADORES-GBD'!$A$3:$I$43,7,FALSE)+BV34*(1-VLOOKUP(EZ$8,'PONDERADORES-GBD'!$A$3:$I$43,5,FALSE))*VLOOKUP(EZ$8,'PONDERADORES-GBD'!$A$3:$I$43,9,FALSE)</f>
        <v>5.2575000000000001E-6</v>
      </c>
      <c r="FA34" s="81">
        <f>BW34*VLOOKUP(FA$8,'PONDERADORES-GBD'!$A$3:$I$43,5,FALSE)*VLOOKUP(FA$8,'PONDERADORES-GBD'!$A$3:$I$43,7,FALSE)+BW34*(1-VLOOKUP(FA$8,'PONDERADORES-GBD'!$A$3:$I$43,5,FALSE))*VLOOKUP(FA$8,'PONDERADORES-GBD'!$A$3:$I$43,9,FALSE)</f>
        <v>2.05062E-5</v>
      </c>
      <c r="FB34" s="81">
        <f>BX34*VLOOKUP(FB$8,'PONDERADORES-GBD'!$A$3:$I$43,5,FALSE)*VLOOKUP(FB$8,'PONDERADORES-GBD'!$A$3:$I$43,7,FALSE)+BX34*(1-VLOOKUP(FB$8,'PONDERADORES-GBD'!$A$3:$I$43,5,FALSE))*VLOOKUP(FB$8,'PONDERADORES-GBD'!$A$3:$I$43,9,FALSE)</f>
        <v>0</v>
      </c>
      <c r="FC34" s="81">
        <f>BY34*VLOOKUP(FC$8,'PONDERADORES-GBD'!$A$3:$I$43,5,FALSE)*VLOOKUP(FC$8,'PONDERADORES-GBD'!$A$3:$I$43,7,FALSE)+BY34*(1-VLOOKUP(FC$8,'PONDERADORES-GBD'!$A$3:$I$43,5,FALSE))*VLOOKUP(FC$8,'PONDERADORES-GBD'!$A$3:$I$43,9,FALSE)</f>
        <v>0</v>
      </c>
      <c r="FD34" s="81">
        <f>BZ34*VLOOKUP(FD$8,'PONDERADORES-GBD'!$A$3:$I$43,5,FALSE)*VLOOKUP(FD$8,'PONDERADORES-GBD'!$A$3:$I$43,7,FALSE)+BZ34*(1-VLOOKUP(FD$8,'PONDERADORES-GBD'!$A$3:$I$43,5,FALSE))*VLOOKUP(FD$8,'PONDERADORES-GBD'!$A$3:$I$43,9,FALSE)</f>
        <v>0</v>
      </c>
      <c r="FE34" s="81">
        <f>CA34*VLOOKUP(FE$8,'PONDERADORES-GBD'!$A$3:$I$43,5,FALSE)*VLOOKUP(FE$8,'PONDERADORES-GBD'!$A$3:$I$43,7,FALSE)+CA34*(1-VLOOKUP(FE$8,'PONDERADORES-GBD'!$A$3:$I$43,5,FALSE))*VLOOKUP(FE$8,'PONDERADORES-GBD'!$A$3:$I$43,9,FALSE)</f>
        <v>0</v>
      </c>
      <c r="FF34" s="81">
        <f>CB34*VLOOKUP(FF$8,'PONDERADORES-GBD'!$A$3:$I$43,5,FALSE)*VLOOKUP(FF$8,'PONDERADORES-GBD'!$A$3:$I$43,7,FALSE)+CB34*(1-VLOOKUP(FF$8,'PONDERADORES-GBD'!$A$3:$I$43,5,FALSE))*VLOOKUP(FF$8,'PONDERADORES-GBD'!$A$3:$I$43,9,FALSE)</f>
        <v>0</v>
      </c>
      <c r="FG34" s="81">
        <f>CC34*VLOOKUP(FG$8,'PONDERADORES-GBD'!$A$3:$I$43,5,FALSE)*VLOOKUP(FG$8,'PONDERADORES-GBD'!$A$3:$I$43,7,FALSE)+CC34*(1-VLOOKUP(FG$8,'PONDERADORES-GBD'!$A$3:$I$43,5,FALSE))*VLOOKUP(FG$8,'PONDERADORES-GBD'!$A$3:$I$43,9,FALSE)</f>
        <v>0</v>
      </c>
      <c r="FH34" s="81">
        <f>CD34*VLOOKUP(FH$8,'PONDERADORES-GBD'!$A$3:$I$43,5,FALSE)*VLOOKUP(FH$8,'PONDERADORES-GBD'!$A$3:$I$43,7,FALSE)+CD34*(1-VLOOKUP(FH$8,'PONDERADORES-GBD'!$A$3:$I$43,5,FALSE))*VLOOKUP(FH$8,'PONDERADORES-GBD'!$A$3:$I$43,9,FALSE)</f>
        <v>0</v>
      </c>
      <c r="FI34" s="81">
        <f>CE34*VLOOKUP(FI$8,'PONDERADORES-GBD'!$A$3:$I$43,5,FALSE)*VLOOKUP(FI$8,'PONDERADORES-GBD'!$A$3:$I$43,7,FALSE)+CE34*(1-VLOOKUP(FI$8,'PONDERADORES-GBD'!$A$3:$I$43,5,FALSE))*VLOOKUP(FI$8,'PONDERADORES-GBD'!$A$3:$I$43,9,FALSE)</f>
        <v>0</v>
      </c>
      <c r="FJ34" s="81">
        <f>CF34*VLOOKUP(FJ$8,'PONDERADORES-GBD'!$A$3:$I$43,5,FALSE)*VLOOKUP(FJ$8,'PONDERADORES-GBD'!$A$3:$I$43,7,FALSE)+CF34*(1-VLOOKUP(FJ$8,'PONDERADORES-GBD'!$A$3:$I$43,5,FALSE))*VLOOKUP(FJ$8,'PONDERADORES-GBD'!$A$3:$I$43,9,FALSE)</f>
        <v>0</v>
      </c>
      <c r="FK34" s="81">
        <f>CG34*VLOOKUP(FK$8,'PONDERADORES-GBD'!$A$3:$I$43,5,FALSE)*VLOOKUP(FK$8,'PONDERADORES-GBD'!$A$3:$I$43,7,FALSE)+CG34*(1-VLOOKUP(FK$8,'PONDERADORES-GBD'!$A$3:$I$43,5,FALSE))*VLOOKUP(FK$8,'PONDERADORES-GBD'!$A$3:$I$43,9,FALSE)</f>
        <v>0</v>
      </c>
      <c r="FL34" s="81">
        <f>CH34*VLOOKUP(FL$8,'PONDERADORES-GBD'!$A$3:$I$43,5,FALSE)*VLOOKUP(FL$8,'PONDERADORES-GBD'!$A$3:$I$43,6,FALSE)*VLOOKUP(FL$8,'PONDERADORES-GBD'!$A$3:$I$43,3,FALSE)+CH34*(1-VLOOKUP(FL$8,'PONDERADORES-GBD'!$A$3:$I$43,5,FALSE))*VLOOKUP(FL$8,'PONDERADORES-GBD'!$A$3:$I$43,8,FALSE)*VLOOKUP(FL$8,'PONDERADORES-GBD'!$A$3:$I$43,3,FALSE)</f>
        <v>0</v>
      </c>
      <c r="FM34" s="81">
        <f>CI34*VLOOKUP(FM$8,'PONDERADORES-GBD'!$A$3:$I$43,5,FALSE)*VLOOKUP(FM$8,'PONDERADORES-GBD'!$A$3:$I$43,6,FALSE)*VLOOKUP(FM$8,'PONDERADORES-GBD'!$A$3:$I$43,3,FALSE)+CI34*(1-VLOOKUP(FM$8,'PONDERADORES-GBD'!$A$3:$I$43,5,FALSE))*VLOOKUP(FM$8,'PONDERADORES-GBD'!$A$3:$I$43,8,FALSE)*VLOOKUP(FM$8,'PONDERADORES-GBD'!$A$3:$I$43,3,FALSE)</f>
        <v>0</v>
      </c>
      <c r="FN34" s="81">
        <f>CJ34*VLOOKUP(FN$8,'PONDERADORES-GBD'!$A$3:$I$43,5,FALSE)*VLOOKUP(FN$8,'PONDERADORES-GBD'!$A$3:$I$43,6,FALSE)*VLOOKUP(FN$8,'PONDERADORES-GBD'!$A$3:$I$43,3,FALSE)+CJ34*(1-VLOOKUP(FN$8,'PONDERADORES-GBD'!$A$3:$I$43,5,FALSE))*VLOOKUP(FN$8,'PONDERADORES-GBD'!$A$3:$I$43,8,FALSE)*VLOOKUP(FN$8,'PONDERADORES-GBD'!$A$3:$I$43,3,FALSE)</f>
        <v>2.8338111401232037E-3</v>
      </c>
      <c r="FO34" s="81">
        <f>CK34*VLOOKUP(FO$8,'PONDERADORES-GBD'!$A$3:$I$43,5,FALSE)*VLOOKUP(FO$8,'PONDERADORES-GBD'!$A$3:$I$43,6,FALSE)*VLOOKUP(FO$8,'PONDERADORES-GBD'!$A$3:$I$43,3,FALSE)+CK34*(1-VLOOKUP(FO$8,'PONDERADORES-GBD'!$A$3:$I$43,5,FALSE))*VLOOKUP(FO$8,'PONDERADORES-GBD'!$A$3:$I$43,8,FALSE)*VLOOKUP(FO$8,'PONDERADORES-GBD'!$A$3:$I$43,3,FALSE)</f>
        <v>0</v>
      </c>
      <c r="FP34" s="81">
        <f>CL34*VLOOKUP(FP$8,'PONDERADORES-GBD'!$A$3:$I$43,5,FALSE)*VLOOKUP(FP$8,'PONDERADORES-GBD'!$A$3:$I$43,6,FALSE)*VLOOKUP(FP$8,'PONDERADORES-GBD'!$A$3:$I$43,3,FALSE)+CL34*(1-VLOOKUP(FP$8,'PONDERADORES-GBD'!$A$3:$I$43,5,FALSE))*VLOOKUP(FP$8,'PONDERADORES-GBD'!$A$3:$I$43,8,FALSE)*VLOOKUP(FP$8,'PONDERADORES-GBD'!$A$3:$I$43,3,FALSE)</f>
        <v>0</v>
      </c>
      <c r="FQ34" s="81">
        <f>CM34*VLOOKUP(FQ$8,'PONDERADORES-GBD'!$A$3:$I$43,5,FALSE)*VLOOKUP(FQ$8,'PONDERADORES-GBD'!$A$3:$I$43,6,FALSE)*VLOOKUP(FQ$8,'PONDERADORES-GBD'!$A$3:$I$43,3,FALSE)+CM34*(1-VLOOKUP(FQ$8,'PONDERADORES-GBD'!$A$3:$I$43,5,FALSE))*VLOOKUP(FQ$8,'PONDERADORES-GBD'!$A$3:$I$43,8,FALSE)*VLOOKUP(FQ$8,'PONDERADORES-GBD'!$A$3:$I$43,3,FALSE)</f>
        <v>0</v>
      </c>
      <c r="FR34" s="81">
        <f>CN34*VLOOKUP(FR$8,'PONDERADORES-GBD'!$A$3:$I$43,5,FALSE)*VLOOKUP(FR$8,'PONDERADORES-GBD'!$A$3:$I$43,6,FALSE)*VLOOKUP(FR$8,'PONDERADORES-GBD'!$A$3:$I$43,3,FALSE)+CN34*(1-VLOOKUP(FR$8,'PONDERADORES-GBD'!$A$3:$I$43,5,FALSE))*VLOOKUP(FR$8,'PONDERADORES-GBD'!$A$3:$I$43,8,FALSE)*VLOOKUP(FR$8,'PONDERADORES-GBD'!$A$3:$I$43,3,FALSE)</f>
        <v>4.3184123704312111E-4</v>
      </c>
      <c r="FS34" s="81">
        <f>CO34*VLOOKUP(FS$8,'PONDERADORES-GBD'!$A$3:$I$43,5,FALSE)*VLOOKUP(FS$8,'PONDERADORES-GBD'!$A$3:$I$43,6,FALSE)*VLOOKUP(FS$8,'PONDERADORES-GBD'!$A$3:$I$43,3,FALSE)+CO34*(1-VLOOKUP(FS$8,'PONDERADORES-GBD'!$A$3:$I$43,5,FALSE))*VLOOKUP(FS$8,'PONDERADORES-GBD'!$A$3:$I$43,8,FALSE)*VLOOKUP(FS$8,'PONDERADORES-GBD'!$A$3:$I$43,3,FALSE)</f>
        <v>4.3351504028747424E-4</v>
      </c>
      <c r="FT34" s="81">
        <f>CP34*VLOOKUP(FT$8,'PONDERADORES-GBD'!$A$3:$I$43,5,FALSE)*VLOOKUP(FT$8,'PONDERADORES-GBD'!$A$3:$I$43,6,FALSE)*VLOOKUP(FT$8,'PONDERADORES-GBD'!$A$3:$I$43,3,FALSE)+CP34*(1-VLOOKUP(FT$8,'PONDERADORES-GBD'!$A$3:$I$43,5,FALSE))*VLOOKUP(FT$8,'PONDERADORES-GBD'!$A$3:$I$43,8,FALSE)*VLOOKUP(FT$8,'PONDERADORES-GBD'!$A$3:$I$43,3,FALSE)</f>
        <v>8.3153152361396311E-4</v>
      </c>
      <c r="FU34" s="81">
        <f>CQ34*VLOOKUP(FU$8,'PONDERADORES-GBD'!$A$3:$I$43,5,FALSE)*VLOOKUP(FU$8,'PONDERADORES-GBD'!$A$3:$I$43,6,FALSE)*VLOOKUP(FU$8,'PONDERADORES-GBD'!$A$3:$I$43,3,FALSE)+CQ34*(1-VLOOKUP(FU$8,'PONDERADORES-GBD'!$A$3:$I$43,5,FALSE))*VLOOKUP(FU$8,'PONDERADORES-GBD'!$A$3:$I$43,8,FALSE)*VLOOKUP(FU$8,'PONDERADORES-GBD'!$A$3:$I$43,3,FALSE)</f>
        <v>5.5161034620123208E-4</v>
      </c>
      <c r="FV34" s="81">
        <f>CR34*VLOOKUP(FV$8,'PONDERADORES-GBD'!$A$3:$I$43,5,FALSE)*VLOOKUP(FV$8,'PONDERADORES-GBD'!$A$3:$I$43,6,FALSE)*VLOOKUP(FV$8,'PONDERADORES-GBD'!$A$3:$I$43,3,FALSE)+CR34*(1-VLOOKUP(FV$8,'PONDERADORES-GBD'!$A$3:$I$43,5,FALSE))*VLOOKUP(FV$8,'PONDERADORES-GBD'!$A$3:$I$43,8,FALSE)*VLOOKUP(FV$8,'PONDERADORES-GBD'!$A$3:$I$43,3,FALSE)</f>
        <v>1.228522132238193E-3</v>
      </c>
      <c r="FW34" s="81">
        <f>CS34*VLOOKUP(FW$8,'PONDERADORES-GBD'!$A$3:$I$43,5,FALSE)*VLOOKUP(FW$8,'PONDERADORES-GBD'!$A$3:$I$43,6,FALSE)*VLOOKUP(FW$8,'PONDERADORES-GBD'!$A$3:$I$43,3,FALSE)+CS34*(1-VLOOKUP(FW$8,'PONDERADORES-GBD'!$A$3:$I$43,5,FALSE))*VLOOKUP(FW$8,'PONDERADORES-GBD'!$A$3:$I$43,8,FALSE)*VLOOKUP(FW$8,'PONDERADORES-GBD'!$A$3:$I$43,3,FALSE)</f>
        <v>0</v>
      </c>
      <c r="FX34" s="81">
        <f>CT34*VLOOKUP(FX$8,'PONDERADORES-GBD'!$A$3:$I$43,5,FALSE)*VLOOKUP(FX$8,'PONDERADORES-GBD'!$A$3:$I$43,6,FALSE)*VLOOKUP(FX$8,'PONDERADORES-GBD'!$A$3:$I$43,3,FALSE)+CT34*(1-VLOOKUP(FX$8,'PONDERADORES-GBD'!$A$3:$I$43,5,FALSE))*VLOOKUP(FX$8,'PONDERADORES-GBD'!$A$3:$I$43,8,FALSE)*VLOOKUP(FX$8,'PONDERADORES-GBD'!$A$3:$I$43,3,FALSE)</f>
        <v>6.2560453518138259E-4</v>
      </c>
      <c r="FY34" s="81">
        <f>CU34*VLOOKUP(FY$8,'PONDERADORES-GBD'!$A$3:$I$43,5,FALSE)*VLOOKUP(FY$8,'PONDERADORES-GBD'!$A$3:$I$43,6,FALSE)*VLOOKUP(FY$8,'PONDERADORES-GBD'!$A$3:$I$43,3,FALSE)+CU34*(1-VLOOKUP(FY$8,'PONDERADORES-GBD'!$A$3:$I$43,5,FALSE))*VLOOKUP(FY$8,'PONDERADORES-GBD'!$A$3:$I$43,8,FALSE)*VLOOKUP(FY$8,'PONDERADORES-GBD'!$A$3:$I$43,3,FALSE)</f>
        <v>3.6727628747433261E-6</v>
      </c>
      <c r="FZ34" s="81">
        <f>CV34*VLOOKUP(FZ$8,'PONDERADORES-GBD'!$A$3:$I$43,5,FALSE)*VLOOKUP(FZ$8,'PONDERADORES-GBD'!$A$3:$I$43,6,FALSE)*VLOOKUP(FZ$8,'PONDERADORES-GBD'!$A$3:$I$43,3,FALSE)+CV34*(1-VLOOKUP(FZ$8,'PONDERADORES-GBD'!$A$3:$I$43,5,FALSE))*VLOOKUP(FZ$8,'PONDERADORES-GBD'!$A$3:$I$43,8,FALSE)*VLOOKUP(FZ$8,'PONDERADORES-GBD'!$A$3:$I$43,3,FALSE)</f>
        <v>0</v>
      </c>
      <c r="GA34" s="81">
        <f>CW34*VLOOKUP(GA$8,'PONDERADORES-GBD'!$A$3:$I$43,5,FALSE)*VLOOKUP(GA$8,'PONDERADORES-GBD'!$A$3:$I$43,6,FALSE)*VLOOKUP(GA$8,'PONDERADORES-GBD'!$A$3:$I$43,3,FALSE)+CW34*(1-VLOOKUP(GA$8,'PONDERADORES-GBD'!$A$3:$I$43,5,FALSE))*VLOOKUP(GA$8,'PONDERADORES-GBD'!$A$3:$I$43,8,FALSE)*VLOOKUP(GA$8,'PONDERADORES-GBD'!$A$3:$I$43,3,FALSE)</f>
        <v>1.3043763979466119E-4</v>
      </c>
      <c r="GB34" s="81">
        <f>CX34*VLOOKUP(GB$8,'PONDERADORES-GBD'!$A$3:$I$43,5,FALSE)*VLOOKUP(GB$8,'PONDERADORES-GBD'!$A$3:$I$43,6,FALSE)*VLOOKUP(GB$8,'PONDERADORES-GBD'!$A$3:$I$43,3,FALSE)+CX34*(1-VLOOKUP(GB$8,'PONDERADORES-GBD'!$A$3:$I$43,5,FALSE))*VLOOKUP(GB$8,'PONDERADORES-GBD'!$A$3:$I$43,8,FALSE)*VLOOKUP(GB$8,'PONDERADORES-GBD'!$A$3:$I$43,3,FALSE)</f>
        <v>1.8661859904175223E-4</v>
      </c>
      <c r="GC34" s="81">
        <f>CY34*VLOOKUP(GC$8,'PONDERADORES-GBD'!$A$3:$I$43,5,FALSE)*VLOOKUP(GC$8,'PONDERADORES-GBD'!$A$3:$I$43,6,FALSE)*VLOOKUP(GC$8,'PONDERADORES-GBD'!$A$3:$I$43,3,FALSE)+CY34*(1-VLOOKUP(GC$8,'PONDERADORES-GBD'!$A$3:$I$43,5,FALSE))*VLOOKUP(GC$8,'PONDERADORES-GBD'!$A$3:$I$43,8,FALSE)*VLOOKUP(GC$8,'PONDERADORES-GBD'!$A$3:$I$43,3,FALSE)</f>
        <v>8.1487712032854193E-4</v>
      </c>
      <c r="GD34" s="81">
        <f>CZ34*VLOOKUP(GD$8,'PONDERADORES-GBD'!$A$3:$I$43,5,FALSE)*VLOOKUP(GD$8,'PONDERADORES-GBD'!$A$3:$I$43,6,FALSE)*VLOOKUP(GD$8,'PONDERADORES-GBD'!$A$3:$I$43,3,FALSE)+CZ34*(1-VLOOKUP(GD$8,'PONDERADORES-GBD'!$A$3:$I$43,5,FALSE))*VLOOKUP(GD$8,'PONDERADORES-GBD'!$A$3:$I$43,8,FALSE)*VLOOKUP(GD$8,'PONDERADORES-GBD'!$A$3:$I$43,3,FALSE)</f>
        <v>2.3351635482546197E-4</v>
      </c>
      <c r="GE34" s="81">
        <f>DA34*VLOOKUP(GE$8,'PONDERADORES-GBD'!$A$3:$I$43,5,FALSE)*VLOOKUP(GE$8,'PONDERADORES-GBD'!$A$3:$I$43,6,FALSE)*VLOOKUP(GE$8,'PONDERADORES-GBD'!$A$3:$I$43,3,FALSE)+DA34*(1-VLOOKUP(GE$8,'PONDERADORES-GBD'!$A$3:$I$43,5,FALSE))*VLOOKUP(GE$8,'PONDERADORES-GBD'!$A$3:$I$43,8,FALSE)*VLOOKUP(GE$8,'PONDERADORES-GBD'!$A$3:$I$43,3,FALSE)</f>
        <v>1.9416875975359344E-4</v>
      </c>
      <c r="GF34" s="81">
        <f>DB34*VLOOKUP(GF$8,'PONDERADORES-GBD'!$A$3:$I$43,5,FALSE)*VLOOKUP(GF$8,'PONDERADORES-GBD'!$A$3:$I$43,6,FALSE)*VLOOKUP(GF$8,'PONDERADORES-GBD'!$A$3:$I$43,3,FALSE)+DB34*(1-VLOOKUP(GF$8,'PONDERADORES-GBD'!$A$3:$I$43,5,FALSE))*VLOOKUP(GF$8,'PONDERADORES-GBD'!$A$3:$I$43,8,FALSE)*VLOOKUP(GF$8,'PONDERADORES-GBD'!$A$3:$I$43,3,FALSE)</f>
        <v>1.7516484161533198E-4</v>
      </c>
      <c r="GG34" s="81">
        <f>DC34*VLOOKUP(GG$8,'PONDERADORES-GBD'!$A$3:$I$43,5,FALSE)*VLOOKUP(GG$8,'PONDERADORES-GBD'!$A$3:$I$43,6,FALSE)*VLOOKUP(GG$8,'PONDERADORES-GBD'!$A$3:$I$43,3,FALSE)+DC34*(1-VLOOKUP(GG$8,'PONDERADORES-GBD'!$A$3:$I$43,5,FALSE))*VLOOKUP(GG$8,'PONDERADORES-GBD'!$A$3:$I$43,8,FALSE)*VLOOKUP(GG$8,'PONDERADORES-GBD'!$A$3:$I$43,3,FALSE)</f>
        <v>1.1195425051334701E-5</v>
      </c>
      <c r="GH34" s="81">
        <f>DD34*VLOOKUP(GH$8,'PONDERADORES-GBD'!$A$3:$I$43,5,FALSE)*VLOOKUP(GH$8,'PONDERADORES-GBD'!$A$3:$I$43,6,FALSE)*VLOOKUP(GH$8,'PONDERADORES-GBD'!$A$3:$I$43,3,FALSE)+DD34*(1-VLOOKUP(GH$8,'PONDERADORES-GBD'!$A$3:$I$43,5,FALSE))*VLOOKUP(GH$8,'PONDERADORES-GBD'!$A$3:$I$43,8,FALSE)*VLOOKUP(GH$8,'PONDERADORES-GBD'!$A$3:$I$43,3,FALSE)</f>
        <v>7.4103363449691984E-4</v>
      </c>
      <c r="GI34" s="81">
        <f>DE34*VLOOKUP(GI$8,'PONDERADORES-GBD'!$A$3:$I$43,5,FALSE)*VLOOKUP(GI$8,'PONDERADORES-GBD'!$A$3:$I$43,6,FALSE)*VLOOKUP(GI$8,'PONDERADORES-GBD'!$A$3:$I$43,3,FALSE)+DE34*(1-VLOOKUP(GI$8,'PONDERADORES-GBD'!$A$3:$I$43,5,FALSE))*VLOOKUP(GI$8,'PONDERADORES-GBD'!$A$3:$I$43,8,FALSE)*VLOOKUP(GI$8,'PONDERADORES-GBD'!$A$3:$I$43,3,FALSE)</f>
        <v>2.5290497193702943E-5</v>
      </c>
      <c r="GJ34" s="81">
        <f>DF34*VLOOKUP(GJ$8,'PONDERADORES-GBD'!$A$3:$I$43,5,FALSE)*VLOOKUP(GJ$8,'PONDERADORES-GBD'!$A$3:$I$43,6,FALSE)*VLOOKUP(GJ$8,'PONDERADORES-GBD'!$A$3:$I$43,3,FALSE)+DF34*(1-VLOOKUP(GJ$8,'PONDERADORES-GBD'!$A$3:$I$43,5,FALSE))*VLOOKUP(GJ$8,'PONDERADORES-GBD'!$A$3:$I$43,8,FALSE)*VLOOKUP(GJ$8,'PONDERADORES-GBD'!$A$3:$I$43,3,FALSE)</f>
        <v>1.622993839835729E-6</v>
      </c>
      <c r="GK34" s="81">
        <f>DG34*VLOOKUP(GK$8,'PONDERADORES-GBD'!$A$3:$I$43,5,FALSE)*VLOOKUP(GK$8,'PONDERADORES-GBD'!$A$3:$I$43,6,FALSE)*VLOOKUP(GK$8,'PONDERADORES-GBD'!$A$3:$I$43,3,FALSE)+DG34*(1-VLOOKUP(GK$8,'PONDERADORES-GBD'!$A$3:$I$43,5,FALSE))*VLOOKUP(GK$8,'PONDERADORES-GBD'!$A$3:$I$43,8,FALSE)*VLOOKUP(GK$8,'PONDERADORES-GBD'!$A$3:$I$43,3,FALSE)</f>
        <v>0</v>
      </c>
      <c r="GL34" s="81">
        <f>DH34*VLOOKUP(GL$8,'PONDERADORES-GBD'!$A$3:$I$43,5,FALSE)*VLOOKUP(GL$8,'PONDERADORES-GBD'!$A$3:$I$43,6,FALSE)*VLOOKUP(GL$8,'PONDERADORES-GBD'!$A$3:$I$43,3,FALSE)+DH34*(1-VLOOKUP(GL$8,'PONDERADORES-GBD'!$A$3:$I$43,5,FALSE))*VLOOKUP(GL$8,'PONDERADORES-GBD'!$A$3:$I$43,8,FALSE)*VLOOKUP(GL$8,'PONDERADORES-GBD'!$A$3:$I$43,3,FALSE)</f>
        <v>0</v>
      </c>
      <c r="GM34" s="81">
        <f>DI34*VLOOKUP(GM$8,'PONDERADORES-GBD'!$A$3:$I$43,5,FALSE)*VLOOKUP(GM$8,'PONDERADORES-GBD'!$A$3:$I$43,6,FALSE)*VLOOKUP(GM$8,'PONDERADORES-GBD'!$A$3:$I$43,3,FALSE)+DI34*(1-VLOOKUP(GM$8,'PONDERADORES-GBD'!$A$3:$I$43,5,FALSE))*VLOOKUP(GM$8,'PONDERADORES-GBD'!$A$3:$I$43,8,FALSE)*VLOOKUP(GM$8,'PONDERADORES-GBD'!$A$3:$I$43,3,FALSE)</f>
        <v>0</v>
      </c>
      <c r="GN34" s="81">
        <f>DJ34*VLOOKUP(GN$8,'PONDERADORES-GBD'!$A$3:$I$43,5,FALSE)*VLOOKUP(GN$8,'PONDERADORES-GBD'!$A$3:$I$43,6,FALSE)*VLOOKUP(GN$8,'PONDERADORES-GBD'!$A$3:$I$43,3,FALSE)+DJ34*(1-VLOOKUP(GN$8,'PONDERADORES-GBD'!$A$3:$I$43,5,FALSE))*VLOOKUP(GN$8,'PONDERADORES-GBD'!$A$3:$I$43,8,FALSE)*VLOOKUP(GN$8,'PONDERADORES-GBD'!$A$3:$I$43,3,FALSE)</f>
        <v>0</v>
      </c>
      <c r="GO34" s="81">
        <f>DK34*VLOOKUP(GO$8,'PONDERADORES-GBD'!$A$3:$I$43,5,FALSE)*VLOOKUP(GO$8,'PONDERADORES-GBD'!$A$3:$I$43,6,FALSE)*VLOOKUP(GO$8,'PONDERADORES-GBD'!$A$3:$I$43,3,FALSE)+DK34*(1-VLOOKUP(GO$8,'PONDERADORES-GBD'!$A$3:$I$43,5,FALSE))*VLOOKUP(GO$8,'PONDERADORES-GBD'!$A$3:$I$43,8,FALSE)*VLOOKUP(GO$8,'PONDERADORES-GBD'!$A$3:$I$43,3,FALSE)</f>
        <v>0</v>
      </c>
      <c r="GP34" s="81">
        <f>DL34*VLOOKUP(GP$8,'PONDERADORES-GBD'!$A$3:$I$43,5,FALSE)*VLOOKUP(GP$8,'PONDERADORES-GBD'!$A$3:$I$43,6,FALSE)*VLOOKUP(GP$8,'PONDERADORES-GBD'!$A$3:$I$43,3,FALSE)+DL34*(1-VLOOKUP(GP$8,'PONDERADORES-GBD'!$A$3:$I$43,5,FALSE))*VLOOKUP(GP$8,'PONDERADORES-GBD'!$A$3:$I$43,8,FALSE)*VLOOKUP(GP$8,'PONDERADORES-GBD'!$A$3:$I$43,3,FALSE)</f>
        <v>0</v>
      </c>
      <c r="GQ34" s="81">
        <f>DM34*VLOOKUP(GQ$8,'PONDERADORES-GBD'!$A$3:$I$43,5,FALSE)*VLOOKUP(GQ$8,'PONDERADORES-GBD'!$A$3:$I$43,6,FALSE)*VLOOKUP(GQ$8,'PONDERADORES-GBD'!$A$3:$I$43,3,FALSE)+DM34*(1-VLOOKUP(GQ$8,'PONDERADORES-GBD'!$A$3:$I$43,5,FALSE))*VLOOKUP(GQ$8,'PONDERADORES-GBD'!$A$3:$I$43,8,FALSE)*VLOOKUP(GQ$8,'PONDERADORES-GBD'!$A$3:$I$43,3,FALSE)</f>
        <v>1.1607523613963037E-6</v>
      </c>
      <c r="GR34" s="81">
        <f>DN34*VLOOKUP(GR$8,'PONDERADORES-GBD'!$A$3:$I$43,5,FALSE)*VLOOKUP(GR$8,'PONDERADORES-GBD'!$A$3:$I$43,6,FALSE)*VLOOKUP(GR$8,'PONDERADORES-GBD'!$A$3:$I$43,3,FALSE)+DN34*(1-VLOOKUP(GR$8,'PONDERADORES-GBD'!$A$3:$I$43,5,FALSE))*VLOOKUP(GR$8,'PONDERADORES-GBD'!$A$3:$I$43,8,FALSE)*VLOOKUP(GR$8,'PONDERADORES-GBD'!$A$3:$I$43,3,FALSE)</f>
        <v>0</v>
      </c>
      <c r="GS34" s="81">
        <f>DO34*VLOOKUP(GS$8,'PONDERADORES-GBD'!$A$3:$I$43,5,FALSE)*VLOOKUP(GS$8,'PONDERADORES-GBD'!$A$3:$I$43,6,FALSE)*VLOOKUP(GS$8,'PONDERADORES-GBD'!$A$3:$I$43,3,FALSE)+DO34*(1-VLOOKUP(GS$8,'PONDERADORES-GBD'!$A$3:$I$43,5,FALSE))*VLOOKUP(GS$8,'PONDERADORES-GBD'!$A$3:$I$43,8,FALSE)*VLOOKUP(GS$8,'PONDERADORES-GBD'!$A$3:$I$43,3,FALSE)</f>
        <v>0</v>
      </c>
      <c r="GT34" s="81">
        <f>DP34*VLOOKUP(GT$8,'PONDERADORES-GBD'!$A$3:$I$43,5,FALSE)*VLOOKUP(GT$8,'PONDERADORES-GBD'!$A$3:$I$43,6,FALSE)*VLOOKUP(GT$8,'PONDERADORES-GBD'!$A$3:$I$43,3,FALSE)+DP34*(1-VLOOKUP(GT$8,'PONDERADORES-GBD'!$A$3:$I$43,5,FALSE))*VLOOKUP(GT$8,'PONDERADORES-GBD'!$A$3:$I$43,8,FALSE)*VLOOKUP(GT$8,'PONDERADORES-GBD'!$A$3:$I$43,3,FALSE)</f>
        <v>7.4966866529774134E-6</v>
      </c>
      <c r="GU34" s="81">
        <f>DQ34*VLOOKUP(GU$8,'PONDERADORES-GBD'!$A$3:$I$43,5,FALSE)*VLOOKUP(GU$8,'PONDERADORES-GBD'!$A$3:$I$43,6,FALSE)*VLOOKUP(GU$8,'PONDERADORES-GBD'!$A$3:$I$43,3,FALSE)+DQ34*(1-VLOOKUP(GU$8,'PONDERADORES-GBD'!$A$3:$I$43,5,FALSE))*VLOOKUP(GU$8,'PONDERADORES-GBD'!$A$3:$I$43,8,FALSE)*VLOOKUP(GU$8,'PONDERADORES-GBD'!$A$3:$I$43,3,FALSE)</f>
        <v>1.0459098151950718E-5</v>
      </c>
      <c r="GV34" s="81">
        <f>DR34*VLOOKUP(GV$8,'PONDERADORES-GBD'!$A$3:$I$43,5,FALSE)*VLOOKUP(GV$8,'PONDERADORES-GBD'!$A$3:$I$43,6,FALSE)*VLOOKUP(GV$8,'PONDERADORES-GBD'!$A$3:$I$43,3,FALSE)+DR34*(1-VLOOKUP(GV$8,'PONDERADORES-GBD'!$A$3:$I$43,5,FALSE))*VLOOKUP(GV$8,'PONDERADORES-GBD'!$A$3:$I$43,8,FALSE)*VLOOKUP(GV$8,'PONDERADORES-GBD'!$A$3:$I$43,3,FALSE)</f>
        <v>2.4245239589322387E-5</v>
      </c>
      <c r="GW34" s="81">
        <f>DS34*VLOOKUP(GW$8,'PONDERADORES-GBD'!$A$3:$I$43,5,FALSE)*VLOOKUP(GW$8,'PONDERADORES-GBD'!$A$3:$I$43,6,FALSE)*VLOOKUP(GW$8,'PONDERADORES-GBD'!$A$3:$I$43,3,FALSE)+DS34*(1-VLOOKUP(GW$8,'PONDERADORES-GBD'!$A$3:$I$43,5,FALSE))*VLOOKUP(GW$8,'PONDERADORES-GBD'!$A$3:$I$43,8,FALSE)*VLOOKUP(GW$8,'PONDERADORES-GBD'!$A$3:$I$43,3,FALSE)</f>
        <v>2.0119586475017112E-5</v>
      </c>
      <c r="GX34" s="81">
        <f>DT34*VLOOKUP(GX$8,'PONDERADORES-GBD'!$A$3:$I$43,5,FALSE)*VLOOKUP(GX$8,'PONDERADORES-GBD'!$A$3:$I$43,6,FALSE)*VLOOKUP(GX$8,'PONDERADORES-GBD'!$A$3:$I$43,3,FALSE)+DT34*(1-VLOOKUP(GX$8,'PONDERADORES-GBD'!$A$3:$I$43,5,FALSE))*VLOOKUP(GX$8,'PONDERADORES-GBD'!$A$3:$I$43,8,FALSE)*VLOOKUP(GX$8,'PONDERADORES-GBD'!$A$3:$I$43,3,FALSE)</f>
        <v>5.3335770020533881E-7</v>
      </c>
      <c r="GY34" s="81">
        <f>DU34*VLOOKUP(GY$8,'PONDERADORES-GBD'!$A$3:$I$43,5,FALSE)*VLOOKUP(GY$8,'PONDERADORES-GBD'!$A$3:$I$43,6,FALSE)*VLOOKUP(GY$8,'PONDERADORES-GBD'!$A$3:$I$43,3,FALSE)+DU34*(1-VLOOKUP(GY$8,'PONDERADORES-GBD'!$A$3:$I$43,5,FALSE))*VLOOKUP(GY$8,'PONDERADORES-GBD'!$A$3:$I$43,8,FALSE)*VLOOKUP(GY$8,'PONDERADORES-GBD'!$A$3:$I$43,3,FALSE)</f>
        <v>0</v>
      </c>
      <c r="GZ34" s="82">
        <f t="shared" si="1"/>
        <v>1.039570056E-2</v>
      </c>
      <c r="HA34" s="82">
        <f t="shared" si="2"/>
        <v>9.5180493044353196E-3</v>
      </c>
      <c r="HC34" s="52">
        <f>GZ34*PRODMORTALIDAD!BR34*C34</f>
        <v>0</v>
      </c>
      <c r="HD34" s="52">
        <f>PRODMORTALIDAD!E34*PRODLG!HA34*PRODLG!C34</f>
        <v>0</v>
      </c>
      <c r="HE34" s="52">
        <f t="shared" si="3"/>
        <v>0</v>
      </c>
    </row>
    <row r="35" spans="1:213" ht="15.75" x14ac:dyDescent="0.25">
      <c r="A35" s="68" t="s">
        <v>105</v>
      </c>
      <c r="B35" s="46" t="s">
        <v>49</v>
      </c>
      <c r="C35" s="50">
        <f>DATOS!B75</f>
        <v>0</v>
      </c>
      <c r="D35" s="51">
        <v>5.8792000000000002E-3</v>
      </c>
      <c r="E35" s="51">
        <v>5.6119999999999998E-3</v>
      </c>
      <c r="F35" s="51">
        <v>0.20538029999999999</v>
      </c>
      <c r="G35" s="51">
        <v>0</v>
      </c>
      <c r="H35" s="51">
        <v>2.6719999999999999E-4</v>
      </c>
      <c r="I35" s="51">
        <v>0</v>
      </c>
      <c r="J35" s="51">
        <v>2.24479E-2</v>
      </c>
      <c r="K35" s="51">
        <v>3.1266700000000001E-2</v>
      </c>
      <c r="L35" s="51">
        <v>5.7723099999999999E-2</v>
      </c>
      <c r="M35" s="51">
        <v>2.53875E-2</v>
      </c>
      <c r="N35" s="51">
        <v>3.34046E-2</v>
      </c>
      <c r="O35" s="51">
        <v>2.6719999999999999E-4</v>
      </c>
      <c r="P35" s="51">
        <v>8.2968200000000006E-2</v>
      </c>
      <c r="Q35" s="51">
        <v>3.2068000000000001E-3</v>
      </c>
      <c r="R35" s="51">
        <v>2.6724000000000001E-3</v>
      </c>
      <c r="S35" s="51">
        <v>1.9775500000000001E-2</v>
      </c>
      <c r="T35" s="51">
        <v>2.4585800000000001E-2</v>
      </c>
      <c r="U35" s="51">
        <v>5.1843899999999998E-2</v>
      </c>
      <c r="V35" s="51">
        <v>2.43185E-2</v>
      </c>
      <c r="W35" s="51">
        <v>5.1843899999999998E-2</v>
      </c>
      <c r="X35" s="51">
        <v>6.1998900000000003E-2</v>
      </c>
      <c r="Y35" s="51">
        <v>1.5767E-2</v>
      </c>
      <c r="Z35" s="51">
        <v>0.171566</v>
      </c>
      <c r="AA35" s="51">
        <v>1.76376E-2</v>
      </c>
      <c r="AB35" s="51">
        <v>2.9396000000000001E-3</v>
      </c>
      <c r="AC35" s="51">
        <v>0</v>
      </c>
      <c r="AD35" s="51">
        <v>0</v>
      </c>
      <c r="AE35" s="51">
        <v>2.6719999999999999E-4</v>
      </c>
      <c r="AF35" s="51">
        <v>2.6719999999999999E-4</v>
      </c>
      <c r="AG35" s="51">
        <v>8.0170000000000003E-4</v>
      </c>
      <c r="AH35" s="51">
        <v>0</v>
      </c>
      <c r="AI35" s="51">
        <v>2.1378999999999999E-3</v>
      </c>
      <c r="AJ35" s="51">
        <v>8.2842999999999997E-3</v>
      </c>
      <c r="AK35" s="51">
        <v>5.6119999999999998E-3</v>
      </c>
      <c r="AL35" s="51">
        <v>1.9508299999999999E-2</v>
      </c>
      <c r="AM35" s="51">
        <v>3.7947599999999998E-2</v>
      </c>
      <c r="AN35" s="51">
        <v>5.6119999999999998E-3</v>
      </c>
      <c r="AO35" s="51">
        <v>8.0170000000000003E-4</v>
      </c>
      <c r="AP35" s="51">
        <v>0</v>
      </c>
      <c r="AQ35" s="51">
        <v>0</v>
      </c>
      <c r="AR35" s="51">
        <v>0.99999970000000016</v>
      </c>
      <c r="AT35" s="78">
        <f>D35*VLOOKUP(AT$8,'PONDERADORES-GBD'!$A$3:$I$43,4,FALSE)</f>
        <v>5.8792000000000002E-3</v>
      </c>
      <c r="AU35" s="78">
        <f>E35*VLOOKUP(AU$8,'PONDERADORES-GBD'!$A$3:$I$43,4,FALSE)</f>
        <v>5.6119999999999998E-3</v>
      </c>
      <c r="AV35" s="78">
        <f>F35*VLOOKUP(AV$8,'PONDERADORES-GBD'!$A$3:$I$43,4,FALSE)</f>
        <v>1.0269014999999999E-2</v>
      </c>
      <c r="AW35" s="78">
        <f>G35*VLOOKUP(AW$8,'PONDERADORES-GBD'!$A$3:$I$43,4,FALSE)</f>
        <v>0</v>
      </c>
      <c r="AX35" s="78">
        <f>H35*VLOOKUP(AX$8,'PONDERADORES-GBD'!$A$3:$I$43,4,FALSE)</f>
        <v>2.6719999999999999E-4</v>
      </c>
      <c r="AY35" s="78">
        <f>I35*VLOOKUP(AY$8,'PONDERADORES-GBD'!$A$3:$I$43,4,FALSE)</f>
        <v>0</v>
      </c>
      <c r="AZ35" s="78">
        <f>J35*VLOOKUP(AZ$8,'PONDERADORES-GBD'!$A$3:$I$43,4,FALSE)</f>
        <v>1.122395E-3</v>
      </c>
      <c r="BA35" s="78">
        <f>K35*VLOOKUP(BA$8,'PONDERADORES-GBD'!$A$3:$I$43,4,FALSE)</f>
        <v>1.5633350000000001E-3</v>
      </c>
      <c r="BB35" s="78">
        <f>L35*VLOOKUP(BB$8,'PONDERADORES-GBD'!$A$3:$I$43,4,FALSE)</f>
        <v>0</v>
      </c>
      <c r="BC35" s="78">
        <f>M35*VLOOKUP(BC$8,'PONDERADORES-GBD'!$A$3:$I$43,4,FALSE)</f>
        <v>0</v>
      </c>
      <c r="BD35" s="78">
        <f>N35*VLOOKUP(BD$8,'PONDERADORES-GBD'!$A$3:$I$43,4,FALSE)</f>
        <v>0</v>
      </c>
      <c r="BE35" s="78">
        <f>O35*VLOOKUP(BE$8,'PONDERADORES-GBD'!$A$3:$I$43,4,FALSE)</f>
        <v>2.6719999999999999E-4</v>
      </c>
      <c r="BF35" s="78">
        <f>P35*VLOOKUP(BF$8,'PONDERADORES-GBD'!$A$3:$I$43,4,FALSE)</f>
        <v>4.1484100000000008E-3</v>
      </c>
      <c r="BG35" s="78">
        <f>Q35*VLOOKUP(BG$8,'PONDERADORES-GBD'!$A$3:$I$43,4,FALSE)</f>
        <v>3.2068000000000005E-4</v>
      </c>
      <c r="BH35" s="78">
        <f>R35*VLOOKUP(BH$8,'PONDERADORES-GBD'!$A$3:$I$43,4,FALSE)</f>
        <v>5.3448000000000005E-4</v>
      </c>
      <c r="BI35" s="78">
        <f>S35*VLOOKUP(BI$8,'PONDERADORES-GBD'!$A$3:$I$43,4,FALSE)</f>
        <v>2.9663250000000001E-3</v>
      </c>
      <c r="BJ35" s="78">
        <f>T35*VLOOKUP(BJ$8,'PONDERADORES-GBD'!$A$3:$I$43,4,FALSE)</f>
        <v>0</v>
      </c>
      <c r="BK35" s="78">
        <f>U35*VLOOKUP(BK$8,'PONDERADORES-GBD'!$A$3:$I$43,4,FALSE)</f>
        <v>0</v>
      </c>
      <c r="BL35" s="78">
        <f>V35*VLOOKUP(BL$8,'PONDERADORES-GBD'!$A$3:$I$43,4,FALSE)</f>
        <v>0</v>
      </c>
      <c r="BM35" s="78">
        <f>W35*VLOOKUP(BM$8,'PONDERADORES-GBD'!$A$3:$I$43,4,FALSE)</f>
        <v>0</v>
      </c>
      <c r="BN35" s="78">
        <f>X35*VLOOKUP(BN$8,'PONDERADORES-GBD'!$A$3:$I$43,4,FALSE)</f>
        <v>0</v>
      </c>
      <c r="BO35" s="78">
        <f>Y35*VLOOKUP(BO$8,'PONDERADORES-GBD'!$A$3:$I$43,4,FALSE)</f>
        <v>0</v>
      </c>
      <c r="BP35" s="78">
        <f>Z35*VLOOKUP(BP$8,'PONDERADORES-GBD'!$A$3:$I$43,4,FALSE)</f>
        <v>0</v>
      </c>
      <c r="BQ35" s="78">
        <f>AA35*VLOOKUP(BQ$8,'PONDERADORES-GBD'!$A$3:$I$43,4,FALSE)</f>
        <v>0</v>
      </c>
      <c r="BR35" s="78">
        <f>AB35*VLOOKUP(BR$8,'PONDERADORES-GBD'!$A$3:$I$43,4,FALSE)</f>
        <v>0</v>
      </c>
      <c r="BS35" s="78">
        <f>AC35*VLOOKUP(BS$8,'PONDERADORES-GBD'!$A$3:$I$43,4,FALSE)</f>
        <v>0</v>
      </c>
      <c r="BT35" s="78">
        <f>AD35*VLOOKUP(BT$8,'PONDERADORES-GBD'!$A$3:$I$43,4,FALSE)</f>
        <v>0</v>
      </c>
      <c r="BU35" s="78">
        <f>AE35*VLOOKUP(BU$8,'PONDERADORES-GBD'!$A$3:$I$43,4,FALSE)</f>
        <v>2.6719999999999999E-4</v>
      </c>
      <c r="BV35" s="78">
        <f>AF35*VLOOKUP(BV$8,'PONDERADORES-GBD'!$A$3:$I$43,4,FALSE)</f>
        <v>2.6719999999999999E-4</v>
      </c>
      <c r="BW35" s="78">
        <f>AG35*VLOOKUP(BW$8,'PONDERADORES-GBD'!$A$3:$I$43,4,FALSE)</f>
        <v>8.0170000000000003E-4</v>
      </c>
      <c r="BX35" s="78">
        <f>AH35*VLOOKUP(BX$8,'PONDERADORES-GBD'!$A$3:$I$43,4,FALSE)</f>
        <v>0</v>
      </c>
      <c r="BY35" s="78">
        <f>AI35*VLOOKUP(BY$8,'PONDERADORES-GBD'!$A$3:$I$43,4,FALSE)</f>
        <v>0</v>
      </c>
      <c r="BZ35" s="78">
        <f>AJ35*VLOOKUP(BZ$8,'PONDERADORES-GBD'!$A$3:$I$43,4,FALSE)</f>
        <v>0</v>
      </c>
      <c r="CA35" s="78">
        <f>AK35*VLOOKUP(CA$8,'PONDERADORES-GBD'!$A$3:$I$43,4,FALSE)</f>
        <v>0</v>
      </c>
      <c r="CB35" s="78">
        <f>AL35*VLOOKUP(CB$8,'PONDERADORES-GBD'!$A$3:$I$43,4,FALSE)</f>
        <v>0</v>
      </c>
      <c r="CC35" s="78">
        <f>AM35*VLOOKUP(CC$8,'PONDERADORES-GBD'!$A$3:$I$43,4,FALSE)</f>
        <v>0</v>
      </c>
      <c r="CD35" s="78">
        <f>AN35*VLOOKUP(CD$8,'PONDERADORES-GBD'!$A$3:$I$43,4,FALSE)</f>
        <v>0</v>
      </c>
      <c r="CE35" s="78">
        <f>AO35*VLOOKUP(CE$8,'PONDERADORES-GBD'!$A$3:$I$43,4,FALSE)</f>
        <v>0</v>
      </c>
      <c r="CF35" s="78">
        <f>AP35*VLOOKUP(CF$8,'PONDERADORES-GBD'!$A$3:$I$43,4,FALSE)</f>
        <v>0</v>
      </c>
      <c r="CG35" s="78">
        <f>AQ35*VLOOKUP(CG$8,'PONDERADORES-GBD'!$A$3:$I$43,4,FALSE)</f>
        <v>0</v>
      </c>
      <c r="CH35" s="78">
        <f>D35*(1-VLOOKUP(CH$8,'PONDERADORES-GBD'!$A$3:$I$43,4,FALSE))</f>
        <v>0</v>
      </c>
      <c r="CI35" s="78">
        <f>E35*(1-VLOOKUP(CI$8,'PONDERADORES-GBD'!$A$3:$I$43,4,FALSE))</f>
        <v>0</v>
      </c>
      <c r="CJ35" s="78">
        <f>F35*(1-VLOOKUP(CJ$8,'PONDERADORES-GBD'!$A$3:$I$43,4,FALSE))</f>
        <v>0.19511128499999997</v>
      </c>
      <c r="CK35" s="78">
        <f>G35*(1-VLOOKUP(CK$8,'PONDERADORES-GBD'!$A$3:$I$43,4,FALSE))</f>
        <v>0</v>
      </c>
      <c r="CL35" s="78">
        <f>H35*(1-VLOOKUP(CL$8,'PONDERADORES-GBD'!$A$3:$I$43,4,FALSE))</f>
        <v>0</v>
      </c>
      <c r="CM35" s="78">
        <f>I35*(1-VLOOKUP(CM$8,'PONDERADORES-GBD'!$A$3:$I$43,4,FALSE))</f>
        <v>0</v>
      </c>
      <c r="CN35" s="78">
        <f>J35*(1-VLOOKUP(CN$8,'PONDERADORES-GBD'!$A$3:$I$43,4,FALSE))</f>
        <v>2.1325504999999998E-2</v>
      </c>
      <c r="CO35" s="78">
        <f>K35*(1-VLOOKUP(CO$8,'PONDERADORES-GBD'!$A$3:$I$43,4,FALSE))</f>
        <v>2.9703364999999999E-2</v>
      </c>
      <c r="CP35" s="78">
        <f>L35*(1-VLOOKUP(CP$8,'PONDERADORES-GBD'!$A$3:$I$43,4,FALSE))</f>
        <v>5.7723099999999999E-2</v>
      </c>
      <c r="CQ35" s="78">
        <f>M35*(1-VLOOKUP(CQ$8,'PONDERADORES-GBD'!$A$3:$I$43,4,FALSE))</f>
        <v>2.53875E-2</v>
      </c>
      <c r="CR35" s="78">
        <f>N35*(1-VLOOKUP(CR$8,'PONDERADORES-GBD'!$A$3:$I$43,4,FALSE))</f>
        <v>3.34046E-2</v>
      </c>
      <c r="CS35" s="78">
        <f>O35*(1-VLOOKUP(CS$8,'PONDERADORES-GBD'!$A$3:$I$43,4,FALSE))</f>
        <v>0</v>
      </c>
      <c r="CT35" s="78">
        <f>P35*(1-VLOOKUP(CT$8,'PONDERADORES-GBD'!$A$3:$I$43,4,FALSE))</f>
        <v>7.8819790000000001E-2</v>
      </c>
      <c r="CU35" s="78">
        <f>Q35*(1-VLOOKUP(CU$8,'PONDERADORES-GBD'!$A$3:$I$43,4,FALSE))</f>
        <v>2.8861200000000003E-3</v>
      </c>
      <c r="CV35" s="78">
        <f>R35*(1-VLOOKUP(CV$8,'PONDERADORES-GBD'!$A$3:$I$43,4,FALSE))</f>
        <v>2.1379200000000002E-3</v>
      </c>
      <c r="CW35" s="78">
        <f>S35*(1-VLOOKUP(CW$8,'PONDERADORES-GBD'!$A$3:$I$43,4,FALSE))</f>
        <v>1.6809174999999999E-2</v>
      </c>
      <c r="CX35" s="78">
        <f>T35*(1-VLOOKUP(CX$8,'PONDERADORES-GBD'!$A$3:$I$43,4,FALSE))</f>
        <v>2.4585800000000001E-2</v>
      </c>
      <c r="CY35" s="78">
        <f>U35*(1-VLOOKUP(CY$8,'PONDERADORES-GBD'!$A$3:$I$43,4,FALSE))</f>
        <v>5.1843899999999998E-2</v>
      </c>
      <c r="CZ35" s="78">
        <f>V35*(1-VLOOKUP(CZ$8,'PONDERADORES-GBD'!$A$3:$I$43,4,FALSE))</f>
        <v>2.43185E-2</v>
      </c>
      <c r="DA35" s="78">
        <f>W35*(1-VLOOKUP(DA$8,'PONDERADORES-GBD'!$A$3:$I$43,4,FALSE))</f>
        <v>5.1843899999999998E-2</v>
      </c>
      <c r="DB35" s="78">
        <f>X35*(1-VLOOKUP(DB$8,'PONDERADORES-GBD'!$A$3:$I$43,4,FALSE))</f>
        <v>6.1998900000000003E-2</v>
      </c>
      <c r="DC35" s="78">
        <f>Y35*(1-VLOOKUP(DC$8,'PONDERADORES-GBD'!$A$3:$I$43,4,FALSE))</f>
        <v>1.5767E-2</v>
      </c>
      <c r="DD35" s="78">
        <f>Z35*(1-VLOOKUP(DD$8,'PONDERADORES-GBD'!$A$3:$I$43,4,FALSE))</f>
        <v>0.171566</v>
      </c>
      <c r="DE35" s="78">
        <f>AA35*(1-VLOOKUP(DE$8,'PONDERADORES-GBD'!$A$3:$I$43,4,FALSE))</f>
        <v>1.76376E-2</v>
      </c>
      <c r="DF35" s="78">
        <f>AB35*(1-VLOOKUP(DF$8,'PONDERADORES-GBD'!$A$3:$I$43,4,FALSE))</f>
        <v>2.9396000000000001E-3</v>
      </c>
      <c r="DG35" s="78">
        <f>AC35*(1-VLOOKUP(DG$8,'PONDERADORES-GBD'!$A$3:$I$43,4,FALSE))</f>
        <v>0</v>
      </c>
      <c r="DH35" s="78">
        <f>AD35*(1-VLOOKUP(DH$8,'PONDERADORES-GBD'!$A$3:$I$43,4,FALSE))</f>
        <v>0</v>
      </c>
      <c r="DI35" s="78">
        <f>AE35*(1-VLOOKUP(DI$8,'PONDERADORES-GBD'!$A$3:$I$43,4,FALSE))</f>
        <v>0</v>
      </c>
      <c r="DJ35" s="78">
        <f>AF35*(1-VLOOKUP(DJ$8,'PONDERADORES-GBD'!$A$3:$I$43,4,FALSE))</f>
        <v>0</v>
      </c>
      <c r="DK35" s="78">
        <f>AG35*(1-VLOOKUP(DK$8,'PONDERADORES-GBD'!$A$3:$I$43,4,FALSE))</f>
        <v>0</v>
      </c>
      <c r="DL35" s="78">
        <f>AH35*(1-VLOOKUP(DL$8,'PONDERADORES-GBD'!$A$3:$I$43,4,FALSE))</f>
        <v>0</v>
      </c>
      <c r="DM35" s="78">
        <f>AI35*(1-VLOOKUP(DM$8,'PONDERADORES-GBD'!$A$3:$I$43,4,FALSE))</f>
        <v>2.1378999999999999E-3</v>
      </c>
      <c r="DN35" s="78">
        <f>AJ35*(1-VLOOKUP(DN$8,'PONDERADORES-GBD'!$A$3:$I$43,4,FALSE))</f>
        <v>8.2842999999999997E-3</v>
      </c>
      <c r="DO35" s="78">
        <f>AK35*(1-VLOOKUP(DO$8,'PONDERADORES-GBD'!$A$3:$I$43,4,FALSE))</f>
        <v>5.6119999999999998E-3</v>
      </c>
      <c r="DP35" s="78">
        <f>AL35*(1-VLOOKUP(DP$8,'PONDERADORES-GBD'!$A$3:$I$43,4,FALSE))</f>
        <v>1.9508299999999999E-2</v>
      </c>
      <c r="DQ35" s="78">
        <f>AM35*(1-VLOOKUP(DQ$8,'PONDERADORES-GBD'!$A$3:$I$43,4,FALSE))</f>
        <v>3.7947599999999998E-2</v>
      </c>
      <c r="DR35" s="78">
        <f>AN35*(1-VLOOKUP(DR$8,'PONDERADORES-GBD'!$A$3:$I$43,4,FALSE))</f>
        <v>5.6119999999999998E-3</v>
      </c>
      <c r="DS35" s="78">
        <f>AO35*(1-VLOOKUP(DS$8,'PONDERADORES-GBD'!$A$3:$I$43,4,FALSE))</f>
        <v>8.0170000000000003E-4</v>
      </c>
      <c r="DT35" s="78">
        <f>AP35*(1-VLOOKUP(DT$8,'PONDERADORES-GBD'!$A$3:$I$43,4,FALSE))</f>
        <v>0</v>
      </c>
      <c r="DU35" s="78">
        <f>AQ35*(1-VLOOKUP(DU$8,'PONDERADORES-GBD'!$A$3:$I$43,4,FALSE))</f>
        <v>0</v>
      </c>
      <c r="DV35" s="50">
        <f t="shared" si="0"/>
        <v>0.99999970000000016</v>
      </c>
      <c r="DW35" s="45"/>
      <c r="DX35" s="81">
        <f>AT35*VLOOKUP(DX$8,'PONDERADORES-GBD'!$A$3:$I$43,5,FALSE)*VLOOKUP(DX$8,'PONDERADORES-GBD'!$A$3:$I$43,7,FALSE)+AT35*(1-VLOOKUP(DX$8,'PONDERADORES-GBD'!$A$3:$I$43,5,FALSE))*VLOOKUP(DX$8,'PONDERADORES-GBD'!$A$3:$I$43,9,FALSE)</f>
        <v>3.4628488E-3</v>
      </c>
      <c r="DY35" s="81">
        <f>AU35*VLOOKUP(DY$8,'PONDERADORES-GBD'!$A$3:$I$43,5,FALSE)*VLOOKUP(DY$8,'PONDERADORES-GBD'!$A$3:$I$43,7,FALSE)+AU35*(1-VLOOKUP(DY$8,'PONDERADORES-GBD'!$A$3:$I$43,5,FALSE))*VLOOKUP(DY$8,'PONDERADORES-GBD'!$A$3:$I$43,9,FALSE)</f>
        <v>1.6611519999999999E-3</v>
      </c>
      <c r="DZ35" s="81">
        <f>AV35*VLOOKUP(DZ$8,'PONDERADORES-GBD'!$A$3:$I$43,5,FALSE)*VLOOKUP(DZ$8,'PONDERADORES-GBD'!$A$3:$I$43,7,FALSE)+AV35*(1-VLOOKUP(DZ$8,'PONDERADORES-GBD'!$A$3:$I$43,5,FALSE))*VLOOKUP(DZ$8,'PONDERADORES-GBD'!$A$3:$I$43,9,FALSE)</f>
        <v>2.3721424650000001E-3</v>
      </c>
      <c r="EA35" s="81">
        <f>AW35*VLOOKUP(EA$8,'PONDERADORES-GBD'!$A$3:$I$43,5,FALSE)*VLOOKUP(EA$8,'PONDERADORES-GBD'!$A$3:$I$43,7,FALSE)+AW35*(1-VLOOKUP(EA$8,'PONDERADORES-GBD'!$A$3:$I$43,5,FALSE))*VLOOKUP(EA$8,'PONDERADORES-GBD'!$A$3:$I$43,9,FALSE)</f>
        <v>0</v>
      </c>
      <c r="EB35" s="81">
        <f>AX35*VLOOKUP(EB$8,'PONDERADORES-GBD'!$A$3:$I$43,5,FALSE)*VLOOKUP(EB$8,'PONDERADORES-GBD'!$A$3:$I$43,7,FALSE)+AX35*(1-VLOOKUP(EB$8,'PONDERADORES-GBD'!$A$3:$I$43,5,FALSE))*VLOOKUP(EB$8,'PONDERADORES-GBD'!$A$3:$I$43,9,FALSE)</f>
        <v>3.6072000000000003E-5</v>
      </c>
      <c r="EC35" s="81">
        <f>AY35*VLOOKUP(EC$8,'PONDERADORES-GBD'!$A$3:$I$43,5,FALSE)*VLOOKUP(EC$8,'PONDERADORES-GBD'!$A$3:$I$43,7,FALSE)+AY35*(1-VLOOKUP(EC$8,'PONDERADORES-GBD'!$A$3:$I$43,5,FALSE))*VLOOKUP(EC$8,'PONDERADORES-GBD'!$A$3:$I$43,9,FALSE)</f>
        <v>0</v>
      </c>
      <c r="ED35" s="81">
        <f>AZ35*VLOOKUP(ED$8,'PONDERADORES-GBD'!$A$3:$I$43,5,FALSE)*VLOOKUP(ED$8,'PONDERADORES-GBD'!$A$3:$I$43,7,FALSE)+AZ35*(1-VLOOKUP(ED$8,'PONDERADORES-GBD'!$A$3:$I$43,5,FALSE))*VLOOKUP(ED$8,'PONDERADORES-GBD'!$A$3:$I$43,9,FALSE)</f>
        <v>6.5098910000000002E-5</v>
      </c>
      <c r="EE35" s="81">
        <f>BA35*VLOOKUP(EE$8,'PONDERADORES-GBD'!$A$3:$I$43,5,FALSE)*VLOOKUP(EE$8,'PONDERADORES-GBD'!$A$3:$I$43,7,FALSE)+BA35*(1-VLOOKUP(EE$8,'PONDERADORES-GBD'!$A$3:$I$43,5,FALSE))*VLOOKUP(EE$8,'PONDERADORES-GBD'!$A$3:$I$43,9,FALSE)</f>
        <v>7.8166750000000008E-6</v>
      </c>
      <c r="EF35" s="81">
        <f>BB35*VLOOKUP(EF$8,'PONDERADORES-GBD'!$A$3:$I$43,5,FALSE)*VLOOKUP(EF$8,'PONDERADORES-GBD'!$A$3:$I$43,7,FALSE)+BB35*(1-VLOOKUP(EF$8,'PONDERADORES-GBD'!$A$3:$I$43,5,FALSE))*VLOOKUP(EF$8,'PONDERADORES-GBD'!$A$3:$I$43,9,FALSE)</f>
        <v>0</v>
      </c>
      <c r="EG35" s="81">
        <f>BC35*VLOOKUP(EG$8,'PONDERADORES-GBD'!$A$3:$I$43,5,FALSE)*VLOOKUP(EG$8,'PONDERADORES-GBD'!$A$3:$I$43,7,FALSE)+BC35*(1-VLOOKUP(EG$8,'PONDERADORES-GBD'!$A$3:$I$43,5,FALSE))*VLOOKUP(EG$8,'PONDERADORES-GBD'!$A$3:$I$43,9,FALSE)</f>
        <v>0</v>
      </c>
      <c r="EH35" s="81">
        <f>BD35*VLOOKUP(EH$8,'PONDERADORES-GBD'!$A$3:$I$43,5,FALSE)*VLOOKUP(EH$8,'PONDERADORES-GBD'!$A$3:$I$43,7,FALSE)+BD35*(1-VLOOKUP(EH$8,'PONDERADORES-GBD'!$A$3:$I$43,5,FALSE))*VLOOKUP(EH$8,'PONDERADORES-GBD'!$A$3:$I$43,9,FALSE)</f>
        <v>0</v>
      </c>
      <c r="EI35" s="81">
        <f>BE35*VLOOKUP(EI$8,'PONDERADORES-GBD'!$A$3:$I$43,5,FALSE)*VLOOKUP(EI$8,'PONDERADORES-GBD'!$A$3:$I$43,7,FALSE)+BE35*(1-VLOOKUP(EI$8,'PONDERADORES-GBD'!$A$3:$I$43,5,FALSE))*VLOOKUP(EI$8,'PONDERADORES-GBD'!$A$3:$I$43,9,FALSE)</f>
        <v>4.2752000000000002E-6</v>
      </c>
      <c r="EJ35" s="81">
        <f>BF35*VLOOKUP(EJ$8,'PONDERADORES-GBD'!$A$3:$I$43,5,FALSE)*VLOOKUP(EJ$8,'PONDERADORES-GBD'!$A$3:$I$43,7,FALSE)+BF35*(1-VLOOKUP(EJ$8,'PONDERADORES-GBD'!$A$3:$I$43,5,FALSE))*VLOOKUP(EJ$8,'PONDERADORES-GBD'!$A$3:$I$43,9,FALSE)</f>
        <v>3.8995054000000008E-4</v>
      </c>
      <c r="EK35" s="81">
        <f>BG35*VLOOKUP(EK$8,'PONDERADORES-GBD'!$A$3:$I$43,5,FALSE)*VLOOKUP(EK$8,'PONDERADORES-GBD'!$A$3:$I$43,7,FALSE)+BG35*(1-VLOOKUP(EK$8,'PONDERADORES-GBD'!$A$3:$I$43,5,FALSE))*VLOOKUP(EK$8,'PONDERADORES-GBD'!$A$3:$I$43,9,FALSE)</f>
        <v>9.6204000000000016E-5</v>
      </c>
      <c r="EL35" s="81">
        <f>BH35*VLOOKUP(EL$8,'PONDERADORES-GBD'!$A$3:$I$43,5,FALSE)*VLOOKUP(EL$8,'PONDERADORES-GBD'!$A$3:$I$43,7,FALSE)+BH35*(1-VLOOKUP(EL$8,'PONDERADORES-GBD'!$A$3:$I$43,5,FALSE))*VLOOKUP(EL$8,'PONDERADORES-GBD'!$A$3:$I$43,9,FALSE)</f>
        <v>6.0396240000000006E-5</v>
      </c>
      <c r="EM35" s="81">
        <f>BI35*VLOOKUP(EM$8,'PONDERADORES-GBD'!$A$3:$I$43,5,FALSE)*VLOOKUP(EM$8,'PONDERADORES-GBD'!$A$3:$I$43,7,FALSE)+BI35*(1-VLOOKUP(EM$8,'PONDERADORES-GBD'!$A$3:$I$43,5,FALSE))*VLOOKUP(EM$8,'PONDERADORES-GBD'!$A$3:$I$43,9,FALSE)</f>
        <v>2.10609075E-4</v>
      </c>
      <c r="EN35" s="81">
        <f>BJ35*VLOOKUP(EN$8,'PONDERADORES-GBD'!$A$3:$I$43,5,FALSE)*VLOOKUP(EN$8,'PONDERADORES-GBD'!$A$3:$I$43,7,FALSE)+BJ35*(1-VLOOKUP(EN$8,'PONDERADORES-GBD'!$A$3:$I$43,5,FALSE))*VLOOKUP(EN$8,'PONDERADORES-GBD'!$A$3:$I$43,9,FALSE)</f>
        <v>0</v>
      </c>
      <c r="EO35" s="81">
        <f>BK35*VLOOKUP(EO$8,'PONDERADORES-GBD'!$A$3:$I$43,5,FALSE)*VLOOKUP(EO$8,'PONDERADORES-GBD'!$A$3:$I$43,7,FALSE)+BK35*(1-VLOOKUP(EO$8,'PONDERADORES-GBD'!$A$3:$I$43,5,FALSE))*VLOOKUP(EO$8,'PONDERADORES-GBD'!$A$3:$I$43,9,FALSE)</f>
        <v>0</v>
      </c>
      <c r="EP35" s="81">
        <f>BL35*VLOOKUP(EP$8,'PONDERADORES-GBD'!$A$3:$I$43,5,FALSE)*VLOOKUP(EP$8,'PONDERADORES-GBD'!$A$3:$I$43,7,FALSE)+BL35*(1-VLOOKUP(EP$8,'PONDERADORES-GBD'!$A$3:$I$43,5,FALSE))*VLOOKUP(EP$8,'PONDERADORES-GBD'!$A$3:$I$43,9,FALSE)</f>
        <v>0</v>
      </c>
      <c r="EQ35" s="81">
        <f>BM35*VLOOKUP(EQ$8,'PONDERADORES-GBD'!$A$3:$I$43,5,FALSE)*VLOOKUP(EQ$8,'PONDERADORES-GBD'!$A$3:$I$43,7,FALSE)+BM35*(1-VLOOKUP(EQ$8,'PONDERADORES-GBD'!$A$3:$I$43,5,FALSE))*VLOOKUP(EQ$8,'PONDERADORES-GBD'!$A$3:$I$43,9,FALSE)</f>
        <v>0</v>
      </c>
      <c r="ER35" s="81">
        <f>BN35*VLOOKUP(ER$8,'PONDERADORES-GBD'!$A$3:$I$43,5,FALSE)*VLOOKUP(ER$8,'PONDERADORES-GBD'!$A$3:$I$43,7,FALSE)+BN35*(1-VLOOKUP(ER$8,'PONDERADORES-GBD'!$A$3:$I$43,5,FALSE))*VLOOKUP(ER$8,'PONDERADORES-GBD'!$A$3:$I$43,9,FALSE)</f>
        <v>0</v>
      </c>
      <c r="ES35" s="81">
        <f>BO35*VLOOKUP(ES$8,'PONDERADORES-GBD'!$A$3:$I$43,5,FALSE)*VLOOKUP(ES$8,'PONDERADORES-GBD'!$A$3:$I$43,7,FALSE)+BO35*(1-VLOOKUP(ES$8,'PONDERADORES-GBD'!$A$3:$I$43,5,FALSE))*VLOOKUP(ES$8,'PONDERADORES-GBD'!$A$3:$I$43,9,FALSE)</f>
        <v>0</v>
      </c>
      <c r="ET35" s="81">
        <f>BP35*VLOOKUP(ET$8,'PONDERADORES-GBD'!$A$3:$I$43,5,FALSE)*VLOOKUP(ET$8,'PONDERADORES-GBD'!$A$3:$I$43,7,FALSE)+BP35*(1-VLOOKUP(ET$8,'PONDERADORES-GBD'!$A$3:$I$43,5,FALSE))*VLOOKUP(ET$8,'PONDERADORES-GBD'!$A$3:$I$43,9,FALSE)</f>
        <v>0</v>
      </c>
      <c r="EU35" s="81">
        <f>BQ35*VLOOKUP(EU$8,'PONDERADORES-GBD'!$A$3:$I$43,5,FALSE)*VLOOKUP(EU$8,'PONDERADORES-GBD'!$A$3:$I$43,7,FALSE)+BQ35*(1-VLOOKUP(EU$8,'PONDERADORES-GBD'!$A$3:$I$43,5,FALSE))*VLOOKUP(EU$8,'PONDERADORES-GBD'!$A$3:$I$43,9,FALSE)</f>
        <v>0</v>
      </c>
      <c r="EV35" s="81">
        <f>BR35*VLOOKUP(EV$8,'PONDERADORES-GBD'!$A$3:$I$43,5,FALSE)*VLOOKUP(EV$8,'PONDERADORES-GBD'!$A$3:$I$43,7,FALSE)+BR35*(1-VLOOKUP(EV$8,'PONDERADORES-GBD'!$A$3:$I$43,5,FALSE))*VLOOKUP(EV$8,'PONDERADORES-GBD'!$A$3:$I$43,9,FALSE)</f>
        <v>0</v>
      </c>
      <c r="EW35" s="81">
        <f>BS35*VLOOKUP(EW$8,'PONDERADORES-GBD'!$A$3:$I$43,5,FALSE)*VLOOKUP(EW$8,'PONDERADORES-GBD'!$A$3:$I$43,7,FALSE)+BS35*(1-VLOOKUP(EW$8,'PONDERADORES-GBD'!$A$3:$I$43,5,FALSE))*VLOOKUP(EW$8,'PONDERADORES-GBD'!$A$3:$I$43,9,FALSE)</f>
        <v>0</v>
      </c>
      <c r="EX35" s="81">
        <f>BT35*VLOOKUP(EX$8,'PONDERADORES-GBD'!$A$3:$I$43,5,FALSE)*VLOOKUP(EX$8,'PONDERADORES-GBD'!$A$3:$I$43,7,FALSE)+BT35*(1-VLOOKUP(EX$8,'PONDERADORES-GBD'!$A$3:$I$43,5,FALSE))*VLOOKUP(EX$8,'PONDERADORES-GBD'!$A$3:$I$43,9,FALSE)</f>
        <v>0</v>
      </c>
      <c r="EY35" s="81">
        <f>BU35*VLOOKUP(EY$8,'PONDERADORES-GBD'!$A$3:$I$43,5,FALSE)*VLOOKUP(EY$8,'PONDERADORES-GBD'!$A$3:$I$43,7,FALSE)+BU35*(1-VLOOKUP(EY$8,'PONDERADORES-GBD'!$A$3:$I$43,5,FALSE))*VLOOKUP(EY$8,'PONDERADORES-GBD'!$A$3:$I$43,9,FALSE)</f>
        <v>2.9391999999999997E-6</v>
      </c>
      <c r="EZ35" s="81">
        <f>BV35*VLOOKUP(EZ$8,'PONDERADORES-GBD'!$A$3:$I$43,5,FALSE)*VLOOKUP(EZ$8,'PONDERADORES-GBD'!$A$3:$I$43,7,FALSE)+BV35*(1-VLOOKUP(EZ$8,'PONDERADORES-GBD'!$A$3:$I$43,5,FALSE))*VLOOKUP(EZ$8,'PONDERADORES-GBD'!$A$3:$I$43,9,FALSE)</f>
        <v>1.336E-6</v>
      </c>
      <c r="FA35" s="81">
        <f>BW35*VLOOKUP(FA$8,'PONDERADORES-GBD'!$A$3:$I$43,5,FALSE)*VLOOKUP(FA$8,'PONDERADORES-GBD'!$A$3:$I$43,7,FALSE)+BW35*(1-VLOOKUP(FA$8,'PONDERADORES-GBD'!$A$3:$I$43,5,FALSE))*VLOOKUP(FA$8,'PONDERADORES-GBD'!$A$3:$I$43,9,FALSE)</f>
        <v>3.1266300000000003E-5</v>
      </c>
      <c r="FB35" s="81">
        <f>BX35*VLOOKUP(FB$8,'PONDERADORES-GBD'!$A$3:$I$43,5,FALSE)*VLOOKUP(FB$8,'PONDERADORES-GBD'!$A$3:$I$43,7,FALSE)+BX35*(1-VLOOKUP(FB$8,'PONDERADORES-GBD'!$A$3:$I$43,5,FALSE))*VLOOKUP(FB$8,'PONDERADORES-GBD'!$A$3:$I$43,9,FALSE)</f>
        <v>0</v>
      </c>
      <c r="FC35" s="81">
        <f>BY35*VLOOKUP(FC$8,'PONDERADORES-GBD'!$A$3:$I$43,5,FALSE)*VLOOKUP(FC$8,'PONDERADORES-GBD'!$A$3:$I$43,7,FALSE)+BY35*(1-VLOOKUP(FC$8,'PONDERADORES-GBD'!$A$3:$I$43,5,FALSE))*VLOOKUP(FC$8,'PONDERADORES-GBD'!$A$3:$I$43,9,FALSE)</f>
        <v>0</v>
      </c>
      <c r="FD35" s="81">
        <f>BZ35*VLOOKUP(FD$8,'PONDERADORES-GBD'!$A$3:$I$43,5,FALSE)*VLOOKUP(FD$8,'PONDERADORES-GBD'!$A$3:$I$43,7,FALSE)+BZ35*(1-VLOOKUP(FD$8,'PONDERADORES-GBD'!$A$3:$I$43,5,FALSE))*VLOOKUP(FD$8,'PONDERADORES-GBD'!$A$3:$I$43,9,FALSE)</f>
        <v>0</v>
      </c>
      <c r="FE35" s="81">
        <f>CA35*VLOOKUP(FE$8,'PONDERADORES-GBD'!$A$3:$I$43,5,FALSE)*VLOOKUP(FE$8,'PONDERADORES-GBD'!$A$3:$I$43,7,FALSE)+CA35*(1-VLOOKUP(FE$8,'PONDERADORES-GBD'!$A$3:$I$43,5,FALSE))*VLOOKUP(FE$8,'PONDERADORES-GBD'!$A$3:$I$43,9,FALSE)</f>
        <v>0</v>
      </c>
      <c r="FF35" s="81">
        <f>CB35*VLOOKUP(FF$8,'PONDERADORES-GBD'!$A$3:$I$43,5,FALSE)*VLOOKUP(FF$8,'PONDERADORES-GBD'!$A$3:$I$43,7,FALSE)+CB35*(1-VLOOKUP(FF$8,'PONDERADORES-GBD'!$A$3:$I$43,5,FALSE))*VLOOKUP(FF$8,'PONDERADORES-GBD'!$A$3:$I$43,9,FALSE)</f>
        <v>0</v>
      </c>
      <c r="FG35" s="81">
        <f>CC35*VLOOKUP(FG$8,'PONDERADORES-GBD'!$A$3:$I$43,5,FALSE)*VLOOKUP(FG$8,'PONDERADORES-GBD'!$A$3:$I$43,7,FALSE)+CC35*(1-VLOOKUP(FG$8,'PONDERADORES-GBD'!$A$3:$I$43,5,FALSE))*VLOOKUP(FG$8,'PONDERADORES-GBD'!$A$3:$I$43,9,FALSE)</f>
        <v>0</v>
      </c>
      <c r="FH35" s="81">
        <f>CD35*VLOOKUP(FH$8,'PONDERADORES-GBD'!$A$3:$I$43,5,FALSE)*VLOOKUP(FH$8,'PONDERADORES-GBD'!$A$3:$I$43,7,FALSE)+CD35*(1-VLOOKUP(FH$8,'PONDERADORES-GBD'!$A$3:$I$43,5,FALSE))*VLOOKUP(FH$8,'PONDERADORES-GBD'!$A$3:$I$43,9,FALSE)</f>
        <v>0</v>
      </c>
      <c r="FI35" s="81">
        <f>CE35*VLOOKUP(FI$8,'PONDERADORES-GBD'!$A$3:$I$43,5,FALSE)*VLOOKUP(FI$8,'PONDERADORES-GBD'!$A$3:$I$43,7,FALSE)+CE35*(1-VLOOKUP(FI$8,'PONDERADORES-GBD'!$A$3:$I$43,5,FALSE))*VLOOKUP(FI$8,'PONDERADORES-GBD'!$A$3:$I$43,9,FALSE)</f>
        <v>0</v>
      </c>
      <c r="FJ35" s="81">
        <f>CF35*VLOOKUP(FJ$8,'PONDERADORES-GBD'!$A$3:$I$43,5,FALSE)*VLOOKUP(FJ$8,'PONDERADORES-GBD'!$A$3:$I$43,7,FALSE)+CF35*(1-VLOOKUP(FJ$8,'PONDERADORES-GBD'!$A$3:$I$43,5,FALSE))*VLOOKUP(FJ$8,'PONDERADORES-GBD'!$A$3:$I$43,9,FALSE)</f>
        <v>0</v>
      </c>
      <c r="FK35" s="81">
        <f>CG35*VLOOKUP(FK$8,'PONDERADORES-GBD'!$A$3:$I$43,5,FALSE)*VLOOKUP(FK$8,'PONDERADORES-GBD'!$A$3:$I$43,7,FALSE)+CG35*(1-VLOOKUP(FK$8,'PONDERADORES-GBD'!$A$3:$I$43,5,FALSE))*VLOOKUP(FK$8,'PONDERADORES-GBD'!$A$3:$I$43,9,FALSE)</f>
        <v>0</v>
      </c>
      <c r="FL35" s="81">
        <f>CH35*VLOOKUP(FL$8,'PONDERADORES-GBD'!$A$3:$I$43,5,FALSE)*VLOOKUP(FL$8,'PONDERADORES-GBD'!$A$3:$I$43,6,FALSE)*VLOOKUP(FL$8,'PONDERADORES-GBD'!$A$3:$I$43,3,FALSE)+CH35*(1-VLOOKUP(FL$8,'PONDERADORES-GBD'!$A$3:$I$43,5,FALSE))*VLOOKUP(FL$8,'PONDERADORES-GBD'!$A$3:$I$43,8,FALSE)*VLOOKUP(FL$8,'PONDERADORES-GBD'!$A$3:$I$43,3,FALSE)</f>
        <v>0</v>
      </c>
      <c r="FM35" s="81">
        <f>CI35*VLOOKUP(FM$8,'PONDERADORES-GBD'!$A$3:$I$43,5,FALSE)*VLOOKUP(FM$8,'PONDERADORES-GBD'!$A$3:$I$43,6,FALSE)*VLOOKUP(FM$8,'PONDERADORES-GBD'!$A$3:$I$43,3,FALSE)+CI35*(1-VLOOKUP(FM$8,'PONDERADORES-GBD'!$A$3:$I$43,5,FALSE))*VLOOKUP(FM$8,'PONDERADORES-GBD'!$A$3:$I$43,8,FALSE)*VLOOKUP(FM$8,'PONDERADORES-GBD'!$A$3:$I$43,3,FALSE)</f>
        <v>0</v>
      </c>
      <c r="FN35" s="81">
        <f>CJ35*VLOOKUP(FN$8,'PONDERADORES-GBD'!$A$3:$I$43,5,FALSE)*VLOOKUP(FN$8,'PONDERADORES-GBD'!$A$3:$I$43,6,FALSE)*VLOOKUP(FN$8,'PONDERADORES-GBD'!$A$3:$I$43,3,FALSE)+CJ35*(1-VLOOKUP(FN$8,'PONDERADORES-GBD'!$A$3:$I$43,5,FALSE))*VLOOKUP(FN$8,'PONDERADORES-GBD'!$A$3:$I$43,8,FALSE)*VLOOKUP(FN$8,'PONDERADORES-GBD'!$A$3:$I$43,3,FALSE)</f>
        <v>2.8007350232854204E-3</v>
      </c>
      <c r="FO35" s="81">
        <f>CK35*VLOOKUP(FO$8,'PONDERADORES-GBD'!$A$3:$I$43,5,FALSE)*VLOOKUP(FO$8,'PONDERADORES-GBD'!$A$3:$I$43,6,FALSE)*VLOOKUP(FO$8,'PONDERADORES-GBD'!$A$3:$I$43,3,FALSE)+CK35*(1-VLOOKUP(FO$8,'PONDERADORES-GBD'!$A$3:$I$43,5,FALSE))*VLOOKUP(FO$8,'PONDERADORES-GBD'!$A$3:$I$43,8,FALSE)*VLOOKUP(FO$8,'PONDERADORES-GBD'!$A$3:$I$43,3,FALSE)</f>
        <v>0</v>
      </c>
      <c r="FP35" s="81">
        <f>CL35*VLOOKUP(FP$8,'PONDERADORES-GBD'!$A$3:$I$43,5,FALSE)*VLOOKUP(FP$8,'PONDERADORES-GBD'!$A$3:$I$43,6,FALSE)*VLOOKUP(FP$8,'PONDERADORES-GBD'!$A$3:$I$43,3,FALSE)+CL35*(1-VLOOKUP(FP$8,'PONDERADORES-GBD'!$A$3:$I$43,5,FALSE))*VLOOKUP(FP$8,'PONDERADORES-GBD'!$A$3:$I$43,8,FALSE)*VLOOKUP(FP$8,'PONDERADORES-GBD'!$A$3:$I$43,3,FALSE)</f>
        <v>0</v>
      </c>
      <c r="FQ35" s="81">
        <f>CM35*VLOOKUP(FQ$8,'PONDERADORES-GBD'!$A$3:$I$43,5,FALSE)*VLOOKUP(FQ$8,'PONDERADORES-GBD'!$A$3:$I$43,6,FALSE)*VLOOKUP(FQ$8,'PONDERADORES-GBD'!$A$3:$I$43,3,FALSE)+CM35*(1-VLOOKUP(FQ$8,'PONDERADORES-GBD'!$A$3:$I$43,5,FALSE))*VLOOKUP(FQ$8,'PONDERADORES-GBD'!$A$3:$I$43,8,FALSE)*VLOOKUP(FQ$8,'PONDERADORES-GBD'!$A$3:$I$43,3,FALSE)</f>
        <v>0</v>
      </c>
      <c r="FR35" s="81">
        <f>CN35*VLOOKUP(FR$8,'PONDERADORES-GBD'!$A$3:$I$43,5,FALSE)*VLOOKUP(FR$8,'PONDERADORES-GBD'!$A$3:$I$43,6,FALSE)*VLOOKUP(FR$8,'PONDERADORES-GBD'!$A$3:$I$43,3,FALSE)+CN35*(1-VLOOKUP(FR$8,'PONDERADORES-GBD'!$A$3:$I$43,5,FALSE))*VLOOKUP(FR$8,'PONDERADORES-GBD'!$A$3:$I$43,8,FALSE)*VLOOKUP(FR$8,'PONDERADORES-GBD'!$A$3:$I$43,3,FALSE)</f>
        <v>7.6824365445585208E-4</v>
      </c>
      <c r="FS35" s="81">
        <f>CO35*VLOOKUP(FS$8,'PONDERADORES-GBD'!$A$3:$I$43,5,FALSE)*VLOOKUP(FS$8,'PONDERADORES-GBD'!$A$3:$I$43,6,FALSE)*VLOOKUP(FS$8,'PONDERADORES-GBD'!$A$3:$I$43,3,FALSE)+CO35*(1-VLOOKUP(FS$8,'PONDERADORES-GBD'!$A$3:$I$43,5,FALSE))*VLOOKUP(FS$8,'PONDERADORES-GBD'!$A$3:$I$43,8,FALSE)*VLOOKUP(FS$8,'PONDERADORES-GBD'!$A$3:$I$43,3,FALSE)</f>
        <v>4.6037166123203278E-4</v>
      </c>
      <c r="FT35" s="81">
        <f>CP35*VLOOKUP(FT$8,'PONDERADORES-GBD'!$A$3:$I$43,5,FALSE)*VLOOKUP(FT$8,'PONDERADORES-GBD'!$A$3:$I$43,6,FALSE)*VLOOKUP(FT$8,'PONDERADORES-GBD'!$A$3:$I$43,3,FALSE)+CP35*(1-VLOOKUP(FT$8,'PONDERADORES-GBD'!$A$3:$I$43,5,FALSE))*VLOOKUP(FT$8,'PONDERADORES-GBD'!$A$3:$I$43,8,FALSE)*VLOOKUP(FT$8,'PONDERADORES-GBD'!$A$3:$I$43,3,FALSE)</f>
        <v>9.0389396427104725E-4</v>
      </c>
      <c r="FU35" s="81">
        <f>CQ35*VLOOKUP(FU$8,'PONDERADORES-GBD'!$A$3:$I$43,5,FALSE)*VLOOKUP(FU$8,'PONDERADORES-GBD'!$A$3:$I$43,6,FALSE)*VLOOKUP(FU$8,'PONDERADORES-GBD'!$A$3:$I$43,3,FALSE)+CQ35*(1-VLOOKUP(FU$8,'PONDERADORES-GBD'!$A$3:$I$43,5,FALSE))*VLOOKUP(FU$8,'PONDERADORES-GBD'!$A$3:$I$43,8,FALSE)*VLOOKUP(FU$8,'PONDERADORES-GBD'!$A$3:$I$43,3,FALSE)</f>
        <v>3.9754635523613964E-4</v>
      </c>
      <c r="FV35" s="81">
        <f>CR35*VLOOKUP(FV$8,'PONDERADORES-GBD'!$A$3:$I$43,5,FALSE)*VLOOKUP(FV$8,'PONDERADORES-GBD'!$A$3:$I$43,6,FALSE)*VLOOKUP(FV$8,'PONDERADORES-GBD'!$A$3:$I$43,3,FALSE)+CR35*(1-VLOOKUP(FV$8,'PONDERADORES-GBD'!$A$3:$I$43,5,FALSE))*VLOOKUP(FV$8,'PONDERADORES-GBD'!$A$3:$I$43,8,FALSE)*VLOOKUP(FV$8,'PONDERADORES-GBD'!$A$3:$I$43,3,FALSE)</f>
        <v>1.1737567047227927E-3</v>
      </c>
      <c r="FW35" s="81">
        <f>CS35*VLOOKUP(FW$8,'PONDERADORES-GBD'!$A$3:$I$43,5,FALSE)*VLOOKUP(FW$8,'PONDERADORES-GBD'!$A$3:$I$43,6,FALSE)*VLOOKUP(FW$8,'PONDERADORES-GBD'!$A$3:$I$43,3,FALSE)+CS35*(1-VLOOKUP(FW$8,'PONDERADORES-GBD'!$A$3:$I$43,5,FALSE))*VLOOKUP(FW$8,'PONDERADORES-GBD'!$A$3:$I$43,8,FALSE)*VLOOKUP(FW$8,'PONDERADORES-GBD'!$A$3:$I$43,3,FALSE)</f>
        <v>0</v>
      </c>
      <c r="FX35" s="81">
        <f>CT35*VLOOKUP(FX$8,'PONDERADORES-GBD'!$A$3:$I$43,5,FALSE)*VLOOKUP(FX$8,'PONDERADORES-GBD'!$A$3:$I$43,6,FALSE)*VLOOKUP(FX$8,'PONDERADORES-GBD'!$A$3:$I$43,3,FALSE)+CT35*(1-VLOOKUP(FX$8,'PONDERADORES-GBD'!$A$3:$I$43,5,FALSE))*VLOOKUP(FX$8,'PONDERADORES-GBD'!$A$3:$I$43,8,FALSE)*VLOOKUP(FX$8,'PONDERADORES-GBD'!$A$3:$I$43,3,FALSE)</f>
        <v>5.8157244093086922E-4</v>
      </c>
      <c r="FY35" s="81">
        <f>CU35*VLOOKUP(FY$8,'PONDERADORES-GBD'!$A$3:$I$43,5,FALSE)*VLOOKUP(FY$8,'PONDERADORES-GBD'!$A$3:$I$43,6,FALSE)*VLOOKUP(FY$8,'PONDERADORES-GBD'!$A$3:$I$43,3,FALSE)+CU35*(1-VLOOKUP(FY$8,'PONDERADORES-GBD'!$A$3:$I$43,5,FALSE))*VLOOKUP(FY$8,'PONDERADORES-GBD'!$A$3:$I$43,8,FALSE)*VLOOKUP(FY$8,'PONDERADORES-GBD'!$A$3:$I$43,3,FALSE)</f>
        <v>2.9868675154004104E-6</v>
      </c>
      <c r="FZ35" s="81">
        <f>CV35*VLOOKUP(FZ$8,'PONDERADORES-GBD'!$A$3:$I$43,5,FALSE)*VLOOKUP(FZ$8,'PONDERADORES-GBD'!$A$3:$I$43,6,FALSE)*VLOOKUP(FZ$8,'PONDERADORES-GBD'!$A$3:$I$43,3,FALSE)+CV35*(1-VLOOKUP(FZ$8,'PONDERADORES-GBD'!$A$3:$I$43,5,FALSE))*VLOOKUP(FZ$8,'PONDERADORES-GBD'!$A$3:$I$43,8,FALSE)*VLOOKUP(FZ$8,'PONDERADORES-GBD'!$A$3:$I$43,3,FALSE)</f>
        <v>0</v>
      </c>
      <c r="GA35" s="81">
        <f>CW35*VLOOKUP(GA$8,'PONDERADORES-GBD'!$A$3:$I$43,5,FALSE)*VLOOKUP(GA$8,'PONDERADORES-GBD'!$A$3:$I$43,6,FALSE)*VLOOKUP(GA$8,'PONDERADORES-GBD'!$A$3:$I$43,3,FALSE)+CW35*(1-VLOOKUP(GA$8,'PONDERADORES-GBD'!$A$3:$I$43,5,FALSE))*VLOOKUP(GA$8,'PONDERADORES-GBD'!$A$3:$I$43,8,FALSE)*VLOOKUP(GA$8,'PONDERADORES-GBD'!$A$3:$I$43,3,FALSE)</f>
        <v>1.2743218501026692E-4</v>
      </c>
      <c r="GB35" s="81">
        <f>CX35*VLOOKUP(GB$8,'PONDERADORES-GBD'!$A$3:$I$43,5,FALSE)*VLOOKUP(GB$8,'PONDERADORES-GBD'!$A$3:$I$43,6,FALSE)*VLOOKUP(GB$8,'PONDERADORES-GBD'!$A$3:$I$43,3,FALSE)+CX35*(1-VLOOKUP(GB$8,'PONDERADORES-GBD'!$A$3:$I$43,5,FALSE))*VLOOKUP(GB$8,'PONDERADORES-GBD'!$A$3:$I$43,8,FALSE)*VLOOKUP(GB$8,'PONDERADORES-GBD'!$A$3:$I$43,3,FALSE)</f>
        <v>1.9392659767282687E-4</v>
      </c>
      <c r="GC35" s="81">
        <f>CY35*VLOOKUP(GC$8,'PONDERADORES-GBD'!$A$3:$I$43,5,FALSE)*VLOOKUP(GC$8,'PONDERADORES-GBD'!$A$3:$I$43,6,FALSE)*VLOOKUP(GC$8,'PONDERADORES-GBD'!$A$3:$I$43,3,FALSE)+CY35*(1-VLOOKUP(GC$8,'PONDERADORES-GBD'!$A$3:$I$43,5,FALSE))*VLOOKUP(GC$8,'PONDERADORES-GBD'!$A$3:$I$43,8,FALSE)*VLOOKUP(GC$8,'PONDERADORES-GBD'!$A$3:$I$43,3,FALSE)</f>
        <v>8.035272221765912E-4</v>
      </c>
      <c r="GD35" s="81">
        <f>CZ35*VLOOKUP(GD$8,'PONDERADORES-GBD'!$A$3:$I$43,5,FALSE)*VLOOKUP(GD$8,'PONDERADORES-GBD'!$A$3:$I$43,6,FALSE)*VLOOKUP(GD$8,'PONDERADORES-GBD'!$A$3:$I$43,3,FALSE)+CZ35*(1-VLOOKUP(GD$8,'PONDERADORES-GBD'!$A$3:$I$43,5,FALSE))*VLOOKUP(GD$8,'PONDERADORES-GBD'!$A$3:$I$43,8,FALSE)*VLOOKUP(GD$8,'PONDERADORES-GBD'!$A$3:$I$43,3,FALSE)</f>
        <v>2.880269158110883E-4</v>
      </c>
      <c r="GE35" s="81">
        <f>DA35*VLOOKUP(GE$8,'PONDERADORES-GBD'!$A$3:$I$43,5,FALSE)*VLOOKUP(GE$8,'PONDERADORES-GBD'!$A$3:$I$43,6,FALSE)*VLOOKUP(GE$8,'PONDERADORES-GBD'!$A$3:$I$43,3,FALSE)+DA35*(1-VLOOKUP(GE$8,'PONDERADORES-GBD'!$A$3:$I$43,5,FALSE))*VLOOKUP(GE$8,'PONDERADORES-GBD'!$A$3:$I$43,8,FALSE)*VLOOKUP(GE$8,'PONDERADORES-GBD'!$A$3:$I$43,3,FALSE)</f>
        <v>2.0368513757700206E-4</v>
      </c>
      <c r="GF35" s="81">
        <f>DB35*VLOOKUP(GF$8,'PONDERADORES-GBD'!$A$3:$I$43,5,FALSE)*VLOOKUP(GF$8,'PONDERADORES-GBD'!$A$3:$I$43,6,FALSE)*VLOOKUP(GF$8,'PONDERADORES-GBD'!$A$3:$I$43,3,FALSE)+DB35*(1-VLOOKUP(GF$8,'PONDERADORES-GBD'!$A$3:$I$43,5,FALSE))*VLOOKUP(GF$8,'PONDERADORES-GBD'!$A$3:$I$43,8,FALSE)*VLOOKUP(GF$8,'PONDERADORES-GBD'!$A$3:$I$43,3,FALSE)</f>
        <v>1.9486581026694047E-4</v>
      </c>
      <c r="GG35" s="81">
        <f>DC35*VLOOKUP(GG$8,'PONDERADORES-GBD'!$A$3:$I$43,5,FALSE)*VLOOKUP(GG$8,'PONDERADORES-GBD'!$A$3:$I$43,6,FALSE)*VLOOKUP(GG$8,'PONDERADORES-GBD'!$A$3:$I$43,3,FALSE)+DC35*(1-VLOOKUP(GG$8,'PONDERADORES-GBD'!$A$3:$I$43,5,FALSE))*VLOOKUP(GG$8,'PONDERADORES-GBD'!$A$3:$I$43,8,FALSE)*VLOOKUP(GG$8,'PONDERADORES-GBD'!$A$3:$I$43,3,FALSE)</f>
        <v>1.1007761806981519E-5</v>
      </c>
      <c r="GH35" s="81">
        <f>DD35*VLOOKUP(GH$8,'PONDERADORES-GBD'!$A$3:$I$43,5,FALSE)*VLOOKUP(GH$8,'PONDERADORES-GBD'!$A$3:$I$43,6,FALSE)*VLOOKUP(GH$8,'PONDERADORES-GBD'!$A$3:$I$43,3,FALSE)+DD35*(1-VLOOKUP(GH$8,'PONDERADORES-GBD'!$A$3:$I$43,5,FALSE))*VLOOKUP(GH$8,'PONDERADORES-GBD'!$A$3:$I$43,8,FALSE)*VLOOKUP(GH$8,'PONDERADORES-GBD'!$A$3:$I$43,3,FALSE)</f>
        <v>7.750414784394252E-4</v>
      </c>
      <c r="GI35" s="81">
        <f>DE35*VLOOKUP(GI$8,'PONDERADORES-GBD'!$A$3:$I$43,5,FALSE)*VLOOKUP(GI$8,'PONDERADORES-GBD'!$A$3:$I$43,6,FALSE)*VLOOKUP(GI$8,'PONDERADORES-GBD'!$A$3:$I$43,3,FALSE)+DE35*(1-VLOOKUP(GI$8,'PONDERADORES-GBD'!$A$3:$I$43,5,FALSE))*VLOOKUP(GI$8,'PONDERADORES-GBD'!$A$3:$I$43,8,FALSE)*VLOOKUP(GI$8,'PONDERADORES-GBD'!$A$3:$I$43,3,FALSE)</f>
        <v>3.3271201642710471E-5</v>
      </c>
      <c r="GJ35" s="81">
        <f>DF35*VLOOKUP(GJ$8,'PONDERADORES-GBD'!$A$3:$I$43,5,FALSE)*VLOOKUP(GJ$8,'PONDERADORES-GBD'!$A$3:$I$43,6,FALSE)*VLOOKUP(GJ$8,'PONDERADORES-GBD'!$A$3:$I$43,3,FALSE)+DF35*(1-VLOOKUP(GJ$8,'PONDERADORES-GBD'!$A$3:$I$43,5,FALSE))*VLOOKUP(GJ$8,'PONDERADORES-GBD'!$A$3:$I$43,8,FALSE)*VLOOKUP(GJ$8,'PONDERADORES-GBD'!$A$3:$I$43,3,FALSE)</f>
        <v>1.6498781656399727E-6</v>
      </c>
      <c r="GK35" s="81">
        <f>DG35*VLOOKUP(GK$8,'PONDERADORES-GBD'!$A$3:$I$43,5,FALSE)*VLOOKUP(GK$8,'PONDERADORES-GBD'!$A$3:$I$43,6,FALSE)*VLOOKUP(GK$8,'PONDERADORES-GBD'!$A$3:$I$43,3,FALSE)+DG35*(1-VLOOKUP(GK$8,'PONDERADORES-GBD'!$A$3:$I$43,5,FALSE))*VLOOKUP(GK$8,'PONDERADORES-GBD'!$A$3:$I$43,8,FALSE)*VLOOKUP(GK$8,'PONDERADORES-GBD'!$A$3:$I$43,3,FALSE)</f>
        <v>0</v>
      </c>
      <c r="GL35" s="81">
        <f>DH35*VLOOKUP(GL$8,'PONDERADORES-GBD'!$A$3:$I$43,5,FALSE)*VLOOKUP(GL$8,'PONDERADORES-GBD'!$A$3:$I$43,6,FALSE)*VLOOKUP(GL$8,'PONDERADORES-GBD'!$A$3:$I$43,3,FALSE)+DH35*(1-VLOOKUP(GL$8,'PONDERADORES-GBD'!$A$3:$I$43,5,FALSE))*VLOOKUP(GL$8,'PONDERADORES-GBD'!$A$3:$I$43,8,FALSE)*VLOOKUP(GL$8,'PONDERADORES-GBD'!$A$3:$I$43,3,FALSE)</f>
        <v>0</v>
      </c>
      <c r="GM35" s="81">
        <f>DI35*VLOOKUP(GM$8,'PONDERADORES-GBD'!$A$3:$I$43,5,FALSE)*VLOOKUP(GM$8,'PONDERADORES-GBD'!$A$3:$I$43,6,FALSE)*VLOOKUP(GM$8,'PONDERADORES-GBD'!$A$3:$I$43,3,FALSE)+DI35*(1-VLOOKUP(GM$8,'PONDERADORES-GBD'!$A$3:$I$43,5,FALSE))*VLOOKUP(GM$8,'PONDERADORES-GBD'!$A$3:$I$43,8,FALSE)*VLOOKUP(GM$8,'PONDERADORES-GBD'!$A$3:$I$43,3,FALSE)</f>
        <v>0</v>
      </c>
      <c r="GN35" s="81">
        <f>DJ35*VLOOKUP(GN$8,'PONDERADORES-GBD'!$A$3:$I$43,5,FALSE)*VLOOKUP(GN$8,'PONDERADORES-GBD'!$A$3:$I$43,6,FALSE)*VLOOKUP(GN$8,'PONDERADORES-GBD'!$A$3:$I$43,3,FALSE)+DJ35*(1-VLOOKUP(GN$8,'PONDERADORES-GBD'!$A$3:$I$43,5,FALSE))*VLOOKUP(GN$8,'PONDERADORES-GBD'!$A$3:$I$43,8,FALSE)*VLOOKUP(GN$8,'PONDERADORES-GBD'!$A$3:$I$43,3,FALSE)</f>
        <v>0</v>
      </c>
      <c r="GO35" s="81">
        <f>DK35*VLOOKUP(GO$8,'PONDERADORES-GBD'!$A$3:$I$43,5,FALSE)*VLOOKUP(GO$8,'PONDERADORES-GBD'!$A$3:$I$43,6,FALSE)*VLOOKUP(GO$8,'PONDERADORES-GBD'!$A$3:$I$43,3,FALSE)+DK35*(1-VLOOKUP(GO$8,'PONDERADORES-GBD'!$A$3:$I$43,5,FALSE))*VLOOKUP(GO$8,'PONDERADORES-GBD'!$A$3:$I$43,8,FALSE)*VLOOKUP(GO$8,'PONDERADORES-GBD'!$A$3:$I$43,3,FALSE)</f>
        <v>0</v>
      </c>
      <c r="GP35" s="81">
        <f>DL35*VLOOKUP(GP$8,'PONDERADORES-GBD'!$A$3:$I$43,5,FALSE)*VLOOKUP(GP$8,'PONDERADORES-GBD'!$A$3:$I$43,6,FALSE)*VLOOKUP(GP$8,'PONDERADORES-GBD'!$A$3:$I$43,3,FALSE)+DL35*(1-VLOOKUP(GP$8,'PONDERADORES-GBD'!$A$3:$I$43,5,FALSE))*VLOOKUP(GP$8,'PONDERADORES-GBD'!$A$3:$I$43,8,FALSE)*VLOOKUP(GP$8,'PONDERADORES-GBD'!$A$3:$I$43,3,FALSE)</f>
        <v>0</v>
      </c>
      <c r="GQ35" s="81">
        <f>DM35*VLOOKUP(GQ$8,'PONDERADORES-GBD'!$A$3:$I$43,5,FALSE)*VLOOKUP(GQ$8,'PONDERADORES-GBD'!$A$3:$I$43,6,FALSE)*VLOOKUP(GQ$8,'PONDERADORES-GBD'!$A$3:$I$43,3,FALSE)+DM35*(1-VLOOKUP(GQ$8,'PONDERADORES-GBD'!$A$3:$I$43,5,FALSE))*VLOOKUP(GQ$8,'PONDERADORES-GBD'!$A$3:$I$43,8,FALSE)*VLOOKUP(GQ$8,'PONDERADORES-GBD'!$A$3:$I$43,3,FALSE)</f>
        <v>1.1800154414784393E-6</v>
      </c>
      <c r="GR35" s="81">
        <f>DN35*VLOOKUP(GR$8,'PONDERADORES-GBD'!$A$3:$I$43,5,FALSE)*VLOOKUP(GR$8,'PONDERADORES-GBD'!$A$3:$I$43,6,FALSE)*VLOOKUP(GR$8,'PONDERADORES-GBD'!$A$3:$I$43,3,FALSE)+DN35*(1-VLOOKUP(GR$8,'PONDERADORES-GBD'!$A$3:$I$43,5,FALSE))*VLOOKUP(GR$8,'PONDERADORES-GBD'!$A$3:$I$43,8,FALSE)*VLOOKUP(GR$8,'PONDERADORES-GBD'!$A$3:$I$43,3,FALSE)</f>
        <v>0</v>
      </c>
      <c r="GS35" s="81">
        <f>DO35*VLOOKUP(GS$8,'PONDERADORES-GBD'!$A$3:$I$43,5,FALSE)*VLOOKUP(GS$8,'PONDERADORES-GBD'!$A$3:$I$43,6,FALSE)*VLOOKUP(GS$8,'PONDERADORES-GBD'!$A$3:$I$43,3,FALSE)+DO35*(1-VLOOKUP(GS$8,'PONDERADORES-GBD'!$A$3:$I$43,5,FALSE))*VLOOKUP(GS$8,'PONDERADORES-GBD'!$A$3:$I$43,8,FALSE)*VLOOKUP(GS$8,'PONDERADORES-GBD'!$A$3:$I$43,3,FALSE)</f>
        <v>0</v>
      </c>
      <c r="GT35" s="81">
        <f>DP35*VLOOKUP(GT$8,'PONDERADORES-GBD'!$A$3:$I$43,5,FALSE)*VLOOKUP(GT$8,'PONDERADORES-GBD'!$A$3:$I$43,6,FALSE)*VLOOKUP(GT$8,'PONDERADORES-GBD'!$A$3:$I$43,3,FALSE)+DP35*(1-VLOOKUP(GT$8,'PONDERADORES-GBD'!$A$3:$I$43,5,FALSE))*VLOOKUP(GT$8,'PONDERADORES-GBD'!$A$3:$I$43,8,FALSE)*VLOOKUP(GT$8,'PONDERADORES-GBD'!$A$3:$I$43,3,FALSE)</f>
        <v>5.9820112251882268E-6</v>
      </c>
      <c r="GU35" s="81">
        <f>DQ35*VLOOKUP(GU$8,'PONDERADORES-GBD'!$A$3:$I$43,5,FALSE)*VLOOKUP(GU$8,'PONDERADORES-GBD'!$A$3:$I$43,6,FALSE)*VLOOKUP(GU$8,'PONDERADORES-GBD'!$A$3:$I$43,3,FALSE)+DQ35*(1-VLOOKUP(GU$8,'PONDERADORES-GBD'!$A$3:$I$43,5,FALSE))*VLOOKUP(GU$8,'PONDERADORES-GBD'!$A$3:$I$43,8,FALSE)*VLOOKUP(GU$8,'PONDERADORES-GBD'!$A$3:$I$43,3,FALSE)</f>
        <v>8.7271687885010267E-6</v>
      </c>
      <c r="GV35" s="81">
        <f>DR35*VLOOKUP(GV$8,'PONDERADORES-GBD'!$A$3:$I$43,5,FALSE)*VLOOKUP(GV$8,'PONDERADORES-GBD'!$A$3:$I$43,6,FALSE)*VLOOKUP(GV$8,'PONDERADORES-GBD'!$A$3:$I$43,3,FALSE)+DR35*(1-VLOOKUP(GV$8,'PONDERADORES-GBD'!$A$3:$I$43,5,FALSE))*VLOOKUP(GV$8,'PONDERADORES-GBD'!$A$3:$I$43,8,FALSE)*VLOOKUP(GV$8,'PONDERADORES-GBD'!$A$3:$I$43,3,FALSE)</f>
        <v>1.7847773305954824E-5</v>
      </c>
      <c r="GW35" s="81">
        <f>DS35*VLOOKUP(GW$8,'PONDERADORES-GBD'!$A$3:$I$43,5,FALSE)*VLOOKUP(GW$8,'PONDERADORES-GBD'!$A$3:$I$43,6,FALSE)*VLOOKUP(GW$8,'PONDERADORES-GBD'!$A$3:$I$43,3,FALSE)+DS35*(1-VLOOKUP(GW$8,'PONDERADORES-GBD'!$A$3:$I$43,5,FALSE))*VLOOKUP(GW$8,'PONDERADORES-GBD'!$A$3:$I$43,8,FALSE)*VLOOKUP(GW$8,'PONDERADORES-GBD'!$A$3:$I$43,3,FALSE)</f>
        <v>1.2271661957563311E-5</v>
      </c>
      <c r="GX35" s="81">
        <f>DT35*VLOOKUP(GX$8,'PONDERADORES-GBD'!$A$3:$I$43,5,FALSE)*VLOOKUP(GX$8,'PONDERADORES-GBD'!$A$3:$I$43,6,FALSE)*VLOOKUP(GX$8,'PONDERADORES-GBD'!$A$3:$I$43,3,FALSE)+DT35*(1-VLOOKUP(GX$8,'PONDERADORES-GBD'!$A$3:$I$43,5,FALSE))*VLOOKUP(GX$8,'PONDERADORES-GBD'!$A$3:$I$43,8,FALSE)*VLOOKUP(GX$8,'PONDERADORES-GBD'!$A$3:$I$43,3,FALSE)</f>
        <v>0</v>
      </c>
      <c r="GY35" s="81">
        <f>DU35*VLOOKUP(GY$8,'PONDERADORES-GBD'!$A$3:$I$43,5,FALSE)*VLOOKUP(GY$8,'PONDERADORES-GBD'!$A$3:$I$43,6,FALSE)*VLOOKUP(GY$8,'PONDERADORES-GBD'!$A$3:$I$43,3,FALSE)+DU35*(1-VLOOKUP(GY$8,'PONDERADORES-GBD'!$A$3:$I$43,5,FALSE))*VLOOKUP(GY$8,'PONDERADORES-GBD'!$A$3:$I$43,8,FALSE)*VLOOKUP(GY$8,'PONDERADORES-GBD'!$A$3:$I$43,3,FALSE)</f>
        <v>0</v>
      </c>
      <c r="GZ35" s="82">
        <f t="shared" si="1"/>
        <v>8.4021074050000012E-3</v>
      </c>
      <c r="HA35" s="82">
        <f t="shared" si="2"/>
        <v>9.7675494909377145E-3</v>
      </c>
      <c r="HC35" s="52">
        <f>GZ35*PRODMORTALIDAD!BR35*C35</f>
        <v>0</v>
      </c>
      <c r="HD35" s="52">
        <f>PRODMORTALIDAD!E35*PRODLG!HA35*PRODLG!C35</f>
        <v>0</v>
      </c>
      <c r="HE35" s="52">
        <f t="shared" si="3"/>
        <v>0</v>
      </c>
    </row>
    <row r="36" spans="1:213" ht="15.75" x14ac:dyDescent="0.25">
      <c r="A36" s="68" t="s">
        <v>105</v>
      </c>
      <c r="B36" s="46" t="s">
        <v>50</v>
      </c>
      <c r="C36" s="50">
        <f>DATOS!B76</f>
        <v>0</v>
      </c>
      <c r="D36" s="51">
        <v>4.2110999999999997E-3</v>
      </c>
      <c r="E36" s="51">
        <v>5.0533000000000002E-3</v>
      </c>
      <c r="F36" s="51">
        <v>0.19966110000000001</v>
      </c>
      <c r="G36" s="51">
        <v>0</v>
      </c>
      <c r="H36" s="51">
        <v>0</v>
      </c>
      <c r="I36" s="51">
        <v>0</v>
      </c>
      <c r="J36" s="51">
        <v>2.07748E-2</v>
      </c>
      <c r="K36" s="51">
        <v>2.3862999999999999E-2</v>
      </c>
      <c r="L36" s="51">
        <v>5.5306000000000001E-2</v>
      </c>
      <c r="M36" s="51">
        <v>2.8916299999999999E-2</v>
      </c>
      <c r="N36" s="51">
        <v>4.7725999999999998E-2</v>
      </c>
      <c r="O36" s="51">
        <v>1.1230000000000001E-3</v>
      </c>
      <c r="P36" s="51">
        <v>8.0799300000000004E-2</v>
      </c>
      <c r="Q36" s="51">
        <v>1.9651999999999998E-3</v>
      </c>
      <c r="R36" s="51">
        <v>2.2458999999999999E-3</v>
      </c>
      <c r="S36" s="51">
        <v>2.16171E-2</v>
      </c>
      <c r="T36" s="51">
        <v>2.3301499999999999E-2</v>
      </c>
      <c r="U36" s="51">
        <v>4.8006699999999999E-2</v>
      </c>
      <c r="V36" s="51">
        <v>2.8635600000000001E-2</v>
      </c>
      <c r="W36" s="51">
        <v>5.1656399999999998E-2</v>
      </c>
      <c r="X36" s="51">
        <v>6.0078600000000003E-2</v>
      </c>
      <c r="Y36" s="51">
        <v>1.5440799999999999E-2</v>
      </c>
      <c r="Z36" s="51">
        <v>0.17405950000000001</v>
      </c>
      <c r="AA36" s="51">
        <v>1.5721499999999999E-2</v>
      </c>
      <c r="AB36" s="51">
        <v>1.4036999999999999E-3</v>
      </c>
      <c r="AC36" s="51">
        <v>0</v>
      </c>
      <c r="AD36" s="51">
        <v>0</v>
      </c>
      <c r="AE36" s="51">
        <v>0</v>
      </c>
      <c r="AF36" s="51">
        <v>2.8069999999999999E-4</v>
      </c>
      <c r="AG36" s="51">
        <v>1.4036999999999999E-3</v>
      </c>
      <c r="AH36" s="51">
        <v>0</v>
      </c>
      <c r="AI36" s="51">
        <v>3.0882000000000001E-3</v>
      </c>
      <c r="AJ36" s="51">
        <v>9.2645000000000002E-3</v>
      </c>
      <c r="AK36" s="51">
        <v>6.4570000000000001E-3</v>
      </c>
      <c r="AL36" s="51">
        <v>2.1897799999999999E-2</v>
      </c>
      <c r="AM36" s="51">
        <v>3.5654100000000001E-2</v>
      </c>
      <c r="AN36" s="51">
        <v>7.0185000000000004E-3</v>
      </c>
      <c r="AO36" s="51">
        <v>2.8073999999999998E-3</v>
      </c>
      <c r="AP36" s="51">
        <v>5.6150000000000004E-4</v>
      </c>
      <c r="AQ36" s="51">
        <v>0</v>
      </c>
      <c r="AR36" s="51">
        <v>0.99999980000000022</v>
      </c>
      <c r="AT36" s="78">
        <f>D36*VLOOKUP(AT$8,'PONDERADORES-GBD'!$A$3:$I$43,4,FALSE)</f>
        <v>4.2110999999999997E-3</v>
      </c>
      <c r="AU36" s="78">
        <f>E36*VLOOKUP(AU$8,'PONDERADORES-GBD'!$A$3:$I$43,4,FALSE)</f>
        <v>5.0533000000000002E-3</v>
      </c>
      <c r="AV36" s="78">
        <f>F36*VLOOKUP(AV$8,'PONDERADORES-GBD'!$A$3:$I$43,4,FALSE)</f>
        <v>9.9830550000000011E-3</v>
      </c>
      <c r="AW36" s="78">
        <f>G36*VLOOKUP(AW$8,'PONDERADORES-GBD'!$A$3:$I$43,4,FALSE)</f>
        <v>0</v>
      </c>
      <c r="AX36" s="78">
        <f>H36*VLOOKUP(AX$8,'PONDERADORES-GBD'!$A$3:$I$43,4,FALSE)</f>
        <v>0</v>
      </c>
      <c r="AY36" s="78">
        <f>I36*VLOOKUP(AY$8,'PONDERADORES-GBD'!$A$3:$I$43,4,FALSE)</f>
        <v>0</v>
      </c>
      <c r="AZ36" s="78">
        <f>J36*VLOOKUP(AZ$8,'PONDERADORES-GBD'!$A$3:$I$43,4,FALSE)</f>
        <v>1.03874E-3</v>
      </c>
      <c r="BA36" s="78">
        <f>K36*VLOOKUP(BA$8,'PONDERADORES-GBD'!$A$3:$I$43,4,FALSE)</f>
        <v>1.19315E-3</v>
      </c>
      <c r="BB36" s="78">
        <f>L36*VLOOKUP(BB$8,'PONDERADORES-GBD'!$A$3:$I$43,4,FALSE)</f>
        <v>0</v>
      </c>
      <c r="BC36" s="78">
        <f>M36*VLOOKUP(BC$8,'PONDERADORES-GBD'!$A$3:$I$43,4,FALSE)</f>
        <v>0</v>
      </c>
      <c r="BD36" s="78">
        <f>N36*VLOOKUP(BD$8,'PONDERADORES-GBD'!$A$3:$I$43,4,FALSE)</f>
        <v>0</v>
      </c>
      <c r="BE36" s="78">
        <f>O36*VLOOKUP(BE$8,'PONDERADORES-GBD'!$A$3:$I$43,4,FALSE)</f>
        <v>1.1230000000000001E-3</v>
      </c>
      <c r="BF36" s="78">
        <f>P36*VLOOKUP(BF$8,'PONDERADORES-GBD'!$A$3:$I$43,4,FALSE)</f>
        <v>4.0399650000000004E-3</v>
      </c>
      <c r="BG36" s="78">
        <f>Q36*VLOOKUP(BG$8,'PONDERADORES-GBD'!$A$3:$I$43,4,FALSE)</f>
        <v>1.9652E-4</v>
      </c>
      <c r="BH36" s="78">
        <f>R36*VLOOKUP(BH$8,'PONDERADORES-GBD'!$A$3:$I$43,4,FALSE)</f>
        <v>4.4917999999999998E-4</v>
      </c>
      <c r="BI36" s="78">
        <f>S36*VLOOKUP(BI$8,'PONDERADORES-GBD'!$A$3:$I$43,4,FALSE)</f>
        <v>3.2425649999999998E-3</v>
      </c>
      <c r="BJ36" s="78">
        <f>T36*VLOOKUP(BJ$8,'PONDERADORES-GBD'!$A$3:$I$43,4,FALSE)</f>
        <v>0</v>
      </c>
      <c r="BK36" s="78">
        <f>U36*VLOOKUP(BK$8,'PONDERADORES-GBD'!$A$3:$I$43,4,FALSE)</f>
        <v>0</v>
      </c>
      <c r="BL36" s="78">
        <f>V36*VLOOKUP(BL$8,'PONDERADORES-GBD'!$A$3:$I$43,4,FALSE)</f>
        <v>0</v>
      </c>
      <c r="BM36" s="78">
        <f>W36*VLOOKUP(BM$8,'PONDERADORES-GBD'!$A$3:$I$43,4,FALSE)</f>
        <v>0</v>
      </c>
      <c r="BN36" s="78">
        <f>X36*VLOOKUP(BN$8,'PONDERADORES-GBD'!$A$3:$I$43,4,FALSE)</f>
        <v>0</v>
      </c>
      <c r="BO36" s="78">
        <f>Y36*VLOOKUP(BO$8,'PONDERADORES-GBD'!$A$3:$I$43,4,FALSE)</f>
        <v>0</v>
      </c>
      <c r="BP36" s="78">
        <f>Z36*VLOOKUP(BP$8,'PONDERADORES-GBD'!$A$3:$I$43,4,FALSE)</f>
        <v>0</v>
      </c>
      <c r="BQ36" s="78">
        <f>AA36*VLOOKUP(BQ$8,'PONDERADORES-GBD'!$A$3:$I$43,4,FALSE)</f>
        <v>0</v>
      </c>
      <c r="BR36" s="78">
        <f>AB36*VLOOKUP(BR$8,'PONDERADORES-GBD'!$A$3:$I$43,4,FALSE)</f>
        <v>0</v>
      </c>
      <c r="BS36" s="78">
        <f>AC36*VLOOKUP(BS$8,'PONDERADORES-GBD'!$A$3:$I$43,4,FALSE)</f>
        <v>0</v>
      </c>
      <c r="BT36" s="78">
        <f>AD36*VLOOKUP(BT$8,'PONDERADORES-GBD'!$A$3:$I$43,4,FALSE)</f>
        <v>0</v>
      </c>
      <c r="BU36" s="78">
        <f>AE36*VLOOKUP(BU$8,'PONDERADORES-GBD'!$A$3:$I$43,4,FALSE)</f>
        <v>0</v>
      </c>
      <c r="BV36" s="78">
        <f>AF36*VLOOKUP(BV$8,'PONDERADORES-GBD'!$A$3:$I$43,4,FALSE)</f>
        <v>2.8069999999999999E-4</v>
      </c>
      <c r="BW36" s="78">
        <f>AG36*VLOOKUP(BW$8,'PONDERADORES-GBD'!$A$3:$I$43,4,FALSE)</f>
        <v>1.4036999999999999E-3</v>
      </c>
      <c r="BX36" s="78">
        <f>AH36*VLOOKUP(BX$8,'PONDERADORES-GBD'!$A$3:$I$43,4,FALSE)</f>
        <v>0</v>
      </c>
      <c r="BY36" s="78">
        <f>AI36*VLOOKUP(BY$8,'PONDERADORES-GBD'!$A$3:$I$43,4,FALSE)</f>
        <v>0</v>
      </c>
      <c r="BZ36" s="78">
        <f>AJ36*VLOOKUP(BZ$8,'PONDERADORES-GBD'!$A$3:$I$43,4,FALSE)</f>
        <v>0</v>
      </c>
      <c r="CA36" s="78">
        <f>AK36*VLOOKUP(CA$8,'PONDERADORES-GBD'!$A$3:$I$43,4,FALSE)</f>
        <v>0</v>
      </c>
      <c r="CB36" s="78">
        <f>AL36*VLOOKUP(CB$8,'PONDERADORES-GBD'!$A$3:$I$43,4,FALSE)</f>
        <v>0</v>
      </c>
      <c r="CC36" s="78">
        <f>AM36*VLOOKUP(CC$8,'PONDERADORES-GBD'!$A$3:$I$43,4,FALSE)</f>
        <v>0</v>
      </c>
      <c r="CD36" s="78">
        <f>AN36*VLOOKUP(CD$8,'PONDERADORES-GBD'!$A$3:$I$43,4,FALSE)</f>
        <v>0</v>
      </c>
      <c r="CE36" s="78">
        <f>AO36*VLOOKUP(CE$8,'PONDERADORES-GBD'!$A$3:$I$43,4,FALSE)</f>
        <v>0</v>
      </c>
      <c r="CF36" s="78">
        <f>AP36*VLOOKUP(CF$8,'PONDERADORES-GBD'!$A$3:$I$43,4,FALSE)</f>
        <v>0</v>
      </c>
      <c r="CG36" s="78">
        <f>AQ36*VLOOKUP(CG$8,'PONDERADORES-GBD'!$A$3:$I$43,4,FALSE)</f>
        <v>0</v>
      </c>
      <c r="CH36" s="78">
        <f>D36*(1-VLOOKUP(CH$8,'PONDERADORES-GBD'!$A$3:$I$43,4,FALSE))</f>
        <v>0</v>
      </c>
      <c r="CI36" s="78">
        <f>E36*(1-VLOOKUP(CI$8,'PONDERADORES-GBD'!$A$3:$I$43,4,FALSE))</f>
        <v>0</v>
      </c>
      <c r="CJ36" s="78">
        <f>F36*(1-VLOOKUP(CJ$8,'PONDERADORES-GBD'!$A$3:$I$43,4,FALSE))</f>
        <v>0.18967804499999999</v>
      </c>
      <c r="CK36" s="78">
        <f>G36*(1-VLOOKUP(CK$8,'PONDERADORES-GBD'!$A$3:$I$43,4,FALSE))</f>
        <v>0</v>
      </c>
      <c r="CL36" s="78">
        <f>H36*(1-VLOOKUP(CL$8,'PONDERADORES-GBD'!$A$3:$I$43,4,FALSE))</f>
        <v>0</v>
      </c>
      <c r="CM36" s="78">
        <f>I36*(1-VLOOKUP(CM$8,'PONDERADORES-GBD'!$A$3:$I$43,4,FALSE))</f>
        <v>0</v>
      </c>
      <c r="CN36" s="78">
        <f>J36*(1-VLOOKUP(CN$8,'PONDERADORES-GBD'!$A$3:$I$43,4,FALSE))</f>
        <v>1.973606E-2</v>
      </c>
      <c r="CO36" s="78">
        <f>K36*(1-VLOOKUP(CO$8,'PONDERADORES-GBD'!$A$3:$I$43,4,FALSE))</f>
        <v>2.2669849999999998E-2</v>
      </c>
      <c r="CP36" s="78">
        <f>L36*(1-VLOOKUP(CP$8,'PONDERADORES-GBD'!$A$3:$I$43,4,FALSE))</f>
        <v>5.5306000000000001E-2</v>
      </c>
      <c r="CQ36" s="78">
        <f>M36*(1-VLOOKUP(CQ$8,'PONDERADORES-GBD'!$A$3:$I$43,4,FALSE))</f>
        <v>2.8916299999999999E-2</v>
      </c>
      <c r="CR36" s="78">
        <f>N36*(1-VLOOKUP(CR$8,'PONDERADORES-GBD'!$A$3:$I$43,4,FALSE))</f>
        <v>4.7725999999999998E-2</v>
      </c>
      <c r="CS36" s="78">
        <f>O36*(1-VLOOKUP(CS$8,'PONDERADORES-GBD'!$A$3:$I$43,4,FALSE))</f>
        <v>0</v>
      </c>
      <c r="CT36" s="78">
        <f>P36*(1-VLOOKUP(CT$8,'PONDERADORES-GBD'!$A$3:$I$43,4,FALSE))</f>
        <v>7.6759334999999998E-2</v>
      </c>
      <c r="CU36" s="78">
        <f>Q36*(1-VLOOKUP(CU$8,'PONDERADORES-GBD'!$A$3:$I$43,4,FALSE))</f>
        <v>1.7686799999999999E-3</v>
      </c>
      <c r="CV36" s="78">
        <f>R36*(1-VLOOKUP(CV$8,'PONDERADORES-GBD'!$A$3:$I$43,4,FALSE))</f>
        <v>1.7967199999999999E-3</v>
      </c>
      <c r="CW36" s="78">
        <f>S36*(1-VLOOKUP(CW$8,'PONDERADORES-GBD'!$A$3:$I$43,4,FALSE))</f>
        <v>1.8374535000000001E-2</v>
      </c>
      <c r="CX36" s="78">
        <f>T36*(1-VLOOKUP(CX$8,'PONDERADORES-GBD'!$A$3:$I$43,4,FALSE))</f>
        <v>2.3301499999999999E-2</v>
      </c>
      <c r="CY36" s="78">
        <f>U36*(1-VLOOKUP(CY$8,'PONDERADORES-GBD'!$A$3:$I$43,4,FALSE))</f>
        <v>4.8006699999999999E-2</v>
      </c>
      <c r="CZ36" s="78">
        <f>V36*(1-VLOOKUP(CZ$8,'PONDERADORES-GBD'!$A$3:$I$43,4,FALSE))</f>
        <v>2.8635600000000001E-2</v>
      </c>
      <c r="DA36" s="78">
        <f>W36*(1-VLOOKUP(DA$8,'PONDERADORES-GBD'!$A$3:$I$43,4,FALSE))</f>
        <v>5.1656399999999998E-2</v>
      </c>
      <c r="DB36" s="78">
        <f>X36*(1-VLOOKUP(DB$8,'PONDERADORES-GBD'!$A$3:$I$43,4,FALSE))</f>
        <v>6.0078600000000003E-2</v>
      </c>
      <c r="DC36" s="78">
        <f>Y36*(1-VLOOKUP(DC$8,'PONDERADORES-GBD'!$A$3:$I$43,4,FALSE))</f>
        <v>1.5440799999999999E-2</v>
      </c>
      <c r="DD36" s="78">
        <f>Z36*(1-VLOOKUP(DD$8,'PONDERADORES-GBD'!$A$3:$I$43,4,FALSE))</f>
        <v>0.17405950000000001</v>
      </c>
      <c r="DE36" s="78">
        <f>AA36*(1-VLOOKUP(DE$8,'PONDERADORES-GBD'!$A$3:$I$43,4,FALSE))</f>
        <v>1.5721499999999999E-2</v>
      </c>
      <c r="DF36" s="78">
        <f>AB36*(1-VLOOKUP(DF$8,'PONDERADORES-GBD'!$A$3:$I$43,4,FALSE))</f>
        <v>1.4036999999999999E-3</v>
      </c>
      <c r="DG36" s="78">
        <f>AC36*(1-VLOOKUP(DG$8,'PONDERADORES-GBD'!$A$3:$I$43,4,FALSE))</f>
        <v>0</v>
      </c>
      <c r="DH36" s="78">
        <f>AD36*(1-VLOOKUP(DH$8,'PONDERADORES-GBD'!$A$3:$I$43,4,FALSE))</f>
        <v>0</v>
      </c>
      <c r="DI36" s="78">
        <f>AE36*(1-VLOOKUP(DI$8,'PONDERADORES-GBD'!$A$3:$I$43,4,FALSE))</f>
        <v>0</v>
      </c>
      <c r="DJ36" s="78">
        <f>AF36*(1-VLOOKUP(DJ$8,'PONDERADORES-GBD'!$A$3:$I$43,4,FALSE))</f>
        <v>0</v>
      </c>
      <c r="DK36" s="78">
        <f>AG36*(1-VLOOKUP(DK$8,'PONDERADORES-GBD'!$A$3:$I$43,4,FALSE))</f>
        <v>0</v>
      </c>
      <c r="DL36" s="78">
        <f>AH36*(1-VLOOKUP(DL$8,'PONDERADORES-GBD'!$A$3:$I$43,4,FALSE))</f>
        <v>0</v>
      </c>
      <c r="DM36" s="78">
        <f>AI36*(1-VLOOKUP(DM$8,'PONDERADORES-GBD'!$A$3:$I$43,4,FALSE))</f>
        <v>3.0882000000000001E-3</v>
      </c>
      <c r="DN36" s="78">
        <f>AJ36*(1-VLOOKUP(DN$8,'PONDERADORES-GBD'!$A$3:$I$43,4,FALSE))</f>
        <v>9.2645000000000002E-3</v>
      </c>
      <c r="DO36" s="78">
        <f>AK36*(1-VLOOKUP(DO$8,'PONDERADORES-GBD'!$A$3:$I$43,4,FALSE))</f>
        <v>6.4570000000000001E-3</v>
      </c>
      <c r="DP36" s="78">
        <f>AL36*(1-VLOOKUP(DP$8,'PONDERADORES-GBD'!$A$3:$I$43,4,FALSE))</f>
        <v>2.1897799999999999E-2</v>
      </c>
      <c r="DQ36" s="78">
        <f>AM36*(1-VLOOKUP(DQ$8,'PONDERADORES-GBD'!$A$3:$I$43,4,FALSE))</f>
        <v>3.5654100000000001E-2</v>
      </c>
      <c r="DR36" s="78">
        <f>AN36*(1-VLOOKUP(DR$8,'PONDERADORES-GBD'!$A$3:$I$43,4,FALSE))</f>
        <v>7.0185000000000004E-3</v>
      </c>
      <c r="DS36" s="78">
        <f>AO36*(1-VLOOKUP(DS$8,'PONDERADORES-GBD'!$A$3:$I$43,4,FALSE))</f>
        <v>2.8073999999999998E-3</v>
      </c>
      <c r="DT36" s="78">
        <f>AP36*(1-VLOOKUP(DT$8,'PONDERADORES-GBD'!$A$3:$I$43,4,FALSE))</f>
        <v>5.6150000000000004E-4</v>
      </c>
      <c r="DU36" s="78">
        <f>AQ36*(1-VLOOKUP(DU$8,'PONDERADORES-GBD'!$A$3:$I$43,4,FALSE))</f>
        <v>0</v>
      </c>
      <c r="DV36" s="50">
        <f t="shared" si="0"/>
        <v>0.99999980000000022</v>
      </c>
      <c r="DW36" s="45"/>
      <c r="DX36" s="81">
        <f>AT36*VLOOKUP(DX$8,'PONDERADORES-GBD'!$A$3:$I$43,5,FALSE)*VLOOKUP(DX$8,'PONDERADORES-GBD'!$A$3:$I$43,7,FALSE)+AT36*(1-VLOOKUP(DX$8,'PONDERADORES-GBD'!$A$3:$I$43,5,FALSE))*VLOOKUP(DX$8,'PONDERADORES-GBD'!$A$3:$I$43,9,FALSE)</f>
        <v>2.4803378999999999E-3</v>
      </c>
      <c r="DY36" s="81">
        <f>AU36*VLOOKUP(DY$8,'PONDERADORES-GBD'!$A$3:$I$43,5,FALSE)*VLOOKUP(DY$8,'PONDERADORES-GBD'!$A$3:$I$43,7,FALSE)+AU36*(1-VLOOKUP(DY$8,'PONDERADORES-GBD'!$A$3:$I$43,5,FALSE))*VLOOKUP(DY$8,'PONDERADORES-GBD'!$A$3:$I$43,9,FALSE)</f>
        <v>1.4957767999999999E-3</v>
      </c>
      <c r="DZ36" s="81">
        <f>AV36*VLOOKUP(DZ$8,'PONDERADORES-GBD'!$A$3:$I$43,5,FALSE)*VLOOKUP(DZ$8,'PONDERADORES-GBD'!$A$3:$I$43,7,FALSE)+AV36*(1-VLOOKUP(DZ$8,'PONDERADORES-GBD'!$A$3:$I$43,5,FALSE))*VLOOKUP(DZ$8,'PONDERADORES-GBD'!$A$3:$I$43,9,FALSE)</f>
        <v>2.3060857050000005E-3</v>
      </c>
      <c r="EA36" s="81">
        <f>AW36*VLOOKUP(EA$8,'PONDERADORES-GBD'!$A$3:$I$43,5,FALSE)*VLOOKUP(EA$8,'PONDERADORES-GBD'!$A$3:$I$43,7,FALSE)+AW36*(1-VLOOKUP(EA$8,'PONDERADORES-GBD'!$A$3:$I$43,5,FALSE))*VLOOKUP(EA$8,'PONDERADORES-GBD'!$A$3:$I$43,9,FALSE)</f>
        <v>0</v>
      </c>
      <c r="EB36" s="81">
        <f>AX36*VLOOKUP(EB$8,'PONDERADORES-GBD'!$A$3:$I$43,5,FALSE)*VLOOKUP(EB$8,'PONDERADORES-GBD'!$A$3:$I$43,7,FALSE)+AX36*(1-VLOOKUP(EB$8,'PONDERADORES-GBD'!$A$3:$I$43,5,FALSE))*VLOOKUP(EB$8,'PONDERADORES-GBD'!$A$3:$I$43,9,FALSE)</f>
        <v>0</v>
      </c>
      <c r="EC36" s="81">
        <f>AY36*VLOOKUP(EC$8,'PONDERADORES-GBD'!$A$3:$I$43,5,FALSE)*VLOOKUP(EC$8,'PONDERADORES-GBD'!$A$3:$I$43,7,FALSE)+AY36*(1-VLOOKUP(EC$8,'PONDERADORES-GBD'!$A$3:$I$43,5,FALSE))*VLOOKUP(EC$8,'PONDERADORES-GBD'!$A$3:$I$43,9,FALSE)</f>
        <v>0</v>
      </c>
      <c r="ED36" s="81">
        <f>AZ36*VLOOKUP(ED$8,'PONDERADORES-GBD'!$A$3:$I$43,5,FALSE)*VLOOKUP(ED$8,'PONDERADORES-GBD'!$A$3:$I$43,7,FALSE)+AZ36*(1-VLOOKUP(ED$8,'PONDERADORES-GBD'!$A$3:$I$43,5,FALSE))*VLOOKUP(ED$8,'PONDERADORES-GBD'!$A$3:$I$43,9,FALSE)</f>
        <v>6.0246920000000002E-5</v>
      </c>
      <c r="EE36" s="81">
        <f>BA36*VLOOKUP(EE$8,'PONDERADORES-GBD'!$A$3:$I$43,5,FALSE)*VLOOKUP(EE$8,'PONDERADORES-GBD'!$A$3:$I$43,7,FALSE)+BA36*(1-VLOOKUP(EE$8,'PONDERADORES-GBD'!$A$3:$I$43,5,FALSE))*VLOOKUP(EE$8,'PONDERADORES-GBD'!$A$3:$I$43,9,FALSE)</f>
        <v>5.9657500000000004E-6</v>
      </c>
      <c r="EF36" s="81">
        <f>BB36*VLOOKUP(EF$8,'PONDERADORES-GBD'!$A$3:$I$43,5,FALSE)*VLOOKUP(EF$8,'PONDERADORES-GBD'!$A$3:$I$43,7,FALSE)+BB36*(1-VLOOKUP(EF$8,'PONDERADORES-GBD'!$A$3:$I$43,5,FALSE))*VLOOKUP(EF$8,'PONDERADORES-GBD'!$A$3:$I$43,9,FALSE)</f>
        <v>0</v>
      </c>
      <c r="EG36" s="81">
        <f>BC36*VLOOKUP(EG$8,'PONDERADORES-GBD'!$A$3:$I$43,5,FALSE)*VLOOKUP(EG$8,'PONDERADORES-GBD'!$A$3:$I$43,7,FALSE)+BC36*(1-VLOOKUP(EG$8,'PONDERADORES-GBD'!$A$3:$I$43,5,FALSE))*VLOOKUP(EG$8,'PONDERADORES-GBD'!$A$3:$I$43,9,FALSE)</f>
        <v>0</v>
      </c>
      <c r="EH36" s="81">
        <f>BD36*VLOOKUP(EH$8,'PONDERADORES-GBD'!$A$3:$I$43,5,FALSE)*VLOOKUP(EH$8,'PONDERADORES-GBD'!$A$3:$I$43,7,FALSE)+BD36*(1-VLOOKUP(EH$8,'PONDERADORES-GBD'!$A$3:$I$43,5,FALSE))*VLOOKUP(EH$8,'PONDERADORES-GBD'!$A$3:$I$43,9,FALSE)</f>
        <v>0</v>
      </c>
      <c r="EI36" s="81">
        <f>BE36*VLOOKUP(EI$8,'PONDERADORES-GBD'!$A$3:$I$43,5,FALSE)*VLOOKUP(EI$8,'PONDERADORES-GBD'!$A$3:$I$43,7,FALSE)+BE36*(1-VLOOKUP(EI$8,'PONDERADORES-GBD'!$A$3:$I$43,5,FALSE))*VLOOKUP(EI$8,'PONDERADORES-GBD'!$A$3:$I$43,9,FALSE)</f>
        <v>1.7968000000000001E-5</v>
      </c>
      <c r="EJ36" s="81">
        <f>BF36*VLOOKUP(EJ$8,'PONDERADORES-GBD'!$A$3:$I$43,5,FALSE)*VLOOKUP(EJ$8,'PONDERADORES-GBD'!$A$3:$I$43,7,FALSE)+BF36*(1-VLOOKUP(EJ$8,'PONDERADORES-GBD'!$A$3:$I$43,5,FALSE))*VLOOKUP(EJ$8,'PONDERADORES-GBD'!$A$3:$I$43,9,FALSE)</f>
        <v>3.7975671000000006E-4</v>
      </c>
      <c r="EK36" s="81">
        <f>BG36*VLOOKUP(EK$8,'PONDERADORES-GBD'!$A$3:$I$43,5,FALSE)*VLOOKUP(EK$8,'PONDERADORES-GBD'!$A$3:$I$43,7,FALSE)+BG36*(1-VLOOKUP(EK$8,'PONDERADORES-GBD'!$A$3:$I$43,5,FALSE))*VLOOKUP(EK$8,'PONDERADORES-GBD'!$A$3:$I$43,9,FALSE)</f>
        <v>5.8955999999999996E-5</v>
      </c>
      <c r="EL36" s="81">
        <f>BH36*VLOOKUP(EL$8,'PONDERADORES-GBD'!$A$3:$I$43,5,FALSE)*VLOOKUP(EL$8,'PONDERADORES-GBD'!$A$3:$I$43,7,FALSE)+BH36*(1-VLOOKUP(EL$8,'PONDERADORES-GBD'!$A$3:$I$43,5,FALSE))*VLOOKUP(EL$8,'PONDERADORES-GBD'!$A$3:$I$43,9,FALSE)</f>
        <v>5.0757339999999999E-5</v>
      </c>
      <c r="EM36" s="81">
        <f>BI36*VLOOKUP(EM$8,'PONDERADORES-GBD'!$A$3:$I$43,5,FALSE)*VLOOKUP(EM$8,'PONDERADORES-GBD'!$A$3:$I$43,7,FALSE)+BI36*(1-VLOOKUP(EM$8,'PONDERADORES-GBD'!$A$3:$I$43,5,FALSE))*VLOOKUP(EM$8,'PONDERADORES-GBD'!$A$3:$I$43,9,FALSE)</f>
        <v>2.3022211499999995E-4</v>
      </c>
      <c r="EN36" s="81">
        <f>BJ36*VLOOKUP(EN$8,'PONDERADORES-GBD'!$A$3:$I$43,5,FALSE)*VLOOKUP(EN$8,'PONDERADORES-GBD'!$A$3:$I$43,7,FALSE)+BJ36*(1-VLOOKUP(EN$8,'PONDERADORES-GBD'!$A$3:$I$43,5,FALSE))*VLOOKUP(EN$8,'PONDERADORES-GBD'!$A$3:$I$43,9,FALSE)</f>
        <v>0</v>
      </c>
      <c r="EO36" s="81">
        <f>BK36*VLOOKUP(EO$8,'PONDERADORES-GBD'!$A$3:$I$43,5,FALSE)*VLOOKUP(EO$8,'PONDERADORES-GBD'!$A$3:$I$43,7,FALSE)+BK36*(1-VLOOKUP(EO$8,'PONDERADORES-GBD'!$A$3:$I$43,5,FALSE))*VLOOKUP(EO$8,'PONDERADORES-GBD'!$A$3:$I$43,9,FALSE)</f>
        <v>0</v>
      </c>
      <c r="EP36" s="81">
        <f>BL36*VLOOKUP(EP$8,'PONDERADORES-GBD'!$A$3:$I$43,5,FALSE)*VLOOKUP(EP$8,'PONDERADORES-GBD'!$A$3:$I$43,7,FALSE)+BL36*(1-VLOOKUP(EP$8,'PONDERADORES-GBD'!$A$3:$I$43,5,FALSE))*VLOOKUP(EP$8,'PONDERADORES-GBD'!$A$3:$I$43,9,FALSE)</f>
        <v>0</v>
      </c>
      <c r="EQ36" s="81">
        <f>BM36*VLOOKUP(EQ$8,'PONDERADORES-GBD'!$A$3:$I$43,5,FALSE)*VLOOKUP(EQ$8,'PONDERADORES-GBD'!$A$3:$I$43,7,FALSE)+BM36*(1-VLOOKUP(EQ$8,'PONDERADORES-GBD'!$A$3:$I$43,5,FALSE))*VLOOKUP(EQ$8,'PONDERADORES-GBD'!$A$3:$I$43,9,FALSE)</f>
        <v>0</v>
      </c>
      <c r="ER36" s="81">
        <f>BN36*VLOOKUP(ER$8,'PONDERADORES-GBD'!$A$3:$I$43,5,FALSE)*VLOOKUP(ER$8,'PONDERADORES-GBD'!$A$3:$I$43,7,FALSE)+BN36*(1-VLOOKUP(ER$8,'PONDERADORES-GBD'!$A$3:$I$43,5,FALSE))*VLOOKUP(ER$8,'PONDERADORES-GBD'!$A$3:$I$43,9,FALSE)</f>
        <v>0</v>
      </c>
      <c r="ES36" s="81">
        <f>BO36*VLOOKUP(ES$8,'PONDERADORES-GBD'!$A$3:$I$43,5,FALSE)*VLOOKUP(ES$8,'PONDERADORES-GBD'!$A$3:$I$43,7,FALSE)+BO36*(1-VLOOKUP(ES$8,'PONDERADORES-GBD'!$A$3:$I$43,5,FALSE))*VLOOKUP(ES$8,'PONDERADORES-GBD'!$A$3:$I$43,9,FALSE)</f>
        <v>0</v>
      </c>
      <c r="ET36" s="81">
        <f>BP36*VLOOKUP(ET$8,'PONDERADORES-GBD'!$A$3:$I$43,5,FALSE)*VLOOKUP(ET$8,'PONDERADORES-GBD'!$A$3:$I$43,7,FALSE)+BP36*(1-VLOOKUP(ET$8,'PONDERADORES-GBD'!$A$3:$I$43,5,FALSE))*VLOOKUP(ET$8,'PONDERADORES-GBD'!$A$3:$I$43,9,FALSE)</f>
        <v>0</v>
      </c>
      <c r="EU36" s="81">
        <f>BQ36*VLOOKUP(EU$8,'PONDERADORES-GBD'!$A$3:$I$43,5,FALSE)*VLOOKUP(EU$8,'PONDERADORES-GBD'!$A$3:$I$43,7,FALSE)+BQ36*(1-VLOOKUP(EU$8,'PONDERADORES-GBD'!$A$3:$I$43,5,FALSE))*VLOOKUP(EU$8,'PONDERADORES-GBD'!$A$3:$I$43,9,FALSE)</f>
        <v>0</v>
      </c>
      <c r="EV36" s="81">
        <f>BR36*VLOOKUP(EV$8,'PONDERADORES-GBD'!$A$3:$I$43,5,FALSE)*VLOOKUP(EV$8,'PONDERADORES-GBD'!$A$3:$I$43,7,FALSE)+BR36*(1-VLOOKUP(EV$8,'PONDERADORES-GBD'!$A$3:$I$43,5,FALSE))*VLOOKUP(EV$8,'PONDERADORES-GBD'!$A$3:$I$43,9,FALSE)</f>
        <v>0</v>
      </c>
      <c r="EW36" s="81">
        <f>BS36*VLOOKUP(EW$8,'PONDERADORES-GBD'!$A$3:$I$43,5,FALSE)*VLOOKUP(EW$8,'PONDERADORES-GBD'!$A$3:$I$43,7,FALSE)+BS36*(1-VLOOKUP(EW$8,'PONDERADORES-GBD'!$A$3:$I$43,5,FALSE))*VLOOKUP(EW$8,'PONDERADORES-GBD'!$A$3:$I$43,9,FALSE)</f>
        <v>0</v>
      </c>
      <c r="EX36" s="81">
        <f>BT36*VLOOKUP(EX$8,'PONDERADORES-GBD'!$A$3:$I$43,5,FALSE)*VLOOKUP(EX$8,'PONDERADORES-GBD'!$A$3:$I$43,7,FALSE)+BT36*(1-VLOOKUP(EX$8,'PONDERADORES-GBD'!$A$3:$I$43,5,FALSE))*VLOOKUP(EX$8,'PONDERADORES-GBD'!$A$3:$I$43,9,FALSE)</f>
        <v>0</v>
      </c>
      <c r="EY36" s="81">
        <f>BU36*VLOOKUP(EY$8,'PONDERADORES-GBD'!$A$3:$I$43,5,FALSE)*VLOOKUP(EY$8,'PONDERADORES-GBD'!$A$3:$I$43,7,FALSE)+BU36*(1-VLOOKUP(EY$8,'PONDERADORES-GBD'!$A$3:$I$43,5,FALSE))*VLOOKUP(EY$8,'PONDERADORES-GBD'!$A$3:$I$43,9,FALSE)</f>
        <v>0</v>
      </c>
      <c r="EZ36" s="81">
        <f>BV36*VLOOKUP(EZ$8,'PONDERADORES-GBD'!$A$3:$I$43,5,FALSE)*VLOOKUP(EZ$8,'PONDERADORES-GBD'!$A$3:$I$43,7,FALSE)+BV36*(1-VLOOKUP(EZ$8,'PONDERADORES-GBD'!$A$3:$I$43,5,FALSE))*VLOOKUP(EZ$8,'PONDERADORES-GBD'!$A$3:$I$43,9,FALSE)</f>
        <v>1.4035E-6</v>
      </c>
      <c r="FA36" s="81">
        <f>BW36*VLOOKUP(FA$8,'PONDERADORES-GBD'!$A$3:$I$43,5,FALSE)*VLOOKUP(FA$8,'PONDERADORES-GBD'!$A$3:$I$43,7,FALSE)+BW36*(1-VLOOKUP(FA$8,'PONDERADORES-GBD'!$A$3:$I$43,5,FALSE))*VLOOKUP(FA$8,'PONDERADORES-GBD'!$A$3:$I$43,9,FALSE)</f>
        <v>5.4744299999999997E-5</v>
      </c>
      <c r="FB36" s="81">
        <f>BX36*VLOOKUP(FB$8,'PONDERADORES-GBD'!$A$3:$I$43,5,FALSE)*VLOOKUP(FB$8,'PONDERADORES-GBD'!$A$3:$I$43,7,FALSE)+BX36*(1-VLOOKUP(FB$8,'PONDERADORES-GBD'!$A$3:$I$43,5,FALSE))*VLOOKUP(FB$8,'PONDERADORES-GBD'!$A$3:$I$43,9,FALSE)</f>
        <v>0</v>
      </c>
      <c r="FC36" s="81">
        <f>BY36*VLOOKUP(FC$8,'PONDERADORES-GBD'!$A$3:$I$43,5,FALSE)*VLOOKUP(FC$8,'PONDERADORES-GBD'!$A$3:$I$43,7,FALSE)+BY36*(1-VLOOKUP(FC$8,'PONDERADORES-GBD'!$A$3:$I$43,5,FALSE))*VLOOKUP(FC$8,'PONDERADORES-GBD'!$A$3:$I$43,9,FALSE)</f>
        <v>0</v>
      </c>
      <c r="FD36" s="81">
        <f>BZ36*VLOOKUP(FD$8,'PONDERADORES-GBD'!$A$3:$I$43,5,FALSE)*VLOOKUP(FD$8,'PONDERADORES-GBD'!$A$3:$I$43,7,FALSE)+BZ36*(1-VLOOKUP(FD$8,'PONDERADORES-GBD'!$A$3:$I$43,5,FALSE))*VLOOKUP(FD$8,'PONDERADORES-GBD'!$A$3:$I$43,9,FALSE)</f>
        <v>0</v>
      </c>
      <c r="FE36" s="81">
        <f>CA36*VLOOKUP(FE$8,'PONDERADORES-GBD'!$A$3:$I$43,5,FALSE)*VLOOKUP(FE$8,'PONDERADORES-GBD'!$A$3:$I$43,7,FALSE)+CA36*(1-VLOOKUP(FE$8,'PONDERADORES-GBD'!$A$3:$I$43,5,FALSE))*VLOOKUP(FE$8,'PONDERADORES-GBD'!$A$3:$I$43,9,FALSE)</f>
        <v>0</v>
      </c>
      <c r="FF36" s="81">
        <f>CB36*VLOOKUP(FF$8,'PONDERADORES-GBD'!$A$3:$I$43,5,FALSE)*VLOOKUP(FF$8,'PONDERADORES-GBD'!$A$3:$I$43,7,FALSE)+CB36*(1-VLOOKUP(FF$8,'PONDERADORES-GBD'!$A$3:$I$43,5,FALSE))*VLOOKUP(FF$8,'PONDERADORES-GBD'!$A$3:$I$43,9,FALSE)</f>
        <v>0</v>
      </c>
      <c r="FG36" s="81">
        <f>CC36*VLOOKUP(FG$8,'PONDERADORES-GBD'!$A$3:$I$43,5,FALSE)*VLOOKUP(FG$8,'PONDERADORES-GBD'!$A$3:$I$43,7,FALSE)+CC36*(1-VLOOKUP(FG$8,'PONDERADORES-GBD'!$A$3:$I$43,5,FALSE))*VLOOKUP(FG$8,'PONDERADORES-GBD'!$A$3:$I$43,9,FALSE)</f>
        <v>0</v>
      </c>
      <c r="FH36" s="81">
        <f>CD36*VLOOKUP(FH$8,'PONDERADORES-GBD'!$A$3:$I$43,5,FALSE)*VLOOKUP(FH$8,'PONDERADORES-GBD'!$A$3:$I$43,7,FALSE)+CD36*(1-VLOOKUP(FH$8,'PONDERADORES-GBD'!$A$3:$I$43,5,FALSE))*VLOOKUP(FH$8,'PONDERADORES-GBD'!$A$3:$I$43,9,FALSE)</f>
        <v>0</v>
      </c>
      <c r="FI36" s="81">
        <f>CE36*VLOOKUP(FI$8,'PONDERADORES-GBD'!$A$3:$I$43,5,FALSE)*VLOOKUP(FI$8,'PONDERADORES-GBD'!$A$3:$I$43,7,FALSE)+CE36*(1-VLOOKUP(FI$8,'PONDERADORES-GBD'!$A$3:$I$43,5,FALSE))*VLOOKUP(FI$8,'PONDERADORES-GBD'!$A$3:$I$43,9,FALSE)</f>
        <v>0</v>
      </c>
      <c r="FJ36" s="81">
        <f>CF36*VLOOKUP(FJ$8,'PONDERADORES-GBD'!$A$3:$I$43,5,FALSE)*VLOOKUP(FJ$8,'PONDERADORES-GBD'!$A$3:$I$43,7,FALSE)+CF36*(1-VLOOKUP(FJ$8,'PONDERADORES-GBD'!$A$3:$I$43,5,FALSE))*VLOOKUP(FJ$8,'PONDERADORES-GBD'!$A$3:$I$43,9,FALSE)</f>
        <v>0</v>
      </c>
      <c r="FK36" s="81">
        <f>CG36*VLOOKUP(FK$8,'PONDERADORES-GBD'!$A$3:$I$43,5,FALSE)*VLOOKUP(FK$8,'PONDERADORES-GBD'!$A$3:$I$43,7,FALSE)+CG36*(1-VLOOKUP(FK$8,'PONDERADORES-GBD'!$A$3:$I$43,5,FALSE))*VLOOKUP(FK$8,'PONDERADORES-GBD'!$A$3:$I$43,9,FALSE)</f>
        <v>0</v>
      </c>
      <c r="FL36" s="81">
        <f>CH36*VLOOKUP(FL$8,'PONDERADORES-GBD'!$A$3:$I$43,5,FALSE)*VLOOKUP(FL$8,'PONDERADORES-GBD'!$A$3:$I$43,6,FALSE)*VLOOKUP(FL$8,'PONDERADORES-GBD'!$A$3:$I$43,3,FALSE)+CH36*(1-VLOOKUP(FL$8,'PONDERADORES-GBD'!$A$3:$I$43,5,FALSE))*VLOOKUP(FL$8,'PONDERADORES-GBD'!$A$3:$I$43,8,FALSE)*VLOOKUP(FL$8,'PONDERADORES-GBD'!$A$3:$I$43,3,FALSE)</f>
        <v>0</v>
      </c>
      <c r="FM36" s="81">
        <f>CI36*VLOOKUP(FM$8,'PONDERADORES-GBD'!$A$3:$I$43,5,FALSE)*VLOOKUP(FM$8,'PONDERADORES-GBD'!$A$3:$I$43,6,FALSE)*VLOOKUP(FM$8,'PONDERADORES-GBD'!$A$3:$I$43,3,FALSE)+CI36*(1-VLOOKUP(FM$8,'PONDERADORES-GBD'!$A$3:$I$43,5,FALSE))*VLOOKUP(FM$8,'PONDERADORES-GBD'!$A$3:$I$43,8,FALSE)*VLOOKUP(FM$8,'PONDERADORES-GBD'!$A$3:$I$43,3,FALSE)</f>
        <v>0</v>
      </c>
      <c r="FN36" s="81">
        <f>CJ36*VLOOKUP(FN$8,'PONDERADORES-GBD'!$A$3:$I$43,5,FALSE)*VLOOKUP(FN$8,'PONDERADORES-GBD'!$A$3:$I$43,6,FALSE)*VLOOKUP(FN$8,'PONDERADORES-GBD'!$A$3:$I$43,3,FALSE)+CJ36*(1-VLOOKUP(FN$8,'PONDERADORES-GBD'!$A$3:$I$43,5,FALSE))*VLOOKUP(FN$8,'PONDERADORES-GBD'!$A$3:$I$43,8,FALSE)*VLOOKUP(FN$8,'PONDERADORES-GBD'!$A$3:$I$43,3,FALSE)</f>
        <v>2.7227432989322376E-3</v>
      </c>
      <c r="FO36" s="81">
        <f>CK36*VLOOKUP(FO$8,'PONDERADORES-GBD'!$A$3:$I$43,5,FALSE)*VLOOKUP(FO$8,'PONDERADORES-GBD'!$A$3:$I$43,6,FALSE)*VLOOKUP(FO$8,'PONDERADORES-GBD'!$A$3:$I$43,3,FALSE)+CK36*(1-VLOOKUP(FO$8,'PONDERADORES-GBD'!$A$3:$I$43,5,FALSE))*VLOOKUP(FO$8,'PONDERADORES-GBD'!$A$3:$I$43,8,FALSE)*VLOOKUP(FO$8,'PONDERADORES-GBD'!$A$3:$I$43,3,FALSE)</f>
        <v>0</v>
      </c>
      <c r="FP36" s="81">
        <f>CL36*VLOOKUP(FP$8,'PONDERADORES-GBD'!$A$3:$I$43,5,FALSE)*VLOOKUP(FP$8,'PONDERADORES-GBD'!$A$3:$I$43,6,FALSE)*VLOOKUP(FP$8,'PONDERADORES-GBD'!$A$3:$I$43,3,FALSE)+CL36*(1-VLOOKUP(FP$8,'PONDERADORES-GBD'!$A$3:$I$43,5,FALSE))*VLOOKUP(FP$8,'PONDERADORES-GBD'!$A$3:$I$43,8,FALSE)*VLOOKUP(FP$8,'PONDERADORES-GBD'!$A$3:$I$43,3,FALSE)</f>
        <v>0</v>
      </c>
      <c r="FQ36" s="81">
        <f>CM36*VLOOKUP(FQ$8,'PONDERADORES-GBD'!$A$3:$I$43,5,FALSE)*VLOOKUP(FQ$8,'PONDERADORES-GBD'!$A$3:$I$43,6,FALSE)*VLOOKUP(FQ$8,'PONDERADORES-GBD'!$A$3:$I$43,3,FALSE)+CM36*(1-VLOOKUP(FQ$8,'PONDERADORES-GBD'!$A$3:$I$43,5,FALSE))*VLOOKUP(FQ$8,'PONDERADORES-GBD'!$A$3:$I$43,8,FALSE)*VLOOKUP(FQ$8,'PONDERADORES-GBD'!$A$3:$I$43,3,FALSE)</f>
        <v>0</v>
      </c>
      <c r="FR36" s="81">
        <f>CN36*VLOOKUP(FR$8,'PONDERADORES-GBD'!$A$3:$I$43,5,FALSE)*VLOOKUP(FR$8,'PONDERADORES-GBD'!$A$3:$I$43,6,FALSE)*VLOOKUP(FR$8,'PONDERADORES-GBD'!$A$3:$I$43,3,FALSE)+CN36*(1-VLOOKUP(FR$8,'PONDERADORES-GBD'!$A$3:$I$43,5,FALSE))*VLOOKUP(FR$8,'PONDERADORES-GBD'!$A$3:$I$43,8,FALSE)*VLOOKUP(FR$8,'PONDERADORES-GBD'!$A$3:$I$43,3,FALSE)</f>
        <v>7.109844694866529E-4</v>
      </c>
      <c r="FS36" s="81">
        <f>CO36*VLOOKUP(FS$8,'PONDERADORES-GBD'!$A$3:$I$43,5,FALSE)*VLOOKUP(FS$8,'PONDERADORES-GBD'!$A$3:$I$43,6,FALSE)*VLOOKUP(FS$8,'PONDERADORES-GBD'!$A$3:$I$43,3,FALSE)+CO36*(1-VLOOKUP(FS$8,'PONDERADORES-GBD'!$A$3:$I$43,5,FALSE))*VLOOKUP(FS$8,'PONDERADORES-GBD'!$A$3:$I$43,8,FALSE)*VLOOKUP(FS$8,'PONDERADORES-GBD'!$A$3:$I$43,3,FALSE)</f>
        <v>3.5135939999999996E-4</v>
      </c>
      <c r="FT36" s="81">
        <f>CP36*VLOOKUP(FT$8,'PONDERADORES-GBD'!$A$3:$I$43,5,FALSE)*VLOOKUP(FT$8,'PONDERADORES-GBD'!$A$3:$I$43,6,FALSE)*VLOOKUP(FT$8,'PONDERADORES-GBD'!$A$3:$I$43,3,FALSE)+CP36*(1-VLOOKUP(FT$8,'PONDERADORES-GBD'!$A$3:$I$43,5,FALSE))*VLOOKUP(FT$8,'PONDERADORES-GBD'!$A$3:$I$43,8,FALSE)*VLOOKUP(FT$8,'PONDERADORES-GBD'!$A$3:$I$43,3,FALSE)</f>
        <v>8.6604426283367556E-4</v>
      </c>
      <c r="FU36" s="81">
        <f>CQ36*VLOOKUP(FU$8,'PONDERADORES-GBD'!$A$3:$I$43,5,FALSE)*VLOOKUP(FU$8,'PONDERADORES-GBD'!$A$3:$I$43,6,FALSE)*VLOOKUP(FU$8,'PONDERADORES-GBD'!$A$3:$I$43,3,FALSE)+CQ36*(1-VLOOKUP(FU$8,'PONDERADORES-GBD'!$A$3:$I$43,5,FALSE))*VLOOKUP(FU$8,'PONDERADORES-GBD'!$A$3:$I$43,8,FALSE)*VLOOKUP(FU$8,'PONDERADORES-GBD'!$A$3:$I$43,3,FALSE)</f>
        <v>4.5280431991786451E-4</v>
      </c>
      <c r="FV36" s="81">
        <f>CR36*VLOOKUP(FV$8,'PONDERADORES-GBD'!$A$3:$I$43,5,FALSE)*VLOOKUP(FV$8,'PONDERADORES-GBD'!$A$3:$I$43,6,FALSE)*VLOOKUP(FV$8,'PONDERADORES-GBD'!$A$3:$I$43,3,FALSE)+CR36*(1-VLOOKUP(FV$8,'PONDERADORES-GBD'!$A$3:$I$43,5,FALSE))*VLOOKUP(FV$8,'PONDERADORES-GBD'!$A$3:$I$43,8,FALSE)*VLOOKUP(FV$8,'PONDERADORES-GBD'!$A$3:$I$43,3,FALSE)</f>
        <v>1.6769759999999999E-3</v>
      </c>
      <c r="FW36" s="81">
        <f>CS36*VLOOKUP(FW$8,'PONDERADORES-GBD'!$A$3:$I$43,5,FALSE)*VLOOKUP(FW$8,'PONDERADORES-GBD'!$A$3:$I$43,6,FALSE)*VLOOKUP(FW$8,'PONDERADORES-GBD'!$A$3:$I$43,3,FALSE)+CS36*(1-VLOOKUP(FW$8,'PONDERADORES-GBD'!$A$3:$I$43,5,FALSE))*VLOOKUP(FW$8,'PONDERADORES-GBD'!$A$3:$I$43,8,FALSE)*VLOOKUP(FW$8,'PONDERADORES-GBD'!$A$3:$I$43,3,FALSE)</f>
        <v>0</v>
      </c>
      <c r="FX36" s="81">
        <f>CT36*VLOOKUP(FX$8,'PONDERADORES-GBD'!$A$3:$I$43,5,FALSE)*VLOOKUP(FX$8,'PONDERADORES-GBD'!$A$3:$I$43,6,FALSE)*VLOOKUP(FX$8,'PONDERADORES-GBD'!$A$3:$I$43,3,FALSE)+CT36*(1-VLOOKUP(FX$8,'PONDERADORES-GBD'!$A$3:$I$43,5,FALSE))*VLOOKUP(FX$8,'PONDERADORES-GBD'!$A$3:$I$43,8,FALSE)*VLOOKUP(FX$8,'PONDERADORES-GBD'!$A$3:$I$43,3,FALSE)</f>
        <v>5.6636935749486644E-4</v>
      </c>
      <c r="FY36" s="81">
        <f>CU36*VLOOKUP(FY$8,'PONDERADORES-GBD'!$A$3:$I$43,5,FALSE)*VLOOKUP(FY$8,'PONDERADORES-GBD'!$A$3:$I$43,6,FALSE)*VLOOKUP(FY$8,'PONDERADORES-GBD'!$A$3:$I$43,3,FALSE)+CU36*(1-VLOOKUP(FY$8,'PONDERADORES-GBD'!$A$3:$I$43,5,FALSE))*VLOOKUP(FY$8,'PONDERADORES-GBD'!$A$3:$I$43,8,FALSE)*VLOOKUP(FY$8,'PONDERADORES-GBD'!$A$3:$I$43,3,FALSE)</f>
        <v>1.8304203696098559E-6</v>
      </c>
      <c r="FZ36" s="81">
        <f>CV36*VLOOKUP(FZ$8,'PONDERADORES-GBD'!$A$3:$I$43,5,FALSE)*VLOOKUP(FZ$8,'PONDERADORES-GBD'!$A$3:$I$43,6,FALSE)*VLOOKUP(FZ$8,'PONDERADORES-GBD'!$A$3:$I$43,3,FALSE)+CV36*(1-VLOOKUP(FZ$8,'PONDERADORES-GBD'!$A$3:$I$43,5,FALSE))*VLOOKUP(FZ$8,'PONDERADORES-GBD'!$A$3:$I$43,8,FALSE)*VLOOKUP(FZ$8,'PONDERADORES-GBD'!$A$3:$I$43,3,FALSE)</f>
        <v>0</v>
      </c>
      <c r="GA36" s="81">
        <f>CW36*VLOOKUP(GA$8,'PONDERADORES-GBD'!$A$3:$I$43,5,FALSE)*VLOOKUP(GA$8,'PONDERADORES-GBD'!$A$3:$I$43,6,FALSE)*VLOOKUP(GA$8,'PONDERADORES-GBD'!$A$3:$I$43,3,FALSE)+CW36*(1-VLOOKUP(GA$8,'PONDERADORES-GBD'!$A$3:$I$43,5,FALSE))*VLOOKUP(GA$8,'PONDERADORES-GBD'!$A$3:$I$43,8,FALSE)*VLOOKUP(GA$8,'PONDERADORES-GBD'!$A$3:$I$43,3,FALSE)</f>
        <v>1.3929934952772071E-4</v>
      </c>
      <c r="GB36" s="81">
        <f>CX36*VLOOKUP(GB$8,'PONDERADORES-GBD'!$A$3:$I$43,5,FALSE)*VLOOKUP(GB$8,'PONDERADORES-GBD'!$A$3:$I$43,6,FALSE)*VLOOKUP(GB$8,'PONDERADORES-GBD'!$A$3:$I$43,3,FALSE)+CX36*(1-VLOOKUP(GB$8,'PONDERADORES-GBD'!$A$3:$I$43,5,FALSE))*VLOOKUP(GB$8,'PONDERADORES-GBD'!$A$3:$I$43,8,FALSE)*VLOOKUP(GB$8,'PONDERADORES-GBD'!$A$3:$I$43,3,FALSE)</f>
        <v>1.837963627652293E-4</v>
      </c>
      <c r="GC36" s="81">
        <f>CY36*VLOOKUP(GC$8,'PONDERADORES-GBD'!$A$3:$I$43,5,FALSE)*VLOOKUP(GC$8,'PONDERADORES-GBD'!$A$3:$I$43,6,FALSE)*VLOOKUP(GC$8,'PONDERADORES-GBD'!$A$3:$I$43,3,FALSE)+CY36*(1-VLOOKUP(GC$8,'PONDERADORES-GBD'!$A$3:$I$43,5,FALSE))*VLOOKUP(GC$8,'PONDERADORES-GBD'!$A$3:$I$43,8,FALSE)*VLOOKUP(GC$8,'PONDERADORES-GBD'!$A$3:$I$43,3,FALSE)</f>
        <v>7.4405456180698143E-4</v>
      </c>
      <c r="GD36" s="81">
        <f>CZ36*VLOOKUP(GD$8,'PONDERADORES-GBD'!$A$3:$I$43,5,FALSE)*VLOOKUP(GD$8,'PONDERADORES-GBD'!$A$3:$I$43,6,FALSE)*VLOOKUP(GD$8,'PONDERADORES-GBD'!$A$3:$I$43,3,FALSE)+CZ36*(1-VLOOKUP(GD$8,'PONDERADORES-GBD'!$A$3:$I$43,5,FALSE))*VLOOKUP(GD$8,'PONDERADORES-GBD'!$A$3:$I$43,8,FALSE)*VLOOKUP(GD$8,'PONDERADORES-GBD'!$A$3:$I$43,3,FALSE)</f>
        <v>3.3915839999999997E-4</v>
      </c>
      <c r="GE36" s="81">
        <f>DA36*VLOOKUP(GE$8,'PONDERADORES-GBD'!$A$3:$I$43,5,FALSE)*VLOOKUP(GE$8,'PONDERADORES-GBD'!$A$3:$I$43,6,FALSE)*VLOOKUP(GE$8,'PONDERADORES-GBD'!$A$3:$I$43,3,FALSE)+DA36*(1-VLOOKUP(GE$8,'PONDERADORES-GBD'!$A$3:$I$43,5,FALSE))*VLOOKUP(GE$8,'PONDERADORES-GBD'!$A$3:$I$43,8,FALSE)*VLOOKUP(GE$8,'PONDERADORES-GBD'!$A$3:$I$43,3,FALSE)</f>
        <v>2.0294848459958935E-4</v>
      </c>
      <c r="GF36" s="81">
        <f>DB36*VLOOKUP(GF$8,'PONDERADORES-GBD'!$A$3:$I$43,5,FALSE)*VLOOKUP(GF$8,'PONDERADORES-GBD'!$A$3:$I$43,6,FALSE)*VLOOKUP(GF$8,'PONDERADORES-GBD'!$A$3:$I$43,3,FALSE)+DB36*(1-VLOOKUP(GF$8,'PONDERADORES-GBD'!$A$3:$I$43,5,FALSE))*VLOOKUP(GF$8,'PONDERADORES-GBD'!$A$3:$I$43,8,FALSE)*VLOOKUP(GF$8,'PONDERADORES-GBD'!$A$3:$I$43,3,FALSE)</f>
        <v>1.8883020616016429E-4</v>
      </c>
      <c r="GG36" s="81">
        <f>DC36*VLOOKUP(GG$8,'PONDERADORES-GBD'!$A$3:$I$43,5,FALSE)*VLOOKUP(GG$8,'PONDERADORES-GBD'!$A$3:$I$43,6,FALSE)*VLOOKUP(GG$8,'PONDERADORES-GBD'!$A$3:$I$43,3,FALSE)+DC36*(1-VLOOKUP(GG$8,'PONDERADORES-GBD'!$A$3:$I$43,5,FALSE))*VLOOKUP(GG$8,'PONDERADORES-GBD'!$A$3:$I$43,8,FALSE)*VLOOKUP(GG$8,'PONDERADORES-GBD'!$A$3:$I$43,3,FALSE)</f>
        <v>1.0780024640657084E-5</v>
      </c>
      <c r="GH36" s="81">
        <f>DD36*VLOOKUP(GH$8,'PONDERADORES-GBD'!$A$3:$I$43,5,FALSE)*VLOOKUP(GH$8,'PONDERADORES-GBD'!$A$3:$I$43,6,FALSE)*VLOOKUP(GH$8,'PONDERADORES-GBD'!$A$3:$I$43,3,FALSE)+DD36*(1-VLOOKUP(GH$8,'PONDERADORES-GBD'!$A$3:$I$43,5,FALSE))*VLOOKUP(GH$8,'PONDERADORES-GBD'!$A$3:$I$43,8,FALSE)*VLOOKUP(GH$8,'PONDERADORES-GBD'!$A$3:$I$43,3,FALSE)</f>
        <v>7.8630574948665303E-4</v>
      </c>
      <c r="GI36" s="81">
        <f>DE36*VLOOKUP(GI$8,'PONDERADORES-GBD'!$A$3:$I$43,5,FALSE)*VLOOKUP(GI$8,'PONDERADORES-GBD'!$A$3:$I$43,6,FALSE)*VLOOKUP(GI$8,'PONDERADORES-GBD'!$A$3:$I$43,3,FALSE)+DE36*(1-VLOOKUP(GI$8,'PONDERADORES-GBD'!$A$3:$I$43,5,FALSE))*VLOOKUP(GI$8,'PONDERADORES-GBD'!$A$3:$I$43,8,FALSE)*VLOOKUP(GI$8,'PONDERADORES-GBD'!$A$3:$I$43,3,FALSE)</f>
        <v>2.965671047227926E-5</v>
      </c>
      <c r="GJ36" s="81">
        <f>DF36*VLOOKUP(GJ$8,'PONDERADORES-GBD'!$A$3:$I$43,5,FALSE)*VLOOKUP(GJ$8,'PONDERADORES-GBD'!$A$3:$I$43,6,FALSE)*VLOOKUP(GJ$8,'PONDERADORES-GBD'!$A$3:$I$43,3,FALSE)+DF36*(1-VLOOKUP(GJ$8,'PONDERADORES-GBD'!$A$3:$I$43,5,FALSE))*VLOOKUP(GJ$8,'PONDERADORES-GBD'!$A$3:$I$43,8,FALSE)*VLOOKUP(GJ$8,'PONDERADORES-GBD'!$A$3:$I$43,3,FALSE)</f>
        <v>7.8783983572895272E-7</v>
      </c>
      <c r="GK36" s="81">
        <f>DG36*VLOOKUP(GK$8,'PONDERADORES-GBD'!$A$3:$I$43,5,FALSE)*VLOOKUP(GK$8,'PONDERADORES-GBD'!$A$3:$I$43,6,FALSE)*VLOOKUP(GK$8,'PONDERADORES-GBD'!$A$3:$I$43,3,FALSE)+DG36*(1-VLOOKUP(GK$8,'PONDERADORES-GBD'!$A$3:$I$43,5,FALSE))*VLOOKUP(GK$8,'PONDERADORES-GBD'!$A$3:$I$43,8,FALSE)*VLOOKUP(GK$8,'PONDERADORES-GBD'!$A$3:$I$43,3,FALSE)</f>
        <v>0</v>
      </c>
      <c r="GL36" s="81">
        <f>DH36*VLOOKUP(GL$8,'PONDERADORES-GBD'!$A$3:$I$43,5,FALSE)*VLOOKUP(GL$8,'PONDERADORES-GBD'!$A$3:$I$43,6,FALSE)*VLOOKUP(GL$8,'PONDERADORES-GBD'!$A$3:$I$43,3,FALSE)+DH36*(1-VLOOKUP(GL$8,'PONDERADORES-GBD'!$A$3:$I$43,5,FALSE))*VLOOKUP(GL$8,'PONDERADORES-GBD'!$A$3:$I$43,8,FALSE)*VLOOKUP(GL$8,'PONDERADORES-GBD'!$A$3:$I$43,3,FALSE)</f>
        <v>0</v>
      </c>
      <c r="GM36" s="81">
        <f>DI36*VLOOKUP(GM$8,'PONDERADORES-GBD'!$A$3:$I$43,5,FALSE)*VLOOKUP(GM$8,'PONDERADORES-GBD'!$A$3:$I$43,6,FALSE)*VLOOKUP(GM$8,'PONDERADORES-GBD'!$A$3:$I$43,3,FALSE)+DI36*(1-VLOOKUP(GM$8,'PONDERADORES-GBD'!$A$3:$I$43,5,FALSE))*VLOOKUP(GM$8,'PONDERADORES-GBD'!$A$3:$I$43,8,FALSE)*VLOOKUP(GM$8,'PONDERADORES-GBD'!$A$3:$I$43,3,FALSE)</f>
        <v>0</v>
      </c>
      <c r="GN36" s="81">
        <f>DJ36*VLOOKUP(GN$8,'PONDERADORES-GBD'!$A$3:$I$43,5,FALSE)*VLOOKUP(GN$8,'PONDERADORES-GBD'!$A$3:$I$43,6,FALSE)*VLOOKUP(GN$8,'PONDERADORES-GBD'!$A$3:$I$43,3,FALSE)+DJ36*(1-VLOOKUP(GN$8,'PONDERADORES-GBD'!$A$3:$I$43,5,FALSE))*VLOOKUP(GN$8,'PONDERADORES-GBD'!$A$3:$I$43,8,FALSE)*VLOOKUP(GN$8,'PONDERADORES-GBD'!$A$3:$I$43,3,FALSE)</f>
        <v>0</v>
      </c>
      <c r="GO36" s="81">
        <f>DK36*VLOOKUP(GO$8,'PONDERADORES-GBD'!$A$3:$I$43,5,FALSE)*VLOOKUP(GO$8,'PONDERADORES-GBD'!$A$3:$I$43,6,FALSE)*VLOOKUP(GO$8,'PONDERADORES-GBD'!$A$3:$I$43,3,FALSE)+DK36*(1-VLOOKUP(GO$8,'PONDERADORES-GBD'!$A$3:$I$43,5,FALSE))*VLOOKUP(GO$8,'PONDERADORES-GBD'!$A$3:$I$43,8,FALSE)*VLOOKUP(GO$8,'PONDERADORES-GBD'!$A$3:$I$43,3,FALSE)</f>
        <v>0</v>
      </c>
      <c r="GP36" s="81">
        <f>DL36*VLOOKUP(GP$8,'PONDERADORES-GBD'!$A$3:$I$43,5,FALSE)*VLOOKUP(GP$8,'PONDERADORES-GBD'!$A$3:$I$43,6,FALSE)*VLOOKUP(GP$8,'PONDERADORES-GBD'!$A$3:$I$43,3,FALSE)+DL36*(1-VLOOKUP(GP$8,'PONDERADORES-GBD'!$A$3:$I$43,5,FALSE))*VLOOKUP(GP$8,'PONDERADORES-GBD'!$A$3:$I$43,8,FALSE)*VLOOKUP(GP$8,'PONDERADORES-GBD'!$A$3:$I$43,3,FALSE)</f>
        <v>0</v>
      </c>
      <c r="GQ36" s="81">
        <f>DM36*VLOOKUP(GQ$8,'PONDERADORES-GBD'!$A$3:$I$43,5,FALSE)*VLOOKUP(GQ$8,'PONDERADORES-GBD'!$A$3:$I$43,6,FALSE)*VLOOKUP(GQ$8,'PONDERADORES-GBD'!$A$3:$I$43,3,FALSE)+DM36*(1-VLOOKUP(GQ$8,'PONDERADORES-GBD'!$A$3:$I$43,5,FALSE))*VLOOKUP(GQ$8,'PONDERADORES-GBD'!$A$3:$I$43,8,FALSE)*VLOOKUP(GQ$8,'PONDERADORES-GBD'!$A$3:$I$43,3,FALSE)</f>
        <v>1.7045342094455853E-6</v>
      </c>
      <c r="GR36" s="81">
        <f>DN36*VLOOKUP(GR$8,'PONDERADORES-GBD'!$A$3:$I$43,5,FALSE)*VLOOKUP(GR$8,'PONDERADORES-GBD'!$A$3:$I$43,6,FALSE)*VLOOKUP(GR$8,'PONDERADORES-GBD'!$A$3:$I$43,3,FALSE)+DN36*(1-VLOOKUP(GR$8,'PONDERADORES-GBD'!$A$3:$I$43,5,FALSE))*VLOOKUP(GR$8,'PONDERADORES-GBD'!$A$3:$I$43,8,FALSE)*VLOOKUP(GR$8,'PONDERADORES-GBD'!$A$3:$I$43,3,FALSE)</f>
        <v>0</v>
      </c>
      <c r="GS36" s="81">
        <f>DO36*VLOOKUP(GS$8,'PONDERADORES-GBD'!$A$3:$I$43,5,FALSE)*VLOOKUP(GS$8,'PONDERADORES-GBD'!$A$3:$I$43,6,FALSE)*VLOOKUP(GS$8,'PONDERADORES-GBD'!$A$3:$I$43,3,FALSE)+DO36*(1-VLOOKUP(GS$8,'PONDERADORES-GBD'!$A$3:$I$43,5,FALSE))*VLOOKUP(GS$8,'PONDERADORES-GBD'!$A$3:$I$43,8,FALSE)*VLOOKUP(GS$8,'PONDERADORES-GBD'!$A$3:$I$43,3,FALSE)</f>
        <v>0</v>
      </c>
      <c r="GT36" s="81">
        <f>DP36*VLOOKUP(GT$8,'PONDERADORES-GBD'!$A$3:$I$43,5,FALSE)*VLOOKUP(GT$8,'PONDERADORES-GBD'!$A$3:$I$43,6,FALSE)*VLOOKUP(GT$8,'PONDERADORES-GBD'!$A$3:$I$43,3,FALSE)+DP36*(1-VLOOKUP(GT$8,'PONDERADORES-GBD'!$A$3:$I$43,5,FALSE))*VLOOKUP(GT$8,'PONDERADORES-GBD'!$A$3:$I$43,8,FALSE)*VLOOKUP(GT$8,'PONDERADORES-GBD'!$A$3:$I$43,3,FALSE)</f>
        <v>6.7147258042436679E-6</v>
      </c>
      <c r="GU36" s="81">
        <f>DQ36*VLOOKUP(GU$8,'PONDERADORES-GBD'!$A$3:$I$43,5,FALSE)*VLOOKUP(GU$8,'PONDERADORES-GBD'!$A$3:$I$43,6,FALSE)*VLOOKUP(GU$8,'PONDERADORES-GBD'!$A$3:$I$43,3,FALSE)+DQ36*(1-VLOOKUP(GU$8,'PONDERADORES-GBD'!$A$3:$I$43,5,FALSE))*VLOOKUP(GU$8,'PONDERADORES-GBD'!$A$3:$I$43,8,FALSE)*VLOOKUP(GU$8,'PONDERADORES-GBD'!$A$3:$I$43,3,FALSE)</f>
        <v>8.1997108829568778E-6</v>
      </c>
      <c r="GV36" s="81">
        <f>DR36*VLOOKUP(GV$8,'PONDERADORES-GBD'!$A$3:$I$43,5,FALSE)*VLOOKUP(GV$8,'PONDERADORES-GBD'!$A$3:$I$43,6,FALSE)*VLOOKUP(GV$8,'PONDERADORES-GBD'!$A$3:$I$43,3,FALSE)+DR36*(1-VLOOKUP(GV$8,'PONDERADORES-GBD'!$A$3:$I$43,5,FALSE))*VLOOKUP(GV$8,'PONDERADORES-GBD'!$A$3:$I$43,8,FALSE)*VLOOKUP(GV$8,'PONDERADORES-GBD'!$A$3:$I$43,3,FALSE)</f>
        <v>2.2320847638603699E-5</v>
      </c>
      <c r="GW36" s="81">
        <f>DS36*VLOOKUP(GW$8,'PONDERADORES-GBD'!$A$3:$I$43,5,FALSE)*VLOOKUP(GW$8,'PONDERADORES-GBD'!$A$3:$I$43,6,FALSE)*VLOOKUP(GW$8,'PONDERADORES-GBD'!$A$3:$I$43,3,FALSE)+DS36*(1-VLOOKUP(GW$8,'PONDERADORES-GBD'!$A$3:$I$43,5,FALSE))*VLOOKUP(GW$8,'PONDERADORES-GBD'!$A$3:$I$43,8,FALSE)*VLOOKUP(GW$8,'PONDERADORES-GBD'!$A$3:$I$43,3,FALSE)</f>
        <v>4.2973012073921964E-5</v>
      </c>
      <c r="GX36" s="81">
        <f>DT36*VLOOKUP(GX$8,'PONDERADORES-GBD'!$A$3:$I$43,5,FALSE)*VLOOKUP(GX$8,'PONDERADORES-GBD'!$A$3:$I$43,6,FALSE)*VLOOKUP(GX$8,'PONDERADORES-GBD'!$A$3:$I$43,3,FALSE)+DT36*(1-VLOOKUP(GX$8,'PONDERADORES-GBD'!$A$3:$I$43,5,FALSE))*VLOOKUP(GX$8,'PONDERADORES-GBD'!$A$3:$I$43,8,FALSE)*VLOOKUP(GX$8,'PONDERADORES-GBD'!$A$3:$I$43,3,FALSE)</f>
        <v>1.1391416837782341E-6</v>
      </c>
      <c r="GY36" s="81">
        <f>DU36*VLOOKUP(GY$8,'PONDERADORES-GBD'!$A$3:$I$43,5,FALSE)*VLOOKUP(GY$8,'PONDERADORES-GBD'!$A$3:$I$43,6,FALSE)*VLOOKUP(GY$8,'PONDERADORES-GBD'!$A$3:$I$43,3,FALSE)+DU36*(1-VLOOKUP(GY$8,'PONDERADORES-GBD'!$A$3:$I$43,5,FALSE))*VLOOKUP(GY$8,'PONDERADORES-GBD'!$A$3:$I$43,8,FALSE)*VLOOKUP(GY$8,'PONDERADORES-GBD'!$A$3:$I$43,3,FALSE)</f>
        <v>0</v>
      </c>
      <c r="GZ36" s="82">
        <f t="shared" si="1"/>
        <v>7.1422210399999997E-3</v>
      </c>
      <c r="HA36" s="82">
        <f t="shared" si="2"/>
        <v>1.0057781190622863E-2</v>
      </c>
      <c r="HC36" s="52">
        <f>GZ36*PRODMORTALIDAD!BR36*C36</f>
        <v>0</v>
      </c>
      <c r="HD36" s="52">
        <f>PRODMORTALIDAD!E36*PRODLG!HA36*PRODLG!C36</f>
        <v>0</v>
      </c>
      <c r="HE36" s="52">
        <f t="shared" si="3"/>
        <v>0</v>
      </c>
    </row>
    <row r="37" spans="1:213" ht="15.75" x14ac:dyDescent="0.25">
      <c r="A37" s="68" t="s">
        <v>105</v>
      </c>
      <c r="B37" s="46" t="s">
        <v>51</v>
      </c>
      <c r="C37" s="50">
        <f>DATOS!B77</f>
        <v>0</v>
      </c>
      <c r="D37" s="51">
        <v>3.6537000000000002E-3</v>
      </c>
      <c r="E37" s="51">
        <v>3.3727000000000002E-3</v>
      </c>
      <c r="F37" s="51">
        <v>0.19419139999999999</v>
      </c>
      <c r="G37" s="51">
        <v>0</v>
      </c>
      <c r="H37" s="51">
        <v>0</v>
      </c>
      <c r="I37" s="51">
        <v>0</v>
      </c>
      <c r="J37" s="51">
        <v>3.4569999999999997E-2</v>
      </c>
      <c r="K37" s="51">
        <v>2.9510999999999999E-2</v>
      </c>
      <c r="L37" s="51">
        <v>7.0264199999999999E-2</v>
      </c>
      <c r="M37" s="51">
        <v>2.1922400000000002E-2</v>
      </c>
      <c r="N37" s="51">
        <v>3.7661600000000003E-2</v>
      </c>
      <c r="O37" s="51">
        <v>2.811E-4</v>
      </c>
      <c r="P37" s="51">
        <v>7.0845099999999994E-2</v>
      </c>
      <c r="Q37" s="51">
        <v>2.2485000000000001E-3</v>
      </c>
      <c r="R37" s="51">
        <v>1.4053E-3</v>
      </c>
      <c r="S37" s="51">
        <v>2.02361E-2</v>
      </c>
      <c r="T37" s="51">
        <v>2.3608799999999999E-2</v>
      </c>
      <c r="U37" s="51">
        <v>4.8060699999999998E-2</v>
      </c>
      <c r="V37" s="51">
        <v>3.3164699999999998E-2</v>
      </c>
      <c r="W37" s="51">
        <v>5.1152299999999998E-2</v>
      </c>
      <c r="X37" s="51">
        <v>5.9303000000000002E-2</v>
      </c>
      <c r="Y37" s="51">
        <v>2.0798199999999999E-2</v>
      </c>
      <c r="Z37" s="51">
        <v>0.1821248</v>
      </c>
      <c r="AA37" s="51">
        <v>1.20854E-2</v>
      </c>
      <c r="AB37" s="51">
        <v>2.5295000000000001E-3</v>
      </c>
      <c r="AC37" s="51">
        <v>2.811E-4</v>
      </c>
      <c r="AD37" s="51">
        <v>0</v>
      </c>
      <c r="AE37" s="51">
        <v>0</v>
      </c>
      <c r="AF37" s="51">
        <v>0</v>
      </c>
      <c r="AG37" s="51">
        <v>2.811E-4</v>
      </c>
      <c r="AH37" s="51">
        <v>0</v>
      </c>
      <c r="AI37" s="51">
        <v>1.9673999999999998E-3</v>
      </c>
      <c r="AJ37" s="51">
        <v>6.7454000000000004E-3</v>
      </c>
      <c r="AK37" s="51">
        <v>5.3401000000000004E-3</v>
      </c>
      <c r="AL37" s="51">
        <v>1.6301300000000001E-2</v>
      </c>
      <c r="AM37" s="51">
        <v>3.8223699999999999E-2</v>
      </c>
      <c r="AN37" s="51">
        <v>6.7454000000000004E-3</v>
      </c>
      <c r="AO37" s="51">
        <v>1.1241999999999999E-3</v>
      </c>
      <c r="AP37" s="51">
        <v>0</v>
      </c>
      <c r="AQ37" s="51">
        <v>0</v>
      </c>
      <c r="AR37" s="51">
        <v>1.0000001999999999</v>
      </c>
      <c r="AT37" s="78">
        <f>D37*VLOOKUP(AT$8,'PONDERADORES-GBD'!$A$3:$I$43,4,FALSE)</f>
        <v>3.6537000000000002E-3</v>
      </c>
      <c r="AU37" s="78">
        <f>E37*VLOOKUP(AU$8,'PONDERADORES-GBD'!$A$3:$I$43,4,FALSE)</f>
        <v>3.3727000000000002E-3</v>
      </c>
      <c r="AV37" s="78">
        <f>F37*VLOOKUP(AV$8,'PONDERADORES-GBD'!$A$3:$I$43,4,FALSE)</f>
        <v>9.7095700000000007E-3</v>
      </c>
      <c r="AW37" s="78">
        <f>G37*VLOOKUP(AW$8,'PONDERADORES-GBD'!$A$3:$I$43,4,FALSE)</f>
        <v>0</v>
      </c>
      <c r="AX37" s="78">
        <f>H37*VLOOKUP(AX$8,'PONDERADORES-GBD'!$A$3:$I$43,4,FALSE)</f>
        <v>0</v>
      </c>
      <c r="AY37" s="78">
        <f>I37*VLOOKUP(AY$8,'PONDERADORES-GBD'!$A$3:$I$43,4,FALSE)</f>
        <v>0</v>
      </c>
      <c r="AZ37" s="78">
        <f>J37*VLOOKUP(AZ$8,'PONDERADORES-GBD'!$A$3:$I$43,4,FALSE)</f>
        <v>1.7285E-3</v>
      </c>
      <c r="BA37" s="78">
        <f>K37*VLOOKUP(BA$8,'PONDERADORES-GBD'!$A$3:$I$43,4,FALSE)</f>
        <v>1.47555E-3</v>
      </c>
      <c r="BB37" s="78">
        <f>L37*VLOOKUP(BB$8,'PONDERADORES-GBD'!$A$3:$I$43,4,FALSE)</f>
        <v>0</v>
      </c>
      <c r="BC37" s="78">
        <f>M37*VLOOKUP(BC$8,'PONDERADORES-GBD'!$A$3:$I$43,4,FALSE)</f>
        <v>0</v>
      </c>
      <c r="BD37" s="78">
        <f>N37*VLOOKUP(BD$8,'PONDERADORES-GBD'!$A$3:$I$43,4,FALSE)</f>
        <v>0</v>
      </c>
      <c r="BE37" s="78">
        <f>O37*VLOOKUP(BE$8,'PONDERADORES-GBD'!$A$3:$I$43,4,FALSE)</f>
        <v>2.811E-4</v>
      </c>
      <c r="BF37" s="78">
        <f>P37*VLOOKUP(BF$8,'PONDERADORES-GBD'!$A$3:$I$43,4,FALSE)</f>
        <v>3.5422549999999998E-3</v>
      </c>
      <c r="BG37" s="78">
        <f>Q37*VLOOKUP(BG$8,'PONDERADORES-GBD'!$A$3:$I$43,4,FALSE)</f>
        <v>2.2485000000000002E-4</v>
      </c>
      <c r="BH37" s="78">
        <f>R37*VLOOKUP(BH$8,'PONDERADORES-GBD'!$A$3:$I$43,4,FALSE)</f>
        <v>2.8106000000000002E-4</v>
      </c>
      <c r="BI37" s="78">
        <f>S37*VLOOKUP(BI$8,'PONDERADORES-GBD'!$A$3:$I$43,4,FALSE)</f>
        <v>3.0354150000000001E-3</v>
      </c>
      <c r="BJ37" s="78">
        <f>T37*VLOOKUP(BJ$8,'PONDERADORES-GBD'!$A$3:$I$43,4,FALSE)</f>
        <v>0</v>
      </c>
      <c r="BK37" s="78">
        <f>U37*VLOOKUP(BK$8,'PONDERADORES-GBD'!$A$3:$I$43,4,FALSE)</f>
        <v>0</v>
      </c>
      <c r="BL37" s="78">
        <f>V37*VLOOKUP(BL$8,'PONDERADORES-GBD'!$A$3:$I$43,4,FALSE)</f>
        <v>0</v>
      </c>
      <c r="BM37" s="78">
        <f>W37*VLOOKUP(BM$8,'PONDERADORES-GBD'!$A$3:$I$43,4,FALSE)</f>
        <v>0</v>
      </c>
      <c r="BN37" s="78">
        <f>X37*VLOOKUP(BN$8,'PONDERADORES-GBD'!$A$3:$I$43,4,FALSE)</f>
        <v>0</v>
      </c>
      <c r="BO37" s="78">
        <f>Y37*VLOOKUP(BO$8,'PONDERADORES-GBD'!$A$3:$I$43,4,FALSE)</f>
        <v>0</v>
      </c>
      <c r="BP37" s="78">
        <f>Z37*VLOOKUP(BP$8,'PONDERADORES-GBD'!$A$3:$I$43,4,FALSE)</f>
        <v>0</v>
      </c>
      <c r="BQ37" s="78">
        <f>AA37*VLOOKUP(BQ$8,'PONDERADORES-GBD'!$A$3:$I$43,4,FALSE)</f>
        <v>0</v>
      </c>
      <c r="BR37" s="78">
        <f>AB37*VLOOKUP(BR$8,'PONDERADORES-GBD'!$A$3:$I$43,4,FALSE)</f>
        <v>0</v>
      </c>
      <c r="BS37" s="78">
        <f>AC37*VLOOKUP(BS$8,'PONDERADORES-GBD'!$A$3:$I$43,4,FALSE)</f>
        <v>2.811E-4</v>
      </c>
      <c r="BT37" s="78">
        <f>AD37*VLOOKUP(BT$8,'PONDERADORES-GBD'!$A$3:$I$43,4,FALSE)</f>
        <v>0</v>
      </c>
      <c r="BU37" s="78">
        <f>AE37*VLOOKUP(BU$8,'PONDERADORES-GBD'!$A$3:$I$43,4,FALSE)</f>
        <v>0</v>
      </c>
      <c r="BV37" s="78">
        <f>AF37*VLOOKUP(BV$8,'PONDERADORES-GBD'!$A$3:$I$43,4,FALSE)</f>
        <v>0</v>
      </c>
      <c r="BW37" s="78">
        <f>AG37*VLOOKUP(BW$8,'PONDERADORES-GBD'!$A$3:$I$43,4,FALSE)</f>
        <v>2.811E-4</v>
      </c>
      <c r="BX37" s="78">
        <f>AH37*VLOOKUP(BX$8,'PONDERADORES-GBD'!$A$3:$I$43,4,FALSE)</f>
        <v>0</v>
      </c>
      <c r="BY37" s="78">
        <f>AI37*VLOOKUP(BY$8,'PONDERADORES-GBD'!$A$3:$I$43,4,FALSE)</f>
        <v>0</v>
      </c>
      <c r="BZ37" s="78">
        <f>AJ37*VLOOKUP(BZ$8,'PONDERADORES-GBD'!$A$3:$I$43,4,FALSE)</f>
        <v>0</v>
      </c>
      <c r="CA37" s="78">
        <f>AK37*VLOOKUP(CA$8,'PONDERADORES-GBD'!$A$3:$I$43,4,FALSE)</f>
        <v>0</v>
      </c>
      <c r="CB37" s="78">
        <f>AL37*VLOOKUP(CB$8,'PONDERADORES-GBD'!$A$3:$I$43,4,FALSE)</f>
        <v>0</v>
      </c>
      <c r="CC37" s="78">
        <f>AM37*VLOOKUP(CC$8,'PONDERADORES-GBD'!$A$3:$I$43,4,FALSE)</f>
        <v>0</v>
      </c>
      <c r="CD37" s="78">
        <f>AN37*VLOOKUP(CD$8,'PONDERADORES-GBD'!$A$3:$I$43,4,FALSE)</f>
        <v>0</v>
      </c>
      <c r="CE37" s="78">
        <f>AO37*VLOOKUP(CE$8,'PONDERADORES-GBD'!$A$3:$I$43,4,FALSE)</f>
        <v>0</v>
      </c>
      <c r="CF37" s="78">
        <f>AP37*VLOOKUP(CF$8,'PONDERADORES-GBD'!$A$3:$I$43,4,FALSE)</f>
        <v>0</v>
      </c>
      <c r="CG37" s="78">
        <f>AQ37*VLOOKUP(CG$8,'PONDERADORES-GBD'!$A$3:$I$43,4,FALSE)</f>
        <v>0</v>
      </c>
      <c r="CH37" s="78">
        <f>D37*(1-VLOOKUP(CH$8,'PONDERADORES-GBD'!$A$3:$I$43,4,FALSE))</f>
        <v>0</v>
      </c>
      <c r="CI37" s="78">
        <f>E37*(1-VLOOKUP(CI$8,'PONDERADORES-GBD'!$A$3:$I$43,4,FALSE))</f>
        <v>0</v>
      </c>
      <c r="CJ37" s="78">
        <f>F37*(1-VLOOKUP(CJ$8,'PONDERADORES-GBD'!$A$3:$I$43,4,FALSE))</f>
        <v>0.18448182999999999</v>
      </c>
      <c r="CK37" s="78">
        <f>G37*(1-VLOOKUP(CK$8,'PONDERADORES-GBD'!$A$3:$I$43,4,FALSE))</f>
        <v>0</v>
      </c>
      <c r="CL37" s="78">
        <f>H37*(1-VLOOKUP(CL$8,'PONDERADORES-GBD'!$A$3:$I$43,4,FALSE))</f>
        <v>0</v>
      </c>
      <c r="CM37" s="78">
        <f>I37*(1-VLOOKUP(CM$8,'PONDERADORES-GBD'!$A$3:$I$43,4,FALSE))</f>
        <v>0</v>
      </c>
      <c r="CN37" s="78">
        <f>J37*(1-VLOOKUP(CN$8,'PONDERADORES-GBD'!$A$3:$I$43,4,FALSE))</f>
        <v>3.2841499999999996E-2</v>
      </c>
      <c r="CO37" s="78">
        <f>K37*(1-VLOOKUP(CO$8,'PONDERADORES-GBD'!$A$3:$I$43,4,FALSE))</f>
        <v>2.8035449999999996E-2</v>
      </c>
      <c r="CP37" s="78">
        <f>L37*(1-VLOOKUP(CP$8,'PONDERADORES-GBD'!$A$3:$I$43,4,FALSE))</f>
        <v>7.0264199999999999E-2</v>
      </c>
      <c r="CQ37" s="78">
        <f>M37*(1-VLOOKUP(CQ$8,'PONDERADORES-GBD'!$A$3:$I$43,4,FALSE))</f>
        <v>2.1922400000000002E-2</v>
      </c>
      <c r="CR37" s="78">
        <f>N37*(1-VLOOKUP(CR$8,'PONDERADORES-GBD'!$A$3:$I$43,4,FALSE))</f>
        <v>3.7661600000000003E-2</v>
      </c>
      <c r="CS37" s="78">
        <f>O37*(1-VLOOKUP(CS$8,'PONDERADORES-GBD'!$A$3:$I$43,4,FALSE))</f>
        <v>0</v>
      </c>
      <c r="CT37" s="78">
        <f>P37*(1-VLOOKUP(CT$8,'PONDERADORES-GBD'!$A$3:$I$43,4,FALSE))</f>
        <v>6.7302844999999986E-2</v>
      </c>
      <c r="CU37" s="78">
        <f>Q37*(1-VLOOKUP(CU$8,'PONDERADORES-GBD'!$A$3:$I$43,4,FALSE))</f>
        <v>2.0236500000000001E-3</v>
      </c>
      <c r="CV37" s="78">
        <f>R37*(1-VLOOKUP(CV$8,'PONDERADORES-GBD'!$A$3:$I$43,4,FALSE))</f>
        <v>1.1242400000000001E-3</v>
      </c>
      <c r="CW37" s="78">
        <f>S37*(1-VLOOKUP(CW$8,'PONDERADORES-GBD'!$A$3:$I$43,4,FALSE))</f>
        <v>1.7200685E-2</v>
      </c>
      <c r="CX37" s="78">
        <f>T37*(1-VLOOKUP(CX$8,'PONDERADORES-GBD'!$A$3:$I$43,4,FALSE))</f>
        <v>2.3608799999999999E-2</v>
      </c>
      <c r="CY37" s="78">
        <f>U37*(1-VLOOKUP(CY$8,'PONDERADORES-GBD'!$A$3:$I$43,4,FALSE))</f>
        <v>4.8060699999999998E-2</v>
      </c>
      <c r="CZ37" s="78">
        <f>V37*(1-VLOOKUP(CZ$8,'PONDERADORES-GBD'!$A$3:$I$43,4,FALSE))</f>
        <v>3.3164699999999998E-2</v>
      </c>
      <c r="DA37" s="78">
        <f>W37*(1-VLOOKUP(DA$8,'PONDERADORES-GBD'!$A$3:$I$43,4,FALSE))</f>
        <v>5.1152299999999998E-2</v>
      </c>
      <c r="DB37" s="78">
        <f>X37*(1-VLOOKUP(DB$8,'PONDERADORES-GBD'!$A$3:$I$43,4,FALSE))</f>
        <v>5.9303000000000002E-2</v>
      </c>
      <c r="DC37" s="78">
        <f>Y37*(1-VLOOKUP(DC$8,'PONDERADORES-GBD'!$A$3:$I$43,4,FALSE))</f>
        <v>2.0798199999999999E-2</v>
      </c>
      <c r="DD37" s="78">
        <f>Z37*(1-VLOOKUP(DD$8,'PONDERADORES-GBD'!$A$3:$I$43,4,FALSE))</f>
        <v>0.1821248</v>
      </c>
      <c r="DE37" s="78">
        <f>AA37*(1-VLOOKUP(DE$8,'PONDERADORES-GBD'!$A$3:$I$43,4,FALSE))</f>
        <v>1.20854E-2</v>
      </c>
      <c r="DF37" s="78">
        <f>AB37*(1-VLOOKUP(DF$8,'PONDERADORES-GBD'!$A$3:$I$43,4,FALSE))</f>
        <v>2.5295000000000001E-3</v>
      </c>
      <c r="DG37" s="78">
        <f>AC37*(1-VLOOKUP(DG$8,'PONDERADORES-GBD'!$A$3:$I$43,4,FALSE))</f>
        <v>0</v>
      </c>
      <c r="DH37" s="78">
        <f>AD37*(1-VLOOKUP(DH$8,'PONDERADORES-GBD'!$A$3:$I$43,4,FALSE))</f>
        <v>0</v>
      </c>
      <c r="DI37" s="78">
        <f>AE37*(1-VLOOKUP(DI$8,'PONDERADORES-GBD'!$A$3:$I$43,4,FALSE))</f>
        <v>0</v>
      </c>
      <c r="DJ37" s="78">
        <f>AF37*(1-VLOOKUP(DJ$8,'PONDERADORES-GBD'!$A$3:$I$43,4,FALSE))</f>
        <v>0</v>
      </c>
      <c r="DK37" s="78">
        <f>AG37*(1-VLOOKUP(DK$8,'PONDERADORES-GBD'!$A$3:$I$43,4,FALSE))</f>
        <v>0</v>
      </c>
      <c r="DL37" s="78">
        <f>AH37*(1-VLOOKUP(DL$8,'PONDERADORES-GBD'!$A$3:$I$43,4,FALSE))</f>
        <v>0</v>
      </c>
      <c r="DM37" s="78">
        <f>AI37*(1-VLOOKUP(DM$8,'PONDERADORES-GBD'!$A$3:$I$43,4,FALSE))</f>
        <v>1.9673999999999998E-3</v>
      </c>
      <c r="DN37" s="78">
        <f>AJ37*(1-VLOOKUP(DN$8,'PONDERADORES-GBD'!$A$3:$I$43,4,FALSE))</f>
        <v>6.7454000000000004E-3</v>
      </c>
      <c r="DO37" s="78">
        <f>AK37*(1-VLOOKUP(DO$8,'PONDERADORES-GBD'!$A$3:$I$43,4,FALSE))</f>
        <v>5.3401000000000004E-3</v>
      </c>
      <c r="DP37" s="78">
        <f>AL37*(1-VLOOKUP(DP$8,'PONDERADORES-GBD'!$A$3:$I$43,4,FALSE))</f>
        <v>1.6301300000000001E-2</v>
      </c>
      <c r="DQ37" s="78">
        <f>AM37*(1-VLOOKUP(DQ$8,'PONDERADORES-GBD'!$A$3:$I$43,4,FALSE))</f>
        <v>3.8223699999999999E-2</v>
      </c>
      <c r="DR37" s="78">
        <f>AN37*(1-VLOOKUP(DR$8,'PONDERADORES-GBD'!$A$3:$I$43,4,FALSE))</f>
        <v>6.7454000000000004E-3</v>
      </c>
      <c r="DS37" s="78">
        <f>AO37*(1-VLOOKUP(DS$8,'PONDERADORES-GBD'!$A$3:$I$43,4,FALSE))</f>
        <v>1.1241999999999999E-3</v>
      </c>
      <c r="DT37" s="78">
        <f>AP37*(1-VLOOKUP(DT$8,'PONDERADORES-GBD'!$A$3:$I$43,4,FALSE))</f>
        <v>0</v>
      </c>
      <c r="DU37" s="78">
        <f>AQ37*(1-VLOOKUP(DU$8,'PONDERADORES-GBD'!$A$3:$I$43,4,FALSE))</f>
        <v>0</v>
      </c>
      <c r="DV37" s="50">
        <f t="shared" si="0"/>
        <v>1.0000001999999999</v>
      </c>
      <c r="DW37" s="45"/>
      <c r="DX37" s="81">
        <f>AT37*VLOOKUP(DX$8,'PONDERADORES-GBD'!$A$3:$I$43,5,FALSE)*VLOOKUP(DX$8,'PONDERADORES-GBD'!$A$3:$I$43,7,FALSE)+AT37*(1-VLOOKUP(DX$8,'PONDERADORES-GBD'!$A$3:$I$43,5,FALSE))*VLOOKUP(DX$8,'PONDERADORES-GBD'!$A$3:$I$43,9,FALSE)</f>
        <v>2.1520292999999998E-3</v>
      </c>
      <c r="DY37" s="81">
        <f>AU37*VLOOKUP(DY$8,'PONDERADORES-GBD'!$A$3:$I$43,5,FALSE)*VLOOKUP(DY$8,'PONDERADORES-GBD'!$A$3:$I$43,7,FALSE)+AU37*(1-VLOOKUP(DY$8,'PONDERADORES-GBD'!$A$3:$I$43,5,FALSE))*VLOOKUP(DY$8,'PONDERADORES-GBD'!$A$3:$I$43,9,FALSE)</f>
        <v>9.9831919999999997E-4</v>
      </c>
      <c r="DZ37" s="81">
        <f>AV37*VLOOKUP(DZ$8,'PONDERADORES-GBD'!$A$3:$I$43,5,FALSE)*VLOOKUP(DZ$8,'PONDERADORES-GBD'!$A$3:$I$43,7,FALSE)+AV37*(1-VLOOKUP(DZ$8,'PONDERADORES-GBD'!$A$3:$I$43,5,FALSE))*VLOOKUP(DZ$8,'PONDERADORES-GBD'!$A$3:$I$43,9,FALSE)</f>
        <v>2.2429106700000002E-3</v>
      </c>
      <c r="EA37" s="81">
        <f>AW37*VLOOKUP(EA$8,'PONDERADORES-GBD'!$A$3:$I$43,5,FALSE)*VLOOKUP(EA$8,'PONDERADORES-GBD'!$A$3:$I$43,7,FALSE)+AW37*(1-VLOOKUP(EA$8,'PONDERADORES-GBD'!$A$3:$I$43,5,FALSE))*VLOOKUP(EA$8,'PONDERADORES-GBD'!$A$3:$I$43,9,FALSE)</f>
        <v>0</v>
      </c>
      <c r="EB37" s="81">
        <f>AX37*VLOOKUP(EB$8,'PONDERADORES-GBD'!$A$3:$I$43,5,FALSE)*VLOOKUP(EB$8,'PONDERADORES-GBD'!$A$3:$I$43,7,FALSE)+AX37*(1-VLOOKUP(EB$8,'PONDERADORES-GBD'!$A$3:$I$43,5,FALSE))*VLOOKUP(EB$8,'PONDERADORES-GBD'!$A$3:$I$43,9,FALSE)</f>
        <v>0</v>
      </c>
      <c r="EC37" s="81">
        <f>AY37*VLOOKUP(EC$8,'PONDERADORES-GBD'!$A$3:$I$43,5,FALSE)*VLOOKUP(EC$8,'PONDERADORES-GBD'!$A$3:$I$43,7,FALSE)+AY37*(1-VLOOKUP(EC$8,'PONDERADORES-GBD'!$A$3:$I$43,5,FALSE))*VLOOKUP(EC$8,'PONDERADORES-GBD'!$A$3:$I$43,9,FALSE)</f>
        <v>0</v>
      </c>
      <c r="ED37" s="81">
        <f>AZ37*VLOOKUP(ED$8,'PONDERADORES-GBD'!$A$3:$I$43,5,FALSE)*VLOOKUP(ED$8,'PONDERADORES-GBD'!$A$3:$I$43,7,FALSE)+AZ37*(1-VLOOKUP(ED$8,'PONDERADORES-GBD'!$A$3:$I$43,5,FALSE))*VLOOKUP(ED$8,'PONDERADORES-GBD'!$A$3:$I$43,9,FALSE)</f>
        <v>1.00253E-4</v>
      </c>
      <c r="EE37" s="81">
        <f>BA37*VLOOKUP(EE$8,'PONDERADORES-GBD'!$A$3:$I$43,5,FALSE)*VLOOKUP(EE$8,'PONDERADORES-GBD'!$A$3:$I$43,7,FALSE)+BA37*(1-VLOOKUP(EE$8,'PONDERADORES-GBD'!$A$3:$I$43,5,FALSE))*VLOOKUP(EE$8,'PONDERADORES-GBD'!$A$3:$I$43,9,FALSE)</f>
        <v>7.3777499999999998E-6</v>
      </c>
      <c r="EF37" s="81">
        <f>BB37*VLOOKUP(EF$8,'PONDERADORES-GBD'!$A$3:$I$43,5,FALSE)*VLOOKUP(EF$8,'PONDERADORES-GBD'!$A$3:$I$43,7,FALSE)+BB37*(1-VLOOKUP(EF$8,'PONDERADORES-GBD'!$A$3:$I$43,5,FALSE))*VLOOKUP(EF$8,'PONDERADORES-GBD'!$A$3:$I$43,9,FALSE)</f>
        <v>0</v>
      </c>
      <c r="EG37" s="81">
        <f>BC37*VLOOKUP(EG$8,'PONDERADORES-GBD'!$A$3:$I$43,5,FALSE)*VLOOKUP(EG$8,'PONDERADORES-GBD'!$A$3:$I$43,7,FALSE)+BC37*(1-VLOOKUP(EG$8,'PONDERADORES-GBD'!$A$3:$I$43,5,FALSE))*VLOOKUP(EG$8,'PONDERADORES-GBD'!$A$3:$I$43,9,FALSE)</f>
        <v>0</v>
      </c>
      <c r="EH37" s="81">
        <f>BD37*VLOOKUP(EH$8,'PONDERADORES-GBD'!$A$3:$I$43,5,FALSE)*VLOOKUP(EH$8,'PONDERADORES-GBD'!$A$3:$I$43,7,FALSE)+BD37*(1-VLOOKUP(EH$8,'PONDERADORES-GBD'!$A$3:$I$43,5,FALSE))*VLOOKUP(EH$8,'PONDERADORES-GBD'!$A$3:$I$43,9,FALSE)</f>
        <v>0</v>
      </c>
      <c r="EI37" s="81">
        <f>BE37*VLOOKUP(EI$8,'PONDERADORES-GBD'!$A$3:$I$43,5,FALSE)*VLOOKUP(EI$8,'PONDERADORES-GBD'!$A$3:$I$43,7,FALSE)+BE37*(1-VLOOKUP(EI$8,'PONDERADORES-GBD'!$A$3:$I$43,5,FALSE))*VLOOKUP(EI$8,'PONDERADORES-GBD'!$A$3:$I$43,9,FALSE)</f>
        <v>4.4975999999999999E-6</v>
      </c>
      <c r="EJ37" s="81">
        <f>BF37*VLOOKUP(EJ$8,'PONDERADORES-GBD'!$A$3:$I$43,5,FALSE)*VLOOKUP(EJ$8,'PONDERADORES-GBD'!$A$3:$I$43,7,FALSE)+BF37*(1-VLOOKUP(EJ$8,'PONDERADORES-GBD'!$A$3:$I$43,5,FALSE))*VLOOKUP(EJ$8,'PONDERADORES-GBD'!$A$3:$I$43,9,FALSE)</f>
        <v>3.3297196999999997E-4</v>
      </c>
      <c r="EK37" s="81">
        <f>BG37*VLOOKUP(EK$8,'PONDERADORES-GBD'!$A$3:$I$43,5,FALSE)*VLOOKUP(EK$8,'PONDERADORES-GBD'!$A$3:$I$43,7,FALSE)+BG37*(1-VLOOKUP(EK$8,'PONDERADORES-GBD'!$A$3:$I$43,5,FALSE))*VLOOKUP(EK$8,'PONDERADORES-GBD'!$A$3:$I$43,9,FALSE)</f>
        <v>6.7454999999999997E-5</v>
      </c>
      <c r="EL37" s="81">
        <f>BH37*VLOOKUP(EL$8,'PONDERADORES-GBD'!$A$3:$I$43,5,FALSE)*VLOOKUP(EL$8,'PONDERADORES-GBD'!$A$3:$I$43,7,FALSE)+BH37*(1-VLOOKUP(EL$8,'PONDERADORES-GBD'!$A$3:$I$43,5,FALSE))*VLOOKUP(EL$8,'PONDERADORES-GBD'!$A$3:$I$43,9,FALSE)</f>
        <v>3.1759780000000006E-5</v>
      </c>
      <c r="EM37" s="81">
        <f>BI37*VLOOKUP(EM$8,'PONDERADORES-GBD'!$A$3:$I$43,5,FALSE)*VLOOKUP(EM$8,'PONDERADORES-GBD'!$A$3:$I$43,7,FALSE)+BI37*(1-VLOOKUP(EM$8,'PONDERADORES-GBD'!$A$3:$I$43,5,FALSE))*VLOOKUP(EM$8,'PONDERADORES-GBD'!$A$3:$I$43,9,FALSE)</f>
        <v>2.15514465E-4</v>
      </c>
      <c r="EN37" s="81">
        <f>BJ37*VLOOKUP(EN$8,'PONDERADORES-GBD'!$A$3:$I$43,5,FALSE)*VLOOKUP(EN$8,'PONDERADORES-GBD'!$A$3:$I$43,7,FALSE)+BJ37*(1-VLOOKUP(EN$8,'PONDERADORES-GBD'!$A$3:$I$43,5,FALSE))*VLOOKUP(EN$8,'PONDERADORES-GBD'!$A$3:$I$43,9,FALSE)</f>
        <v>0</v>
      </c>
      <c r="EO37" s="81">
        <f>BK37*VLOOKUP(EO$8,'PONDERADORES-GBD'!$A$3:$I$43,5,FALSE)*VLOOKUP(EO$8,'PONDERADORES-GBD'!$A$3:$I$43,7,FALSE)+BK37*(1-VLOOKUP(EO$8,'PONDERADORES-GBD'!$A$3:$I$43,5,FALSE))*VLOOKUP(EO$8,'PONDERADORES-GBD'!$A$3:$I$43,9,FALSE)</f>
        <v>0</v>
      </c>
      <c r="EP37" s="81">
        <f>BL37*VLOOKUP(EP$8,'PONDERADORES-GBD'!$A$3:$I$43,5,FALSE)*VLOOKUP(EP$8,'PONDERADORES-GBD'!$A$3:$I$43,7,FALSE)+BL37*(1-VLOOKUP(EP$8,'PONDERADORES-GBD'!$A$3:$I$43,5,FALSE))*VLOOKUP(EP$8,'PONDERADORES-GBD'!$A$3:$I$43,9,FALSE)</f>
        <v>0</v>
      </c>
      <c r="EQ37" s="81">
        <f>BM37*VLOOKUP(EQ$8,'PONDERADORES-GBD'!$A$3:$I$43,5,FALSE)*VLOOKUP(EQ$8,'PONDERADORES-GBD'!$A$3:$I$43,7,FALSE)+BM37*(1-VLOOKUP(EQ$8,'PONDERADORES-GBD'!$A$3:$I$43,5,FALSE))*VLOOKUP(EQ$8,'PONDERADORES-GBD'!$A$3:$I$43,9,FALSE)</f>
        <v>0</v>
      </c>
      <c r="ER37" s="81">
        <f>BN37*VLOOKUP(ER$8,'PONDERADORES-GBD'!$A$3:$I$43,5,FALSE)*VLOOKUP(ER$8,'PONDERADORES-GBD'!$A$3:$I$43,7,FALSE)+BN37*(1-VLOOKUP(ER$8,'PONDERADORES-GBD'!$A$3:$I$43,5,FALSE))*VLOOKUP(ER$8,'PONDERADORES-GBD'!$A$3:$I$43,9,FALSE)</f>
        <v>0</v>
      </c>
      <c r="ES37" s="81">
        <f>BO37*VLOOKUP(ES$8,'PONDERADORES-GBD'!$A$3:$I$43,5,FALSE)*VLOOKUP(ES$8,'PONDERADORES-GBD'!$A$3:$I$43,7,FALSE)+BO37*(1-VLOOKUP(ES$8,'PONDERADORES-GBD'!$A$3:$I$43,5,FALSE))*VLOOKUP(ES$8,'PONDERADORES-GBD'!$A$3:$I$43,9,FALSE)</f>
        <v>0</v>
      </c>
      <c r="ET37" s="81">
        <f>BP37*VLOOKUP(ET$8,'PONDERADORES-GBD'!$A$3:$I$43,5,FALSE)*VLOOKUP(ET$8,'PONDERADORES-GBD'!$A$3:$I$43,7,FALSE)+BP37*(1-VLOOKUP(ET$8,'PONDERADORES-GBD'!$A$3:$I$43,5,FALSE))*VLOOKUP(ET$8,'PONDERADORES-GBD'!$A$3:$I$43,9,FALSE)</f>
        <v>0</v>
      </c>
      <c r="EU37" s="81">
        <f>BQ37*VLOOKUP(EU$8,'PONDERADORES-GBD'!$A$3:$I$43,5,FALSE)*VLOOKUP(EU$8,'PONDERADORES-GBD'!$A$3:$I$43,7,FALSE)+BQ37*(1-VLOOKUP(EU$8,'PONDERADORES-GBD'!$A$3:$I$43,5,FALSE))*VLOOKUP(EU$8,'PONDERADORES-GBD'!$A$3:$I$43,9,FALSE)</f>
        <v>0</v>
      </c>
      <c r="EV37" s="81">
        <f>BR37*VLOOKUP(EV$8,'PONDERADORES-GBD'!$A$3:$I$43,5,FALSE)*VLOOKUP(EV$8,'PONDERADORES-GBD'!$A$3:$I$43,7,FALSE)+BR37*(1-VLOOKUP(EV$8,'PONDERADORES-GBD'!$A$3:$I$43,5,FALSE))*VLOOKUP(EV$8,'PONDERADORES-GBD'!$A$3:$I$43,9,FALSE)</f>
        <v>0</v>
      </c>
      <c r="EW37" s="81">
        <f>BS37*VLOOKUP(EW$8,'PONDERADORES-GBD'!$A$3:$I$43,5,FALSE)*VLOOKUP(EW$8,'PONDERADORES-GBD'!$A$3:$I$43,7,FALSE)+BS37*(1-VLOOKUP(EW$8,'PONDERADORES-GBD'!$A$3:$I$43,5,FALSE))*VLOOKUP(EW$8,'PONDERADORES-GBD'!$A$3:$I$43,9,FALSE)</f>
        <v>1.09629E-5</v>
      </c>
      <c r="EX37" s="81">
        <f>BT37*VLOOKUP(EX$8,'PONDERADORES-GBD'!$A$3:$I$43,5,FALSE)*VLOOKUP(EX$8,'PONDERADORES-GBD'!$A$3:$I$43,7,FALSE)+BT37*(1-VLOOKUP(EX$8,'PONDERADORES-GBD'!$A$3:$I$43,5,FALSE))*VLOOKUP(EX$8,'PONDERADORES-GBD'!$A$3:$I$43,9,FALSE)</f>
        <v>0</v>
      </c>
      <c r="EY37" s="81">
        <f>BU37*VLOOKUP(EY$8,'PONDERADORES-GBD'!$A$3:$I$43,5,FALSE)*VLOOKUP(EY$8,'PONDERADORES-GBD'!$A$3:$I$43,7,FALSE)+BU37*(1-VLOOKUP(EY$8,'PONDERADORES-GBD'!$A$3:$I$43,5,FALSE))*VLOOKUP(EY$8,'PONDERADORES-GBD'!$A$3:$I$43,9,FALSE)</f>
        <v>0</v>
      </c>
      <c r="EZ37" s="81">
        <f>BV37*VLOOKUP(EZ$8,'PONDERADORES-GBD'!$A$3:$I$43,5,FALSE)*VLOOKUP(EZ$8,'PONDERADORES-GBD'!$A$3:$I$43,7,FALSE)+BV37*(1-VLOOKUP(EZ$8,'PONDERADORES-GBD'!$A$3:$I$43,5,FALSE))*VLOOKUP(EZ$8,'PONDERADORES-GBD'!$A$3:$I$43,9,FALSE)</f>
        <v>0</v>
      </c>
      <c r="FA37" s="81">
        <f>BW37*VLOOKUP(FA$8,'PONDERADORES-GBD'!$A$3:$I$43,5,FALSE)*VLOOKUP(FA$8,'PONDERADORES-GBD'!$A$3:$I$43,7,FALSE)+BW37*(1-VLOOKUP(FA$8,'PONDERADORES-GBD'!$A$3:$I$43,5,FALSE))*VLOOKUP(FA$8,'PONDERADORES-GBD'!$A$3:$I$43,9,FALSE)</f>
        <v>1.09629E-5</v>
      </c>
      <c r="FB37" s="81">
        <f>BX37*VLOOKUP(FB$8,'PONDERADORES-GBD'!$A$3:$I$43,5,FALSE)*VLOOKUP(FB$8,'PONDERADORES-GBD'!$A$3:$I$43,7,FALSE)+BX37*(1-VLOOKUP(FB$8,'PONDERADORES-GBD'!$A$3:$I$43,5,FALSE))*VLOOKUP(FB$8,'PONDERADORES-GBD'!$A$3:$I$43,9,FALSE)</f>
        <v>0</v>
      </c>
      <c r="FC37" s="81">
        <f>BY37*VLOOKUP(FC$8,'PONDERADORES-GBD'!$A$3:$I$43,5,FALSE)*VLOOKUP(FC$8,'PONDERADORES-GBD'!$A$3:$I$43,7,FALSE)+BY37*(1-VLOOKUP(FC$8,'PONDERADORES-GBD'!$A$3:$I$43,5,FALSE))*VLOOKUP(FC$8,'PONDERADORES-GBD'!$A$3:$I$43,9,FALSE)</f>
        <v>0</v>
      </c>
      <c r="FD37" s="81">
        <f>BZ37*VLOOKUP(FD$8,'PONDERADORES-GBD'!$A$3:$I$43,5,FALSE)*VLOOKUP(FD$8,'PONDERADORES-GBD'!$A$3:$I$43,7,FALSE)+BZ37*(1-VLOOKUP(FD$8,'PONDERADORES-GBD'!$A$3:$I$43,5,FALSE))*VLOOKUP(FD$8,'PONDERADORES-GBD'!$A$3:$I$43,9,FALSE)</f>
        <v>0</v>
      </c>
      <c r="FE37" s="81">
        <f>CA37*VLOOKUP(FE$8,'PONDERADORES-GBD'!$A$3:$I$43,5,FALSE)*VLOOKUP(FE$8,'PONDERADORES-GBD'!$A$3:$I$43,7,FALSE)+CA37*(1-VLOOKUP(FE$8,'PONDERADORES-GBD'!$A$3:$I$43,5,FALSE))*VLOOKUP(FE$8,'PONDERADORES-GBD'!$A$3:$I$43,9,FALSE)</f>
        <v>0</v>
      </c>
      <c r="FF37" s="81">
        <f>CB37*VLOOKUP(FF$8,'PONDERADORES-GBD'!$A$3:$I$43,5,FALSE)*VLOOKUP(FF$8,'PONDERADORES-GBD'!$A$3:$I$43,7,FALSE)+CB37*(1-VLOOKUP(FF$8,'PONDERADORES-GBD'!$A$3:$I$43,5,FALSE))*VLOOKUP(FF$8,'PONDERADORES-GBD'!$A$3:$I$43,9,FALSE)</f>
        <v>0</v>
      </c>
      <c r="FG37" s="81">
        <f>CC37*VLOOKUP(FG$8,'PONDERADORES-GBD'!$A$3:$I$43,5,FALSE)*VLOOKUP(FG$8,'PONDERADORES-GBD'!$A$3:$I$43,7,FALSE)+CC37*(1-VLOOKUP(FG$8,'PONDERADORES-GBD'!$A$3:$I$43,5,FALSE))*VLOOKUP(FG$8,'PONDERADORES-GBD'!$A$3:$I$43,9,FALSE)</f>
        <v>0</v>
      </c>
      <c r="FH37" s="81">
        <f>CD37*VLOOKUP(FH$8,'PONDERADORES-GBD'!$A$3:$I$43,5,FALSE)*VLOOKUP(FH$8,'PONDERADORES-GBD'!$A$3:$I$43,7,FALSE)+CD37*(1-VLOOKUP(FH$8,'PONDERADORES-GBD'!$A$3:$I$43,5,FALSE))*VLOOKUP(FH$8,'PONDERADORES-GBD'!$A$3:$I$43,9,FALSE)</f>
        <v>0</v>
      </c>
      <c r="FI37" s="81">
        <f>CE37*VLOOKUP(FI$8,'PONDERADORES-GBD'!$A$3:$I$43,5,FALSE)*VLOOKUP(FI$8,'PONDERADORES-GBD'!$A$3:$I$43,7,FALSE)+CE37*(1-VLOOKUP(FI$8,'PONDERADORES-GBD'!$A$3:$I$43,5,FALSE))*VLOOKUP(FI$8,'PONDERADORES-GBD'!$A$3:$I$43,9,FALSE)</f>
        <v>0</v>
      </c>
      <c r="FJ37" s="81">
        <f>CF37*VLOOKUP(FJ$8,'PONDERADORES-GBD'!$A$3:$I$43,5,FALSE)*VLOOKUP(FJ$8,'PONDERADORES-GBD'!$A$3:$I$43,7,FALSE)+CF37*(1-VLOOKUP(FJ$8,'PONDERADORES-GBD'!$A$3:$I$43,5,FALSE))*VLOOKUP(FJ$8,'PONDERADORES-GBD'!$A$3:$I$43,9,FALSE)</f>
        <v>0</v>
      </c>
      <c r="FK37" s="81">
        <f>CG37*VLOOKUP(FK$8,'PONDERADORES-GBD'!$A$3:$I$43,5,FALSE)*VLOOKUP(FK$8,'PONDERADORES-GBD'!$A$3:$I$43,7,FALSE)+CG37*(1-VLOOKUP(FK$8,'PONDERADORES-GBD'!$A$3:$I$43,5,FALSE))*VLOOKUP(FK$8,'PONDERADORES-GBD'!$A$3:$I$43,9,FALSE)</f>
        <v>0</v>
      </c>
      <c r="FL37" s="81">
        <f>CH37*VLOOKUP(FL$8,'PONDERADORES-GBD'!$A$3:$I$43,5,FALSE)*VLOOKUP(FL$8,'PONDERADORES-GBD'!$A$3:$I$43,6,FALSE)*VLOOKUP(FL$8,'PONDERADORES-GBD'!$A$3:$I$43,3,FALSE)+CH37*(1-VLOOKUP(FL$8,'PONDERADORES-GBD'!$A$3:$I$43,5,FALSE))*VLOOKUP(FL$8,'PONDERADORES-GBD'!$A$3:$I$43,8,FALSE)*VLOOKUP(FL$8,'PONDERADORES-GBD'!$A$3:$I$43,3,FALSE)</f>
        <v>0</v>
      </c>
      <c r="FM37" s="81">
        <f>CI37*VLOOKUP(FM$8,'PONDERADORES-GBD'!$A$3:$I$43,5,FALSE)*VLOOKUP(FM$8,'PONDERADORES-GBD'!$A$3:$I$43,6,FALSE)*VLOOKUP(FM$8,'PONDERADORES-GBD'!$A$3:$I$43,3,FALSE)+CI37*(1-VLOOKUP(FM$8,'PONDERADORES-GBD'!$A$3:$I$43,5,FALSE))*VLOOKUP(FM$8,'PONDERADORES-GBD'!$A$3:$I$43,8,FALSE)*VLOOKUP(FM$8,'PONDERADORES-GBD'!$A$3:$I$43,3,FALSE)</f>
        <v>0</v>
      </c>
      <c r="FN37" s="81">
        <f>CJ37*VLOOKUP(FN$8,'PONDERADORES-GBD'!$A$3:$I$43,5,FALSE)*VLOOKUP(FN$8,'PONDERADORES-GBD'!$A$3:$I$43,6,FALSE)*VLOOKUP(FN$8,'PONDERADORES-GBD'!$A$3:$I$43,3,FALSE)+CJ37*(1-VLOOKUP(FN$8,'PONDERADORES-GBD'!$A$3:$I$43,5,FALSE))*VLOOKUP(FN$8,'PONDERADORES-GBD'!$A$3:$I$43,8,FALSE)*VLOOKUP(FN$8,'PONDERADORES-GBD'!$A$3:$I$43,3,FALSE)</f>
        <v>2.64815396219028E-3</v>
      </c>
      <c r="FO37" s="81">
        <f>CK37*VLOOKUP(FO$8,'PONDERADORES-GBD'!$A$3:$I$43,5,FALSE)*VLOOKUP(FO$8,'PONDERADORES-GBD'!$A$3:$I$43,6,FALSE)*VLOOKUP(FO$8,'PONDERADORES-GBD'!$A$3:$I$43,3,FALSE)+CK37*(1-VLOOKUP(FO$8,'PONDERADORES-GBD'!$A$3:$I$43,5,FALSE))*VLOOKUP(FO$8,'PONDERADORES-GBD'!$A$3:$I$43,8,FALSE)*VLOOKUP(FO$8,'PONDERADORES-GBD'!$A$3:$I$43,3,FALSE)</f>
        <v>0</v>
      </c>
      <c r="FP37" s="81">
        <f>CL37*VLOOKUP(FP$8,'PONDERADORES-GBD'!$A$3:$I$43,5,FALSE)*VLOOKUP(FP$8,'PONDERADORES-GBD'!$A$3:$I$43,6,FALSE)*VLOOKUP(FP$8,'PONDERADORES-GBD'!$A$3:$I$43,3,FALSE)+CL37*(1-VLOOKUP(FP$8,'PONDERADORES-GBD'!$A$3:$I$43,5,FALSE))*VLOOKUP(FP$8,'PONDERADORES-GBD'!$A$3:$I$43,8,FALSE)*VLOOKUP(FP$8,'PONDERADORES-GBD'!$A$3:$I$43,3,FALSE)</f>
        <v>0</v>
      </c>
      <c r="FQ37" s="81">
        <f>CM37*VLOOKUP(FQ$8,'PONDERADORES-GBD'!$A$3:$I$43,5,FALSE)*VLOOKUP(FQ$8,'PONDERADORES-GBD'!$A$3:$I$43,6,FALSE)*VLOOKUP(FQ$8,'PONDERADORES-GBD'!$A$3:$I$43,3,FALSE)+CM37*(1-VLOOKUP(FQ$8,'PONDERADORES-GBD'!$A$3:$I$43,5,FALSE))*VLOOKUP(FQ$8,'PONDERADORES-GBD'!$A$3:$I$43,8,FALSE)*VLOOKUP(FQ$8,'PONDERADORES-GBD'!$A$3:$I$43,3,FALSE)</f>
        <v>0</v>
      </c>
      <c r="FR37" s="81">
        <f>CN37*VLOOKUP(FR$8,'PONDERADORES-GBD'!$A$3:$I$43,5,FALSE)*VLOOKUP(FR$8,'PONDERADORES-GBD'!$A$3:$I$43,6,FALSE)*VLOOKUP(FR$8,'PONDERADORES-GBD'!$A$3:$I$43,3,FALSE)+CN37*(1-VLOOKUP(FR$8,'PONDERADORES-GBD'!$A$3:$I$43,5,FALSE))*VLOOKUP(FR$8,'PONDERADORES-GBD'!$A$3:$I$43,8,FALSE)*VLOOKUP(FR$8,'PONDERADORES-GBD'!$A$3:$I$43,3,FALSE)</f>
        <v>1.1831032361396302E-3</v>
      </c>
      <c r="FS37" s="81">
        <f>CO37*VLOOKUP(FS$8,'PONDERADORES-GBD'!$A$3:$I$43,5,FALSE)*VLOOKUP(FS$8,'PONDERADORES-GBD'!$A$3:$I$43,6,FALSE)*VLOOKUP(FS$8,'PONDERADORES-GBD'!$A$3:$I$43,3,FALSE)+CO37*(1-VLOOKUP(FS$8,'PONDERADORES-GBD'!$A$3:$I$43,5,FALSE))*VLOOKUP(FS$8,'PONDERADORES-GBD'!$A$3:$I$43,8,FALSE)*VLOOKUP(FS$8,'PONDERADORES-GBD'!$A$3:$I$43,3,FALSE)</f>
        <v>4.3452069117043109E-4</v>
      </c>
      <c r="FT37" s="81">
        <f>CP37*VLOOKUP(FT$8,'PONDERADORES-GBD'!$A$3:$I$43,5,FALSE)*VLOOKUP(FT$8,'PONDERADORES-GBD'!$A$3:$I$43,6,FALSE)*VLOOKUP(FT$8,'PONDERADORES-GBD'!$A$3:$I$43,3,FALSE)+CP37*(1-VLOOKUP(FT$8,'PONDERADORES-GBD'!$A$3:$I$43,5,FALSE))*VLOOKUP(FT$8,'PONDERADORES-GBD'!$A$3:$I$43,8,FALSE)*VLOOKUP(FT$8,'PONDERADORES-GBD'!$A$3:$I$43,3,FALSE)</f>
        <v>1.1002767745379876E-3</v>
      </c>
      <c r="FU37" s="81">
        <f>CQ37*VLOOKUP(FU$8,'PONDERADORES-GBD'!$A$3:$I$43,5,FALSE)*VLOOKUP(FU$8,'PONDERADORES-GBD'!$A$3:$I$43,6,FALSE)*VLOOKUP(FU$8,'PONDERADORES-GBD'!$A$3:$I$43,3,FALSE)+CQ37*(1-VLOOKUP(FU$8,'PONDERADORES-GBD'!$A$3:$I$43,5,FALSE))*VLOOKUP(FU$8,'PONDERADORES-GBD'!$A$3:$I$43,8,FALSE)*VLOOKUP(FU$8,'PONDERADORES-GBD'!$A$3:$I$43,3,FALSE)</f>
        <v>3.4328587761806983E-4</v>
      </c>
      <c r="FV37" s="81">
        <f>CR37*VLOOKUP(FV$8,'PONDERADORES-GBD'!$A$3:$I$43,5,FALSE)*VLOOKUP(FV$8,'PONDERADORES-GBD'!$A$3:$I$43,6,FALSE)*VLOOKUP(FV$8,'PONDERADORES-GBD'!$A$3:$I$43,3,FALSE)+CR37*(1-VLOOKUP(FV$8,'PONDERADORES-GBD'!$A$3:$I$43,5,FALSE))*VLOOKUP(FV$8,'PONDERADORES-GBD'!$A$3:$I$43,8,FALSE)*VLOOKUP(FV$8,'PONDERADORES-GBD'!$A$3:$I$43,3,FALSE)</f>
        <v>1.3233373700205339E-3</v>
      </c>
      <c r="FW37" s="81">
        <f>CS37*VLOOKUP(FW$8,'PONDERADORES-GBD'!$A$3:$I$43,5,FALSE)*VLOOKUP(FW$8,'PONDERADORES-GBD'!$A$3:$I$43,6,FALSE)*VLOOKUP(FW$8,'PONDERADORES-GBD'!$A$3:$I$43,3,FALSE)+CS37*(1-VLOOKUP(FW$8,'PONDERADORES-GBD'!$A$3:$I$43,5,FALSE))*VLOOKUP(FW$8,'PONDERADORES-GBD'!$A$3:$I$43,8,FALSE)*VLOOKUP(FW$8,'PONDERADORES-GBD'!$A$3:$I$43,3,FALSE)</f>
        <v>0</v>
      </c>
      <c r="FX37" s="81">
        <f>CT37*VLOOKUP(FX$8,'PONDERADORES-GBD'!$A$3:$I$43,5,FALSE)*VLOOKUP(FX$8,'PONDERADORES-GBD'!$A$3:$I$43,6,FALSE)*VLOOKUP(FX$8,'PONDERADORES-GBD'!$A$3:$I$43,3,FALSE)+CT37*(1-VLOOKUP(FX$8,'PONDERADORES-GBD'!$A$3:$I$43,5,FALSE))*VLOOKUP(FX$8,'PONDERADORES-GBD'!$A$3:$I$43,8,FALSE)*VLOOKUP(FX$8,'PONDERADORES-GBD'!$A$3:$I$43,3,FALSE)</f>
        <v>4.9659457159479802E-4</v>
      </c>
      <c r="FY37" s="81">
        <f>CU37*VLOOKUP(FY$8,'PONDERADORES-GBD'!$A$3:$I$43,5,FALSE)*VLOOKUP(FY$8,'PONDERADORES-GBD'!$A$3:$I$43,6,FALSE)*VLOOKUP(FY$8,'PONDERADORES-GBD'!$A$3:$I$43,3,FALSE)+CU37*(1-VLOOKUP(FY$8,'PONDERADORES-GBD'!$A$3:$I$43,5,FALSE))*VLOOKUP(FY$8,'PONDERADORES-GBD'!$A$3:$I$43,8,FALSE)*VLOOKUP(FY$8,'PONDERADORES-GBD'!$A$3:$I$43,3,FALSE)</f>
        <v>2.0942907597535934E-6</v>
      </c>
      <c r="FZ37" s="81">
        <f>CV37*VLOOKUP(FZ$8,'PONDERADORES-GBD'!$A$3:$I$43,5,FALSE)*VLOOKUP(FZ$8,'PONDERADORES-GBD'!$A$3:$I$43,6,FALSE)*VLOOKUP(FZ$8,'PONDERADORES-GBD'!$A$3:$I$43,3,FALSE)+CV37*(1-VLOOKUP(FZ$8,'PONDERADORES-GBD'!$A$3:$I$43,5,FALSE))*VLOOKUP(FZ$8,'PONDERADORES-GBD'!$A$3:$I$43,8,FALSE)*VLOOKUP(FZ$8,'PONDERADORES-GBD'!$A$3:$I$43,3,FALSE)</f>
        <v>0</v>
      </c>
      <c r="GA37" s="81">
        <f>CW37*VLOOKUP(GA$8,'PONDERADORES-GBD'!$A$3:$I$43,5,FALSE)*VLOOKUP(GA$8,'PONDERADORES-GBD'!$A$3:$I$43,6,FALSE)*VLOOKUP(GA$8,'PONDERADORES-GBD'!$A$3:$I$43,3,FALSE)+CW37*(1-VLOOKUP(GA$8,'PONDERADORES-GBD'!$A$3:$I$43,5,FALSE))*VLOOKUP(GA$8,'PONDERADORES-GBD'!$A$3:$I$43,8,FALSE)*VLOOKUP(GA$8,'PONDERADORES-GBD'!$A$3:$I$43,3,FALSE)</f>
        <v>1.3040026492813141E-4</v>
      </c>
      <c r="GB37" s="81">
        <f>CX37*VLOOKUP(GB$8,'PONDERADORES-GBD'!$A$3:$I$43,5,FALSE)*VLOOKUP(GB$8,'PONDERADORES-GBD'!$A$3:$I$43,6,FALSE)*VLOOKUP(GB$8,'PONDERADORES-GBD'!$A$3:$I$43,3,FALSE)+CX37*(1-VLOOKUP(GB$8,'PONDERADORES-GBD'!$A$3:$I$43,5,FALSE))*VLOOKUP(GB$8,'PONDERADORES-GBD'!$A$3:$I$43,8,FALSE)*VLOOKUP(GB$8,'PONDERADORES-GBD'!$A$3:$I$43,3,FALSE)</f>
        <v>1.8622026776180699E-4</v>
      </c>
      <c r="GC37" s="81">
        <f>CY37*VLOOKUP(GC$8,'PONDERADORES-GBD'!$A$3:$I$43,5,FALSE)*VLOOKUP(GC$8,'PONDERADORES-GBD'!$A$3:$I$43,6,FALSE)*VLOOKUP(GC$8,'PONDERADORES-GBD'!$A$3:$I$43,3,FALSE)+CY37*(1-VLOOKUP(GC$8,'PONDERADORES-GBD'!$A$3:$I$43,5,FALSE))*VLOOKUP(GC$8,'PONDERADORES-GBD'!$A$3:$I$43,8,FALSE)*VLOOKUP(GC$8,'PONDERADORES-GBD'!$A$3:$I$43,3,FALSE)</f>
        <v>7.4489150636550293E-4</v>
      </c>
      <c r="GD37" s="81">
        <f>CZ37*VLOOKUP(GD$8,'PONDERADORES-GBD'!$A$3:$I$43,5,FALSE)*VLOOKUP(GD$8,'PONDERADORES-GBD'!$A$3:$I$43,6,FALSE)*VLOOKUP(GD$8,'PONDERADORES-GBD'!$A$3:$I$43,3,FALSE)+CZ37*(1-VLOOKUP(GD$8,'PONDERADORES-GBD'!$A$3:$I$43,5,FALSE))*VLOOKUP(GD$8,'PONDERADORES-GBD'!$A$3:$I$43,8,FALSE)*VLOOKUP(GD$8,'PONDERADORES-GBD'!$A$3:$I$43,3,FALSE)</f>
        <v>3.9280079999999995E-4</v>
      </c>
      <c r="GE37" s="81">
        <f>DA37*VLOOKUP(GE$8,'PONDERADORES-GBD'!$A$3:$I$43,5,FALSE)*VLOOKUP(GE$8,'PONDERADORES-GBD'!$A$3:$I$43,6,FALSE)*VLOOKUP(GE$8,'PONDERADORES-GBD'!$A$3:$I$43,3,FALSE)+DA37*(1-VLOOKUP(GE$8,'PONDERADORES-GBD'!$A$3:$I$43,5,FALSE))*VLOOKUP(GE$8,'PONDERADORES-GBD'!$A$3:$I$43,8,FALSE)*VLOOKUP(GE$8,'PONDERADORES-GBD'!$A$3:$I$43,3,FALSE)</f>
        <v>2.0096796851471597E-4</v>
      </c>
      <c r="GF37" s="81">
        <f>DB37*VLOOKUP(GF$8,'PONDERADORES-GBD'!$A$3:$I$43,5,FALSE)*VLOOKUP(GF$8,'PONDERADORES-GBD'!$A$3:$I$43,6,FALSE)*VLOOKUP(GF$8,'PONDERADORES-GBD'!$A$3:$I$43,3,FALSE)+DB37*(1-VLOOKUP(GF$8,'PONDERADORES-GBD'!$A$3:$I$43,5,FALSE))*VLOOKUP(GF$8,'PONDERADORES-GBD'!$A$3:$I$43,8,FALSE)*VLOOKUP(GF$8,'PONDERADORES-GBD'!$A$3:$I$43,3,FALSE)</f>
        <v>1.8639245448323069E-4</v>
      </c>
      <c r="GG37" s="81">
        <f>DC37*VLOOKUP(GG$8,'PONDERADORES-GBD'!$A$3:$I$43,5,FALSE)*VLOOKUP(GG$8,'PONDERADORES-GBD'!$A$3:$I$43,6,FALSE)*VLOOKUP(GG$8,'PONDERADORES-GBD'!$A$3:$I$43,3,FALSE)+DC37*(1-VLOOKUP(GG$8,'PONDERADORES-GBD'!$A$3:$I$43,5,FALSE))*VLOOKUP(GG$8,'PONDERADORES-GBD'!$A$3:$I$43,8,FALSE)*VLOOKUP(GG$8,'PONDERADORES-GBD'!$A$3:$I$43,3,FALSE)</f>
        <v>1.4520303901437371E-5</v>
      </c>
      <c r="GH37" s="81">
        <f>DD37*VLOOKUP(GH$8,'PONDERADORES-GBD'!$A$3:$I$43,5,FALSE)*VLOOKUP(GH$8,'PONDERADORES-GBD'!$A$3:$I$43,6,FALSE)*VLOOKUP(GH$8,'PONDERADORES-GBD'!$A$3:$I$43,3,FALSE)+DD37*(1-VLOOKUP(GH$8,'PONDERADORES-GBD'!$A$3:$I$43,5,FALSE))*VLOOKUP(GH$8,'PONDERADORES-GBD'!$A$3:$I$43,8,FALSE)*VLOOKUP(GH$8,'PONDERADORES-GBD'!$A$3:$I$43,3,FALSE)</f>
        <v>8.2274036960985626E-4</v>
      </c>
      <c r="GI37" s="81">
        <f>DE37*VLOOKUP(GI$8,'PONDERADORES-GBD'!$A$3:$I$43,5,FALSE)*VLOOKUP(GI$8,'PONDERADORES-GBD'!$A$3:$I$43,6,FALSE)*VLOOKUP(GI$8,'PONDERADORES-GBD'!$A$3:$I$43,3,FALSE)+DE37*(1-VLOOKUP(GI$8,'PONDERADORES-GBD'!$A$3:$I$43,5,FALSE))*VLOOKUP(GI$8,'PONDERADORES-GBD'!$A$3:$I$43,8,FALSE)*VLOOKUP(GI$8,'PONDERADORES-GBD'!$A$3:$I$43,3,FALSE)</f>
        <v>2.2797647091033536E-5</v>
      </c>
      <c r="GJ37" s="81">
        <f>DF37*VLOOKUP(GJ$8,'PONDERADORES-GBD'!$A$3:$I$43,5,FALSE)*VLOOKUP(GJ$8,'PONDERADORES-GBD'!$A$3:$I$43,6,FALSE)*VLOOKUP(GJ$8,'PONDERADORES-GBD'!$A$3:$I$43,3,FALSE)+DF37*(1-VLOOKUP(GJ$8,'PONDERADORES-GBD'!$A$3:$I$43,5,FALSE))*VLOOKUP(GJ$8,'PONDERADORES-GBD'!$A$3:$I$43,8,FALSE)*VLOOKUP(GJ$8,'PONDERADORES-GBD'!$A$3:$I$43,3,FALSE)</f>
        <v>1.4197056810403835E-6</v>
      </c>
      <c r="GK37" s="81">
        <f>DG37*VLOOKUP(GK$8,'PONDERADORES-GBD'!$A$3:$I$43,5,FALSE)*VLOOKUP(GK$8,'PONDERADORES-GBD'!$A$3:$I$43,6,FALSE)*VLOOKUP(GK$8,'PONDERADORES-GBD'!$A$3:$I$43,3,FALSE)+DG37*(1-VLOOKUP(GK$8,'PONDERADORES-GBD'!$A$3:$I$43,5,FALSE))*VLOOKUP(GK$8,'PONDERADORES-GBD'!$A$3:$I$43,8,FALSE)*VLOOKUP(GK$8,'PONDERADORES-GBD'!$A$3:$I$43,3,FALSE)</f>
        <v>0</v>
      </c>
      <c r="GL37" s="81">
        <f>DH37*VLOOKUP(GL$8,'PONDERADORES-GBD'!$A$3:$I$43,5,FALSE)*VLOOKUP(GL$8,'PONDERADORES-GBD'!$A$3:$I$43,6,FALSE)*VLOOKUP(GL$8,'PONDERADORES-GBD'!$A$3:$I$43,3,FALSE)+DH37*(1-VLOOKUP(GL$8,'PONDERADORES-GBD'!$A$3:$I$43,5,FALSE))*VLOOKUP(GL$8,'PONDERADORES-GBD'!$A$3:$I$43,8,FALSE)*VLOOKUP(GL$8,'PONDERADORES-GBD'!$A$3:$I$43,3,FALSE)</f>
        <v>0</v>
      </c>
      <c r="GM37" s="81">
        <f>DI37*VLOOKUP(GM$8,'PONDERADORES-GBD'!$A$3:$I$43,5,FALSE)*VLOOKUP(GM$8,'PONDERADORES-GBD'!$A$3:$I$43,6,FALSE)*VLOOKUP(GM$8,'PONDERADORES-GBD'!$A$3:$I$43,3,FALSE)+DI37*(1-VLOOKUP(GM$8,'PONDERADORES-GBD'!$A$3:$I$43,5,FALSE))*VLOOKUP(GM$8,'PONDERADORES-GBD'!$A$3:$I$43,8,FALSE)*VLOOKUP(GM$8,'PONDERADORES-GBD'!$A$3:$I$43,3,FALSE)</f>
        <v>0</v>
      </c>
      <c r="GN37" s="81">
        <f>DJ37*VLOOKUP(GN$8,'PONDERADORES-GBD'!$A$3:$I$43,5,FALSE)*VLOOKUP(GN$8,'PONDERADORES-GBD'!$A$3:$I$43,6,FALSE)*VLOOKUP(GN$8,'PONDERADORES-GBD'!$A$3:$I$43,3,FALSE)+DJ37*(1-VLOOKUP(GN$8,'PONDERADORES-GBD'!$A$3:$I$43,5,FALSE))*VLOOKUP(GN$8,'PONDERADORES-GBD'!$A$3:$I$43,8,FALSE)*VLOOKUP(GN$8,'PONDERADORES-GBD'!$A$3:$I$43,3,FALSE)</f>
        <v>0</v>
      </c>
      <c r="GO37" s="81">
        <f>DK37*VLOOKUP(GO$8,'PONDERADORES-GBD'!$A$3:$I$43,5,FALSE)*VLOOKUP(GO$8,'PONDERADORES-GBD'!$A$3:$I$43,6,FALSE)*VLOOKUP(GO$8,'PONDERADORES-GBD'!$A$3:$I$43,3,FALSE)+DK37*(1-VLOOKUP(GO$8,'PONDERADORES-GBD'!$A$3:$I$43,5,FALSE))*VLOOKUP(GO$8,'PONDERADORES-GBD'!$A$3:$I$43,8,FALSE)*VLOOKUP(GO$8,'PONDERADORES-GBD'!$A$3:$I$43,3,FALSE)</f>
        <v>0</v>
      </c>
      <c r="GP37" s="81">
        <f>DL37*VLOOKUP(GP$8,'PONDERADORES-GBD'!$A$3:$I$43,5,FALSE)*VLOOKUP(GP$8,'PONDERADORES-GBD'!$A$3:$I$43,6,FALSE)*VLOOKUP(GP$8,'PONDERADORES-GBD'!$A$3:$I$43,3,FALSE)+DL37*(1-VLOOKUP(GP$8,'PONDERADORES-GBD'!$A$3:$I$43,5,FALSE))*VLOOKUP(GP$8,'PONDERADORES-GBD'!$A$3:$I$43,8,FALSE)*VLOOKUP(GP$8,'PONDERADORES-GBD'!$A$3:$I$43,3,FALSE)</f>
        <v>0</v>
      </c>
      <c r="GQ37" s="81">
        <f>DM37*VLOOKUP(GQ$8,'PONDERADORES-GBD'!$A$3:$I$43,5,FALSE)*VLOOKUP(GQ$8,'PONDERADORES-GBD'!$A$3:$I$43,6,FALSE)*VLOOKUP(GQ$8,'PONDERADORES-GBD'!$A$3:$I$43,3,FALSE)+DM37*(1-VLOOKUP(GQ$8,'PONDERADORES-GBD'!$A$3:$I$43,5,FALSE))*VLOOKUP(GQ$8,'PONDERADORES-GBD'!$A$3:$I$43,8,FALSE)*VLOOKUP(GQ$8,'PONDERADORES-GBD'!$A$3:$I$43,3,FALSE)</f>
        <v>1.085907843942505E-6</v>
      </c>
      <c r="GR37" s="81">
        <f>DN37*VLOOKUP(GR$8,'PONDERADORES-GBD'!$A$3:$I$43,5,FALSE)*VLOOKUP(GR$8,'PONDERADORES-GBD'!$A$3:$I$43,6,FALSE)*VLOOKUP(GR$8,'PONDERADORES-GBD'!$A$3:$I$43,3,FALSE)+DN37*(1-VLOOKUP(GR$8,'PONDERADORES-GBD'!$A$3:$I$43,5,FALSE))*VLOOKUP(GR$8,'PONDERADORES-GBD'!$A$3:$I$43,8,FALSE)*VLOOKUP(GR$8,'PONDERADORES-GBD'!$A$3:$I$43,3,FALSE)</f>
        <v>0</v>
      </c>
      <c r="GS37" s="81">
        <f>DO37*VLOOKUP(GS$8,'PONDERADORES-GBD'!$A$3:$I$43,5,FALSE)*VLOOKUP(GS$8,'PONDERADORES-GBD'!$A$3:$I$43,6,FALSE)*VLOOKUP(GS$8,'PONDERADORES-GBD'!$A$3:$I$43,3,FALSE)+DO37*(1-VLOOKUP(GS$8,'PONDERADORES-GBD'!$A$3:$I$43,5,FALSE))*VLOOKUP(GS$8,'PONDERADORES-GBD'!$A$3:$I$43,8,FALSE)*VLOOKUP(GS$8,'PONDERADORES-GBD'!$A$3:$I$43,3,FALSE)</f>
        <v>0</v>
      </c>
      <c r="GT37" s="81">
        <f>DP37*VLOOKUP(GT$8,'PONDERADORES-GBD'!$A$3:$I$43,5,FALSE)*VLOOKUP(GT$8,'PONDERADORES-GBD'!$A$3:$I$43,6,FALSE)*VLOOKUP(GT$8,'PONDERADORES-GBD'!$A$3:$I$43,3,FALSE)+DP37*(1-VLOOKUP(GT$8,'PONDERADORES-GBD'!$A$3:$I$43,5,FALSE))*VLOOKUP(GT$8,'PONDERADORES-GBD'!$A$3:$I$43,8,FALSE)*VLOOKUP(GT$8,'PONDERADORES-GBD'!$A$3:$I$43,3,FALSE)</f>
        <v>4.9986190280629708E-6</v>
      </c>
      <c r="GU37" s="81">
        <f>DQ37*VLOOKUP(GU$8,'PONDERADORES-GBD'!$A$3:$I$43,5,FALSE)*VLOOKUP(GU$8,'PONDERADORES-GBD'!$A$3:$I$43,6,FALSE)*VLOOKUP(GU$8,'PONDERADORES-GBD'!$A$3:$I$43,3,FALSE)+DQ37*(1-VLOOKUP(GU$8,'PONDERADORES-GBD'!$A$3:$I$43,5,FALSE))*VLOOKUP(GU$8,'PONDERADORES-GBD'!$A$3:$I$43,8,FALSE)*VLOOKUP(GU$8,'PONDERADORES-GBD'!$A$3:$I$43,3,FALSE)</f>
        <v>8.7906661190965075E-6</v>
      </c>
      <c r="GV37" s="81">
        <f>DR37*VLOOKUP(GV$8,'PONDERADORES-GBD'!$A$3:$I$43,5,FALSE)*VLOOKUP(GV$8,'PONDERADORES-GBD'!$A$3:$I$43,6,FALSE)*VLOOKUP(GV$8,'PONDERADORES-GBD'!$A$3:$I$43,3,FALSE)+DR37*(1-VLOOKUP(GV$8,'PONDERADORES-GBD'!$A$3:$I$43,5,FALSE))*VLOOKUP(GV$8,'PONDERADORES-GBD'!$A$3:$I$43,8,FALSE)*VLOOKUP(GV$8,'PONDERADORES-GBD'!$A$3:$I$43,3,FALSE)</f>
        <v>2.1452311129363454E-5</v>
      </c>
      <c r="GW37" s="81">
        <f>DS37*VLOOKUP(GW$8,'PONDERADORES-GBD'!$A$3:$I$43,5,FALSE)*VLOOKUP(GW$8,'PONDERADORES-GBD'!$A$3:$I$43,6,FALSE)*VLOOKUP(GW$8,'PONDERADORES-GBD'!$A$3:$I$43,3,FALSE)+DS37*(1-VLOOKUP(GW$8,'PONDERADORES-GBD'!$A$3:$I$43,5,FALSE))*VLOOKUP(GW$8,'PONDERADORES-GBD'!$A$3:$I$43,8,FALSE)*VLOOKUP(GW$8,'PONDERADORES-GBD'!$A$3:$I$43,3,FALSE)</f>
        <v>1.7208185571526348E-5</v>
      </c>
      <c r="GX37" s="81">
        <f>DT37*VLOOKUP(GX$8,'PONDERADORES-GBD'!$A$3:$I$43,5,FALSE)*VLOOKUP(GX$8,'PONDERADORES-GBD'!$A$3:$I$43,6,FALSE)*VLOOKUP(GX$8,'PONDERADORES-GBD'!$A$3:$I$43,3,FALSE)+DT37*(1-VLOOKUP(GX$8,'PONDERADORES-GBD'!$A$3:$I$43,5,FALSE))*VLOOKUP(GX$8,'PONDERADORES-GBD'!$A$3:$I$43,8,FALSE)*VLOOKUP(GX$8,'PONDERADORES-GBD'!$A$3:$I$43,3,FALSE)</f>
        <v>0</v>
      </c>
      <c r="GY37" s="81">
        <f>DU37*VLOOKUP(GY$8,'PONDERADORES-GBD'!$A$3:$I$43,5,FALSE)*VLOOKUP(GY$8,'PONDERADORES-GBD'!$A$3:$I$43,6,FALSE)*VLOOKUP(GY$8,'PONDERADORES-GBD'!$A$3:$I$43,3,FALSE)+DU37*(1-VLOOKUP(GY$8,'PONDERADORES-GBD'!$A$3:$I$43,5,FALSE))*VLOOKUP(GY$8,'PONDERADORES-GBD'!$A$3:$I$43,8,FALSE)*VLOOKUP(GY$8,'PONDERADORES-GBD'!$A$3:$I$43,3,FALSE)</f>
        <v>0</v>
      </c>
      <c r="GZ37" s="82">
        <f t="shared" si="1"/>
        <v>6.1750145349999987E-3</v>
      </c>
      <c r="HA37" s="82">
        <f t="shared" si="2"/>
        <v>1.0288053752060232E-2</v>
      </c>
      <c r="HC37" s="52">
        <f>GZ37*PRODMORTALIDAD!BR37*C37</f>
        <v>0</v>
      </c>
      <c r="HD37" s="52">
        <f>PRODMORTALIDAD!E37*PRODLG!HA37*PRODLG!C37</f>
        <v>0</v>
      </c>
      <c r="HE37" s="52">
        <f t="shared" si="3"/>
        <v>0</v>
      </c>
    </row>
    <row r="38" spans="1:213" ht="15.75" x14ac:dyDescent="0.25">
      <c r="A38" s="68" t="s">
        <v>105</v>
      </c>
      <c r="B38" s="46" t="s">
        <v>52</v>
      </c>
      <c r="C38" s="50">
        <f>DATOS!B78</f>
        <v>0</v>
      </c>
      <c r="D38" s="51">
        <v>3.241E-3</v>
      </c>
      <c r="E38" s="51">
        <v>5.8928000000000001E-3</v>
      </c>
      <c r="F38" s="51">
        <v>0.16577839999999999</v>
      </c>
      <c r="G38" s="51">
        <v>0</v>
      </c>
      <c r="H38" s="51">
        <v>0</v>
      </c>
      <c r="I38" s="51">
        <v>0</v>
      </c>
      <c r="J38" s="51">
        <v>4.8909800000000003E-2</v>
      </c>
      <c r="K38" s="51">
        <v>2.5928099999999999E-2</v>
      </c>
      <c r="L38" s="51">
        <v>6.4820299999999997E-2</v>
      </c>
      <c r="M38" s="51">
        <v>2.3276399999999999E-2</v>
      </c>
      <c r="N38" s="51">
        <v>4.0660000000000002E-2</v>
      </c>
      <c r="O38" s="51">
        <v>1.1785999999999999E-3</v>
      </c>
      <c r="P38" s="51">
        <v>5.8146200000000002E-2</v>
      </c>
      <c r="Q38" s="51">
        <v>2.3571E-3</v>
      </c>
      <c r="R38" s="51">
        <v>1.4732E-3</v>
      </c>
      <c r="S38" s="51">
        <v>2.4454900000000002E-2</v>
      </c>
      <c r="T38" s="51">
        <v>1.88568E-2</v>
      </c>
      <c r="U38" s="51">
        <v>5.1266899999999997E-2</v>
      </c>
      <c r="V38" s="51">
        <v>4.03653E-2</v>
      </c>
      <c r="W38" s="51">
        <v>6.1579299999999997E-2</v>
      </c>
      <c r="X38" s="51">
        <v>8.2203899999999996E-2</v>
      </c>
      <c r="Y38" s="51">
        <v>2.2097800000000001E-2</v>
      </c>
      <c r="Z38" s="51">
        <v>0.18355920000000001</v>
      </c>
      <c r="AA38" s="51">
        <v>6.7767000000000001E-3</v>
      </c>
      <c r="AB38" s="51">
        <v>5.3035000000000001E-3</v>
      </c>
      <c r="AC38" s="51">
        <v>2.9460000000000001E-4</v>
      </c>
      <c r="AD38" s="51">
        <v>0</v>
      </c>
      <c r="AE38" s="51">
        <v>2.9460000000000001E-4</v>
      </c>
      <c r="AF38" s="51">
        <v>5.8929999999999996E-4</v>
      </c>
      <c r="AG38" s="51">
        <v>5.8929999999999996E-4</v>
      </c>
      <c r="AH38" s="51">
        <v>0</v>
      </c>
      <c r="AI38" s="51">
        <v>2.3571E-3</v>
      </c>
      <c r="AJ38" s="51">
        <v>6.4819999999999999E-3</v>
      </c>
      <c r="AK38" s="51">
        <v>4.1248999999999999E-3</v>
      </c>
      <c r="AL38" s="51">
        <v>1.79729E-2</v>
      </c>
      <c r="AM38" s="51">
        <v>2.3865600000000001E-2</v>
      </c>
      <c r="AN38" s="51">
        <v>4.4196000000000001E-3</v>
      </c>
      <c r="AO38" s="51">
        <v>5.8929999999999996E-4</v>
      </c>
      <c r="AP38" s="51">
        <v>2.9460000000000001E-4</v>
      </c>
      <c r="AQ38" s="51">
        <v>0</v>
      </c>
      <c r="AR38" s="51">
        <v>1</v>
      </c>
      <c r="AT38" s="78">
        <f>D38*VLOOKUP(AT$8,'PONDERADORES-GBD'!$A$3:$I$43,4,FALSE)</f>
        <v>3.241E-3</v>
      </c>
      <c r="AU38" s="78">
        <f>E38*VLOOKUP(AU$8,'PONDERADORES-GBD'!$A$3:$I$43,4,FALSE)</f>
        <v>5.8928000000000001E-3</v>
      </c>
      <c r="AV38" s="78">
        <f>F38*VLOOKUP(AV$8,'PONDERADORES-GBD'!$A$3:$I$43,4,FALSE)</f>
        <v>8.28892E-3</v>
      </c>
      <c r="AW38" s="78">
        <f>G38*VLOOKUP(AW$8,'PONDERADORES-GBD'!$A$3:$I$43,4,FALSE)</f>
        <v>0</v>
      </c>
      <c r="AX38" s="78">
        <f>H38*VLOOKUP(AX$8,'PONDERADORES-GBD'!$A$3:$I$43,4,FALSE)</f>
        <v>0</v>
      </c>
      <c r="AY38" s="78">
        <f>I38*VLOOKUP(AY$8,'PONDERADORES-GBD'!$A$3:$I$43,4,FALSE)</f>
        <v>0</v>
      </c>
      <c r="AZ38" s="78">
        <f>J38*VLOOKUP(AZ$8,'PONDERADORES-GBD'!$A$3:$I$43,4,FALSE)</f>
        <v>2.4454900000000003E-3</v>
      </c>
      <c r="BA38" s="78">
        <f>K38*VLOOKUP(BA$8,'PONDERADORES-GBD'!$A$3:$I$43,4,FALSE)</f>
        <v>1.296405E-3</v>
      </c>
      <c r="BB38" s="78">
        <f>L38*VLOOKUP(BB$8,'PONDERADORES-GBD'!$A$3:$I$43,4,FALSE)</f>
        <v>0</v>
      </c>
      <c r="BC38" s="78">
        <f>M38*VLOOKUP(BC$8,'PONDERADORES-GBD'!$A$3:$I$43,4,FALSE)</f>
        <v>0</v>
      </c>
      <c r="BD38" s="78">
        <f>N38*VLOOKUP(BD$8,'PONDERADORES-GBD'!$A$3:$I$43,4,FALSE)</f>
        <v>0</v>
      </c>
      <c r="BE38" s="78">
        <f>O38*VLOOKUP(BE$8,'PONDERADORES-GBD'!$A$3:$I$43,4,FALSE)</f>
        <v>1.1785999999999999E-3</v>
      </c>
      <c r="BF38" s="78">
        <f>P38*VLOOKUP(BF$8,'PONDERADORES-GBD'!$A$3:$I$43,4,FALSE)</f>
        <v>2.9073100000000002E-3</v>
      </c>
      <c r="BG38" s="78">
        <f>Q38*VLOOKUP(BG$8,'PONDERADORES-GBD'!$A$3:$I$43,4,FALSE)</f>
        <v>2.3571E-4</v>
      </c>
      <c r="BH38" s="78">
        <f>R38*VLOOKUP(BH$8,'PONDERADORES-GBD'!$A$3:$I$43,4,FALSE)</f>
        <v>2.9464000000000004E-4</v>
      </c>
      <c r="BI38" s="78">
        <f>S38*VLOOKUP(BI$8,'PONDERADORES-GBD'!$A$3:$I$43,4,FALSE)</f>
        <v>3.6682350000000002E-3</v>
      </c>
      <c r="BJ38" s="78">
        <f>T38*VLOOKUP(BJ$8,'PONDERADORES-GBD'!$A$3:$I$43,4,FALSE)</f>
        <v>0</v>
      </c>
      <c r="BK38" s="78">
        <f>U38*VLOOKUP(BK$8,'PONDERADORES-GBD'!$A$3:$I$43,4,FALSE)</f>
        <v>0</v>
      </c>
      <c r="BL38" s="78">
        <f>V38*VLOOKUP(BL$8,'PONDERADORES-GBD'!$A$3:$I$43,4,FALSE)</f>
        <v>0</v>
      </c>
      <c r="BM38" s="78">
        <f>W38*VLOOKUP(BM$8,'PONDERADORES-GBD'!$A$3:$I$43,4,FALSE)</f>
        <v>0</v>
      </c>
      <c r="BN38" s="78">
        <f>X38*VLOOKUP(BN$8,'PONDERADORES-GBD'!$A$3:$I$43,4,FALSE)</f>
        <v>0</v>
      </c>
      <c r="BO38" s="78">
        <f>Y38*VLOOKUP(BO$8,'PONDERADORES-GBD'!$A$3:$I$43,4,FALSE)</f>
        <v>0</v>
      </c>
      <c r="BP38" s="78">
        <f>Z38*VLOOKUP(BP$8,'PONDERADORES-GBD'!$A$3:$I$43,4,FALSE)</f>
        <v>0</v>
      </c>
      <c r="BQ38" s="78">
        <f>AA38*VLOOKUP(BQ$8,'PONDERADORES-GBD'!$A$3:$I$43,4,FALSE)</f>
        <v>0</v>
      </c>
      <c r="BR38" s="78">
        <f>AB38*VLOOKUP(BR$8,'PONDERADORES-GBD'!$A$3:$I$43,4,FALSE)</f>
        <v>0</v>
      </c>
      <c r="BS38" s="78">
        <f>AC38*VLOOKUP(BS$8,'PONDERADORES-GBD'!$A$3:$I$43,4,FALSE)</f>
        <v>2.9460000000000001E-4</v>
      </c>
      <c r="BT38" s="78">
        <f>AD38*VLOOKUP(BT$8,'PONDERADORES-GBD'!$A$3:$I$43,4,FALSE)</f>
        <v>0</v>
      </c>
      <c r="BU38" s="78">
        <f>AE38*VLOOKUP(BU$8,'PONDERADORES-GBD'!$A$3:$I$43,4,FALSE)</f>
        <v>2.9460000000000001E-4</v>
      </c>
      <c r="BV38" s="78">
        <f>AF38*VLOOKUP(BV$8,'PONDERADORES-GBD'!$A$3:$I$43,4,FALSE)</f>
        <v>5.8929999999999996E-4</v>
      </c>
      <c r="BW38" s="78">
        <f>AG38*VLOOKUP(BW$8,'PONDERADORES-GBD'!$A$3:$I$43,4,FALSE)</f>
        <v>5.8929999999999996E-4</v>
      </c>
      <c r="BX38" s="78">
        <f>AH38*VLOOKUP(BX$8,'PONDERADORES-GBD'!$A$3:$I$43,4,FALSE)</f>
        <v>0</v>
      </c>
      <c r="BY38" s="78">
        <f>AI38*VLOOKUP(BY$8,'PONDERADORES-GBD'!$A$3:$I$43,4,FALSE)</f>
        <v>0</v>
      </c>
      <c r="BZ38" s="78">
        <f>AJ38*VLOOKUP(BZ$8,'PONDERADORES-GBD'!$A$3:$I$43,4,FALSE)</f>
        <v>0</v>
      </c>
      <c r="CA38" s="78">
        <f>AK38*VLOOKUP(CA$8,'PONDERADORES-GBD'!$A$3:$I$43,4,FALSE)</f>
        <v>0</v>
      </c>
      <c r="CB38" s="78">
        <f>AL38*VLOOKUP(CB$8,'PONDERADORES-GBD'!$A$3:$I$43,4,FALSE)</f>
        <v>0</v>
      </c>
      <c r="CC38" s="78">
        <f>AM38*VLOOKUP(CC$8,'PONDERADORES-GBD'!$A$3:$I$43,4,FALSE)</f>
        <v>0</v>
      </c>
      <c r="CD38" s="78">
        <f>AN38*VLOOKUP(CD$8,'PONDERADORES-GBD'!$A$3:$I$43,4,FALSE)</f>
        <v>0</v>
      </c>
      <c r="CE38" s="78">
        <f>AO38*VLOOKUP(CE$8,'PONDERADORES-GBD'!$A$3:$I$43,4,FALSE)</f>
        <v>0</v>
      </c>
      <c r="CF38" s="78">
        <f>AP38*VLOOKUP(CF$8,'PONDERADORES-GBD'!$A$3:$I$43,4,FALSE)</f>
        <v>0</v>
      </c>
      <c r="CG38" s="78">
        <f>AQ38*VLOOKUP(CG$8,'PONDERADORES-GBD'!$A$3:$I$43,4,FALSE)</f>
        <v>0</v>
      </c>
      <c r="CH38" s="78">
        <f>D38*(1-VLOOKUP(CH$8,'PONDERADORES-GBD'!$A$3:$I$43,4,FALSE))</f>
        <v>0</v>
      </c>
      <c r="CI38" s="78">
        <f>E38*(1-VLOOKUP(CI$8,'PONDERADORES-GBD'!$A$3:$I$43,4,FALSE))</f>
        <v>0</v>
      </c>
      <c r="CJ38" s="78">
        <f>F38*(1-VLOOKUP(CJ$8,'PONDERADORES-GBD'!$A$3:$I$43,4,FALSE))</f>
        <v>0.15748947999999999</v>
      </c>
      <c r="CK38" s="78">
        <f>G38*(1-VLOOKUP(CK$8,'PONDERADORES-GBD'!$A$3:$I$43,4,FALSE))</f>
        <v>0</v>
      </c>
      <c r="CL38" s="78">
        <f>H38*(1-VLOOKUP(CL$8,'PONDERADORES-GBD'!$A$3:$I$43,4,FALSE))</f>
        <v>0</v>
      </c>
      <c r="CM38" s="78">
        <f>I38*(1-VLOOKUP(CM$8,'PONDERADORES-GBD'!$A$3:$I$43,4,FALSE))</f>
        <v>0</v>
      </c>
      <c r="CN38" s="78">
        <f>J38*(1-VLOOKUP(CN$8,'PONDERADORES-GBD'!$A$3:$I$43,4,FALSE))</f>
        <v>4.6464310000000002E-2</v>
      </c>
      <c r="CO38" s="78">
        <f>K38*(1-VLOOKUP(CO$8,'PONDERADORES-GBD'!$A$3:$I$43,4,FALSE))</f>
        <v>2.4631694999999999E-2</v>
      </c>
      <c r="CP38" s="78">
        <f>L38*(1-VLOOKUP(CP$8,'PONDERADORES-GBD'!$A$3:$I$43,4,FALSE))</f>
        <v>6.4820299999999997E-2</v>
      </c>
      <c r="CQ38" s="78">
        <f>M38*(1-VLOOKUP(CQ$8,'PONDERADORES-GBD'!$A$3:$I$43,4,FALSE))</f>
        <v>2.3276399999999999E-2</v>
      </c>
      <c r="CR38" s="78">
        <f>N38*(1-VLOOKUP(CR$8,'PONDERADORES-GBD'!$A$3:$I$43,4,FALSE))</f>
        <v>4.0660000000000002E-2</v>
      </c>
      <c r="CS38" s="78">
        <f>O38*(1-VLOOKUP(CS$8,'PONDERADORES-GBD'!$A$3:$I$43,4,FALSE))</f>
        <v>0</v>
      </c>
      <c r="CT38" s="78">
        <f>P38*(1-VLOOKUP(CT$8,'PONDERADORES-GBD'!$A$3:$I$43,4,FALSE))</f>
        <v>5.5238889999999999E-2</v>
      </c>
      <c r="CU38" s="78">
        <f>Q38*(1-VLOOKUP(CU$8,'PONDERADORES-GBD'!$A$3:$I$43,4,FALSE))</f>
        <v>2.1213899999999999E-3</v>
      </c>
      <c r="CV38" s="78">
        <f>R38*(1-VLOOKUP(CV$8,'PONDERADORES-GBD'!$A$3:$I$43,4,FALSE))</f>
        <v>1.1785600000000002E-3</v>
      </c>
      <c r="CW38" s="78">
        <f>S38*(1-VLOOKUP(CW$8,'PONDERADORES-GBD'!$A$3:$I$43,4,FALSE))</f>
        <v>2.0786664999999999E-2</v>
      </c>
      <c r="CX38" s="78">
        <f>T38*(1-VLOOKUP(CX$8,'PONDERADORES-GBD'!$A$3:$I$43,4,FALSE))</f>
        <v>1.88568E-2</v>
      </c>
      <c r="CY38" s="78">
        <f>U38*(1-VLOOKUP(CY$8,'PONDERADORES-GBD'!$A$3:$I$43,4,FALSE))</f>
        <v>5.1266899999999997E-2</v>
      </c>
      <c r="CZ38" s="78">
        <f>V38*(1-VLOOKUP(CZ$8,'PONDERADORES-GBD'!$A$3:$I$43,4,FALSE))</f>
        <v>4.03653E-2</v>
      </c>
      <c r="DA38" s="78">
        <f>W38*(1-VLOOKUP(DA$8,'PONDERADORES-GBD'!$A$3:$I$43,4,FALSE))</f>
        <v>6.1579299999999997E-2</v>
      </c>
      <c r="DB38" s="78">
        <f>X38*(1-VLOOKUP(DB$8,'PONDERADORES-GBD'!$A$3:$I$43,4,FALSE))</f>
        <v>8.2203899999999996E-2</v>
      </c>
      <c r="DC38" s="78">
        <f>Y38*(1-VLOOKUP(DC$8,'PONDERADORES-GBD'!$A$3:$I$43,4,FALSE))</f>
        <v>2.2097800000000001E-2</v>
      </c>
      <c r="DD38" s="78">
        <f>Z38*(1-VLOOKUP(DD$8,'PONDERADORES-GBD'!$A$3:$I$43,4,FALSE))</f>
        <v>0.18355920000000001</v>
      </c>
      <c r="DE38" s="78">
        <f>AA38*(1-VLOOKUP(DE$8,'PONDERADORES-GBD'!$A$3:$I$43,4,FALSE))</f>
        <v>6.7767000000000001E-3</v>
      </c>
      <c r="DF38" s="78">
        <f>AB38*(1-VLOOKUP(DF$8,'PONDERADORES-GBD'!$A$3:$I$43,4,FALSE))</f>
        <v>5.3035000000000001E-3</v>
      </c>
      <c r="DG38" s="78">
        <f>AC38*(1-VLOOKUP(DG$8,'PONDERADORES-GBD'!$A$3:$I$43,4,FALSE))</f>
        <v>0</v>
      </c>
      <c r="DH38" s="78">
        <f>AD38*(1-VLOOKUP(DH$8,'PONDERADORES-GBD'!$A$3:$I$43,4,FALSE))</f>
        <v>0</v>
      </c>
      <c r="DI38" s="78">
        <f>AE38*(1-VLOOKUP(DI$8,'PONDERADORES-GBD'!$A$3:$I$43,4,FALSE))</f>
        <v>0</v>
      </c>
      <c r="DJ38" s="78">
        <f>AF38*(1-VLOOKUP(DJ$8,'PONDERADORES-GBD'!$A$3:$I$43,4,FALSE))</f>
        <v>0</v>
      </c>
      <c r="DK38" s="78">
        <f>AG38*(1-VLOOKUP(DK$8,'PONDERADORES-GBD'!$A$3:$I$43,4,FALSE))</f>
        <v>0</v>
      </c>
      <c r="DL38" s="78">
        <f>AH38*(1-VLOOKUP(DL$8,'PONDERADORES-GBD'!$A$3:$I$43,4,FALSE))</f>
        <v>0</v>
      </c>
      <c r="DM38" s="78">
        <f>AI38*(1-VLOOKUP(DM$8,'PONDERADORES-GBD'!$A$3:$I$43,4,FALSE))</f>
        <v>2.3571E-3</v>
      </c>
      <c r="DN38" s="78">
        <f>AJ38*(1-VLOOKUP(DN$8,'PONDERADORES-GBD'!$A$3:$I$43,4,FALSE))</f>
        <v>6.4819999999999999E-3</v>
      </c>
      <c r="DO38" s="78">
        <f>AK38*(1-VLOOKUP(DO$8,'PONDERADORES-GBD'!$A$3:$I$43,4,FALSE))</f>
        <v>4.1248999999999999E-3</v>
      </c>
      <c r="DP38" s="78">
        <f>AL38*(1-VLOOKUP(DP$8,'PONDERADORES-GBD'!$A$3:$I$43,4,FALSE))</f>
        <v>1.79729E-2</v>
      </c>
      <c r="DQ38" s="78">
        <f>AM38*(1-VLOOKUP(DQ$8,'PONDERADORES-GBD'!$A$3:$I$43,4,FALSE))</f>
        <v>2.3865600000000001E-2</v>
      </c>
      <c r="DR38" s="78">
        <f>AN38*(1-VLOOKUP(DR$8,'PONDERADORES-GBD'!$A$3:$I$43,4,FALSE))</f>
        <v>4.4196000000000001E-3</v>
      </c>
      <c r="DS38" s="78">
        <f>AO38*(1-VLOOKUP(DS$8,'PONDERADORES-GBD'!$A$3:$I$43,4,FALSE))</f>
        <v>5.8929999999999996E-4</v>
      </c>
      <c r="DT38" s="78">
        <f>AP38*(1-VLOOKUP(DT$8,'PONDERADORES-GBD'!$A$3:$I$43,4,FALSE))</f>
        <v>2.9460000000000001E-4</v>
      </c>
      <c r="DU38" s="78">
        <f>AQ38*(1-VLOOKUP(DU$8,'PONDERADORES-GBD'!$A$3:$I$43,4,FALSE))</f>
        <v>0</v>
      </c>
      <c r="DV38" s="50">
        <f t="shared" si="0"/>
        <v>0.99999999999999989</v>
      </c>
      <c r="DW38" s="45"/>
      <c r="DX38" s="81">
        <f>AT38*VLOOKUP(DX$8,'PONDERADORES-GBD'!$A$3:$I$43,5,FALSE)*VLOOKUP(DX$8,'PONDERADORES-GBD'!$A$3:$I$43,7,FALSE)+AT38*(1-VLOOKUP(DX$8,'PONDERADORES-GBD'!$A$3:$I$43,5,FALSE))*VLOOKUP(DX$8,'PONDERADORES-GBD'!$A$3:$I$43,9,FALSE)</f>
        <v>1.9089489999999998E-3</v>
      </c>
      <c r="DY38" s="81">
        <f>AU38*VLOOKUP(DY$8,'PONDERADORES-GBD'!$A$3:$I$43,5,FALSE)*VLOOKUP(DY$8,'PONDERADORES-GBD'!$A$3:$I$43,7,FALSE)+AU38*(1-VLOOKUP(DY$8,'PONDERADORES-GBD'!$A$3:$I$43,5,FALSE))*VLOOKUP(DY$8,'PONDERADORES-GBD'!$A$3:$I$43,9,FALSE)</f>
        <v>1.7442688E-3</v>
      </c>
      <c r="DZ38" s="81">
        <f>AV38*VLOOKUP(DZ$8,'PONDERADORES-GBD'!$A$3:$I$43,5,FALSE)*VLOOKUP(DZ$8,'PONDERADORES-GBD'!$A$3:$I$43,7,FALSE)+AV38*(1-VLOOKUP(DZ$8,'PONDERADORES-GBD'!$A$3:$I$43,5,FALSE))*VLOOKUP(DZ$8,'PONDERADORES-GBD'!$A$3:$I$43,9,FALSE)</f>
        <v>1.9147405200000002E-3</v>
      </c>
      <c r="EA38" s="81">
        <f>AW38*VLOOKUP(EA$8,'PONDERADORES-GBD'!$A$3:$I$43,5,FALSE)*VLOOKUP(EA$8,'PONDERADORES-GBD'!$A$3:$I$43,7,FALSE)+AW38*(1-VLOOKUP(EA$8,'PONDERADORES-GBD'!$A$3:$I$43,5,FALSE))*VLOOKUP(EA$8,'PONDERADORES-GBD'!$A$3:$I$43,9,FALSE)</f>
        <v>0</v>
      </c>
      <c r="EB38" s="81">
        <f>AX38*VLOOKUP(EB$8,'PONDERADORES-GBD'!$A$3:$I$43,5,FALSE)*VLOOKUP(EB$8,'PONDERADORES-GBD'!$A$3:$I$43,7,FALSE)+AX38*(1-VLOOKUP(EB$8,'PONDERADORES-GBD'!$A$3:$I$43,5,FALSE))*VLOOKUP(EB$8,'PONDERADORES-GBD'!$A$3:$I$43,9,FALSE)</f>
        <v>0</v>
      </c>
      <c r="EC38" s="81">
        <f>AY38*VLOOKUP(EC$8,'PONDERADORES-GBD'!$A$3:$I$43,5,FALSE)*VLOOKUP(EC$8,'PONDERADORES-GBD'!$A$3:$I$43,7,FALSE)+AY38*(1-VLOOKUP(EC$8,'PONDERADORES-GBD'!$A$3:$I$43,5,FALSE))*VLOOKUP(EC$8,'PONDERADORES-GBD'!$A$3:$I$43,9,FALSE)</f>
        <v>0</v>
      </c>
      <c r="ED38" s="81">
        <f>AZ38*VLOOKUP(ED$8,'PONDERADORES-GBD'!$A$3:$I$43,5,FALSE)*VLOOKUP(ED$8,'PONDERADORES-GBD'!$A$3:$I$43,7,FALSE)+AZ38*(1-VLOOKUP(ED$8,'PONDERADORES-GBD'!$A$3:$I$43,5,FALSE))*VLOOKUP(ED$8,'PONDERADORES-GBD'!$A$3:$I$43,9,FALSE)</f>
        <v>1.4183842000000001E-4</v>
      </c>
      <c r="EE38" s="81">
        <f>BA38*VLOOKUP(EE$8,'PONDERADORES-GBD'!$A$3:$I$43,5,FALSE)*VLOOKUP(EE$8,'PONDERADORES-GBD'!$A$3:$I$43,7,FALSE)+BA38*(1-VLOOKUP(EE$8,'PONDERADORES-GBD'!$A$3:$I$43,5,FALSE))*VLOOKUP(EE$8,'PONDERADORES-GBD'!$A$3:$I$43,9,FALSE)</f>
        <v>6.482025E-6</v>
      </c>
      <c r="EF38" s="81">
        <f>BB38*VLOOKUP(EF$8,'PONDERADORES-GBD'!$A$3:$I$43,5,FALSE)*VLOOKUP(EF$8,'PONDERADORES-GBD'!$A$3:$I$43,7,FALSE)+BB38*(1-VLOOKUP(EF$8,'PONDERADORES-GBD'!$A$3:$I$43,5,FALSE))*VLOOKUP(EF$8,'PONDERADORES-GBD'!$A$3:$I$43,9,FALSE)</f>
        <v>0</v>
      </c>
      <c r="EG38" s="81">
        <f>BC38*VLOOKUP(EG$8,'PONDERADORES-GBD'!$A$3:$I$43,5,FALSE)*VLOOKUP(EG$8,'PONDERADORES-GBD'!$A$3:$I$43,7,FALSE)+BC38*(1-VLOOKUP(EG$8,'PONDERADORES-GBD'!$A$3:$I$43,5,FALSE))*VLOOKUP(EG$8,'PONDERADORES-GBD'!$A$3:$I$43,9,FALSE)</f>
        <v>0</v>
      </c>
      <c r="EH38" s="81">
        <f>BD38*VLOOKUP(EH$8,'PONDERADORES-GBD'!$A$3:$I$43,5,FALSE)*VLOOKUP(EH$8,'PONDERADORES-GBD'!$A$3:$I$43,7,FALSE)+BD38*(1-VLOOKUP(EH$8,'PONDERADORES-GBD'!$A$3:$I$43,5,FALSE))*VLOOKUP(EH$8,'PONDERADORES-GBD'!$A$3:$I$43,9,FALSE)</f>
        <v>0</v>
      </c>
      <c r="EI38" s="81">
        <f>BE38*VLOOKUP(EI$8,'PONDERADORES-GBD'!$A$3:$I$43,5,FALSE)*VLOOKUP(EI$8,'PONDERADORES-GBD'!$A$3:$I$43,7,FALSE)+BE38*(1-VLOOKUP(EI$8,'PONDERADORES-GBD'!$A$3:$I$43,5,FALSE))*VLOOKUP(EI$8,'PONDERADORES-GBD'!$A$3:$I$43,9,FALSE)</f>
        <v>1.8857600000000001E-5</v>
      </c>
      <c r="EJ38" s="81">
        <f>BF38*VLOOKUP(EJ$8,'PONDERADORES-GBD'!$A$3:$I$43,5,FALSE)*VLOOKUP(EJ$8,'PONDERADORES-GBD'!$A$3:$I$43,7,FALSE)+BF38*(1-VLOOKUP(EJ$8,'PONDERADORES-GBD'!$A$3:$I$43,5,FALSE))*VLOOKUP(EJ$8,'PONDERADORES-GBD'!$A$3:$I$43,9,FALSE)</f>
        <v>2.7328714000000002E-4</v>
      </c>
      <c r="EK38" s="81">
        <f>BG38*VLOOKUP(EK$8,'PONDERADORES-GBD'!$A$3:$I$43,5,FALSE)*VLOOKUP(EK$8,'PONDERADORES-GBD'!$A$3:$I$43,7,FALSE)+BG38*(1-VLOOKUP(EK$8,'PONDERADORES-GBD'!$A$3:$I$43,5,FALSE))*VLOOKUP(EK$8,'PONDERADORES-GBD'!$A$3:$I$43,9,FALSE)</f>
        <v>7.0712999999999999E-5</v>
      </c>
      <c r="EL38" s="81">
        <f>BH38*VLOOKUP(EL$8,'PONDERADORES-GBD'!$A$3:$I$43,5,FALSE)*VLOOKUP(EL$8,'PONDERADORES-GBD'!$A$3:$I$43,7,FALSE)+BH38*(1-VLOOKUP(EL$8,'PONDERADORES-GBD'!$A$3:$I$43,5,FALSE))*VLOOKUP(EL$8,'PONDERADORES-GBD'!$A$3:$I$43,9,FALSE)</f>
        <v>3.3294320000000005E-5</v>
      </c>
      <c r="EM38" s="81">
        <f>BI38*VLOOKUP(EM$8,'PONDERADORES-GBD'!$A$3:$I$43,5,FALSE)*VLOOKUP(EM$8,'PONDERADORES-GBD'!$A$3:$I$43,7,FALSE)+BI38*(1-VLOOKUP(EM$8,'PONDERADORES-GBD'!$A$3:$I$43,5,FALSE))*VLOOKUP(EM$8,'PONDERADORES-GBD'!$A$3:$I$43,9,FALSE)</f>
        <v>2.60444685E-4</v>
      </c>
      <c r="EN38" s="81">
        <f>BJ38*VLOOKUP(EN$8,'PONDERADORES-GBD'!$A$3:$I$43,5,FALSE)*VLOOKUP(EN$8,'PONDERADORES-GBD'!$A$3:$I$43,7,FALSE)+BJ38*(1-VLOOKUP(EN$8,'PONDERADORES-GBD'!$A$3:$I$43,5,FALSE))*VLOOKUP(EN$8,'PONDERADORES-GBD'!$A$3:$I$43,9,FALSE)</f>
        <v>0</v>
      </c>
      <c r="EO38" s="81">
        <f>BK38*VLOOKUP(EO$8,'PONDERADORES-GBD'!$A$3:$I$43,5,FALSE)*VLOOKUP(EO$8,'PONDERADORES-GBD'!$A$3:$I$43,7,FALSE)+BK38*(1-VLOOKUP(EO$8,'PONDERADORES-GBD'!$A$3:$I$43,5,FALSE))*VLOOKUP(EO$8,'PONDERADORES-GBD'!$A$3:$I$43,9,FALSE)</f>
        <v>0</v>
      </c>
      <c r="EP38" s="81">
        <f>BL38*VLOOKUP(EP$8,'PONDERADORES-GBD'!$A$3:$I$43,5,FALSE)*VLOOKUP(EP$8,'PONDERADORES-GBD'!$A$3:$I$43,7,FALSE)+BL38*(1-VLOOKUP(EP$8,'PONDERADORES-GBD'!$A$3:$I$43,5,FALSE))*VLOOKUP(EP$8,'PONDERADORES-GBD'!$A$3:$I$43,9,FALSE)</f>
        <v>0</v>
      </c>
      <c r="EQ38" s="81">
        <f>BM38*VLOOKUP(EQ$8,'PONDERADORES-GBD'!$A$3:$I$43,5,FALSE)*VLOOKUP(EQ$8,'PONDERADORES-GBD'!$A$3:$I$43,7,FALSE)+BM38*(1-VLOOKUP(EQ$8,'PONDERADORES-GBD'!$A$3:$I$43,5,FALSE))*VLOOKUP(EQ$8,'PONDERADORES-GBD'!$A$3:$I$43,9,FALSE)</f>
        <v>0</v>
      </c>
      <c r="ER38" s="81">
        <f>BN38*VLOOKUP(ER$8,'PONDERADORES-GBD'!$A$3:$I$43,5,FALSE)*VLOOKUP(ER$8,'PONDERADORES-GBD'!$A$3:$I$43,7,FALSE)+BN38*(1-VLOOKUP(ER$8,'PONDERADORES-GBD'!$A$3:$I$43,5,FALSE))*VLOOKUP(ER$8,'PONDERADORES-GBD'!$A$3:$I$43,9,FALSE)</f>
        <v>0</v>
      </c>
      <c r="ES38" s="81">
        <f>BO38*VLOOKUP(ES$8,'PONDERADORES-GBD'!$A$3:$I$43,5,FALSE)*VLOOKUP(ES$8,'PONDERADORES-GBD'!$A$3:$I$43,7,FALSE)+BO38*(1-VLOOKUP(ES$8,'PONDERADORES-GBD'!$A$3:$I$43,5,FALSE))*VLOOKUP(ES$8,'PONDERADORES-GBD'!$A$3:$I$43,9,FALSE)</f>
        <v>0</v>
      </c>
      <c r="ET38" s="81">
        <f>BP38*VLOOKUP(ET$8,'PONDERADORES-GBD'!$A$3:$I$43,5,FALSE)*VLOOKUP(ET$8,'PONDERADORES-GBD'!$A$3:$I$43,7,FALSE)+BP38*(1-VLOOKUP(ET$8,'PONDERADORES-GBD'!$A$3:$I$43,5,FALSE))*VLOOKUP(ET$8,'PONDERADORES-GBD'!$A$3:$I$43,9,FALSE)</f>
        <v>0</v>
      </c>
      <c r="EU38" s="81">
        <f>BQ38*VLOOKUP(EU$8,'PONDERADORES-GBD'!$A$3:$I$43,5,FALSE)*VLOOKUP(EU$8,'PONDERADORES-GBD'!$A$3:$I$43,7,FALSE)+BQ38*(1-VLOOKUP(EU$8,'PONDERADORES-GBD'!$A$3:$I$43,5,FALSE))*VLOOKUP(EU$8,'PONDERADORES-GBD'!$A$3:$I$43,9,FALSE)</f>
        <v>0</v>
      </c>
      <c r="EV38" s="81">
        <f>BR38*VLOOKUP(EV$8,'PONDERADORES-GBD'!$A$3:$I$43,5,FALSE)*VLOOKUP(EV$8,'PONDERADORES-GBD'!$A$3:$I$43,7,FALSE)+BR38*(1-VLOOKUP(EV$8,'PONDERADORES-GBD'!$A$3:$I$43,5,FALSE))*VLOOKUP(EV$8,'PONDERADORES-GBD'!$A$3:$I$43,9,FALSE)</f>
        <v>0</v>
      </c>
      <c r="EW38" s="81">
        <f>BS38*VLOOKUP(EW$8,'PONDERADORES-GBD'!$A$3:$I$43,5,FALSE)*VLOOKUP(EW$8,'PONDERADORES-GBD'!$A$3:$I$43,7,FALSE)+BS38*(1-VLOOKUP(EW$8,'PONDERADORES-GBD'!$A$3:$I$43,5,FALSE))*VLOOKUP(EW$8,'PONDERADORES-GBD'!$A$3:$I$43,9,FALSE)</f>
        <v>1.14894E-5</v>
      </c>
      <c r="EX38" s="81">
        <f>BT38*VLOOKUP(EX$8,'PONDERADORES-GBD'!$A$3:$I$43,5,FALSE)*VLOOKUP(EX$8,'PONDERADORES-GBD'!$A$3:$I$43,7,FALSE)+BT38*(1-VLOOKUP(EX$8,'PONDERADORES-GBD'!$A$3:$I$43,5,FALSE))*VLOOKUP(EX$8,'PONDERADORES-GBD'!$A$3:$I$43,9,FALSE)</f>
        <v>0</v>
      </c>
      <c r="EY38" s="81">
        <f>BU38*VLOOKUP(EY$8,'PONDERADORES-GBD'!$A$3:$I$43,5,FALSE)*VLOOKUP(EY$8,'PONDERADORES-GBD'!$A$3:$I$43,7,FALSE)+BU38*(1-VLOOKUP(EY$8,'PONDERADORES-GBD'!$A$3:$I$43,5,FALSE))*VLOOKUP(EY$8,'PONDERADORES-GBD'!$A$3:$I$43,9,FALSE)</f>
        <v>3.2405999999999999E-6</v>
      </c>
      <c r="EZ38" s="81">
        <f>BV38*VLOOKUP(EZ$8,'PONDERADORES-GBD'!$A$3:$I$43,5,FALSE)*VLOOKUP(EZ$8,'PONDERADORES-GBD'!$A$3:$I$43,7,FALSE)+BV38*(1-VLOOKUP(EZ$8,'PONDERADORES-GBD'!$A$3:$I$43,5,FALSE))*VLOOKUP(EZ$8,'PONDERADORES-GBD'!$A$3:$I$43,9,FALSE)</f>
        <v>2.9464999999999997E-6</v>
      </c>
      <c r="FA38" s="81">
        <f>BW38*VLOOKUP(FA$8,'PONDERADORES-GBD'!$A$3:$I$43,5,FALSE)*VLOOKUP(FA$8,'PONDERADORES-GBD'!$A$3:$I$43,7,FALSE)+BW38*(1-VLOOKUP(FA$8,'PONDERADORES-GBD'!$A$3:$I$43,5,FALSE))*VLOOKUP(FA$8,'PONDERADORES-GBD'!$A$3:$I$43,9,FALSE)</f>
        <v>2.2982699999999999E-5</v>
      </c>
      <c r="FB38" s="81">
        <f>BX38*VLOOKUP(FB$8,'PONDERADORES-GBD'!$A$3:$I$43,5,FALSE)*VLOOKUP(FB$8,'PONDERADORES-GBD'!$A$3:$I$43,7,FALSE)+BX38*(1-VLOOKUP(FB$8,'PONDERADORES-GBD'!$A$3:$I$43,5,FALSE))*VLOOKUP(FB$8,'PONDERADORES-GBD'!$A$3:$I$43,9,FALSE)</f>
        <v>0</v>
      </c>
      <c r="FC38" s="81">
        <f>BY38*VLOOKUP(FC$8,'PONDERADORES-GBD'!$A$3:$I$43,5,FALSE)*VLOOKUP(FC$8,'PONDERADORES-GBD'!$A$3:$I$43,7,FALSE)+BY38*(1-VLOOKUP(FC$8,'PONDERADORES-GBD'!$A$3:$I$43,5,FALSE))*VLOOKUP(FC$8,'PONDERADORES-GBD'!$A$3:$I$43,9,FALSE)</f>
        <v>0</v>
      </c>
      <c r="FD38" s="81">
        <f>BZ38*VLOOKUP(FD$8,'PONDERADORES-GBD'!$A$3:$I$43,5,FALSE)*VLOOKUP(FD$8,'PONDERADORES-GBD'!$A$3:$I$43,7,FALSE)+BZ38*(1-VLOOKUP(FD$8,'PONDERADORES-GBD'!$A$3:$I$43,5,FALSE))*VLOOKUP(FD$8,'PONDERADORES-GBD'!$A$3:$I$43,9,FALSE)</f>
        <v>0</v>
      </c>
      <c r="FE38" s="81">
        <f>CA38*VLOOKUP(FE$8,'PONDERADORES-GBD'!$A$3:$I$43,5,FALSE)*VLOOKUP(FE$8,'PONDERADORES-GBD'!$A$3:$I$43,7,FALSE)+CA38*(1-VLOOKUP(FE$8,'PONDERADORES-GBD'!$A$3:$I$43,5,FALSE))*VLOOKUP(FE$8,'PONDERADORES-GBD'!$A$3:$I$43,9,FALSE)</f>
        <v>0</v>
      </c>
      <c r="FF38" s="81">
        <f>CB38*VLOOKUP(FF$8,'PONDERADORES-GBD'!$A$3:$I$43,5,FALSE)*VLOOKUP(FF$8,'PONDERADORES-GBD'!$A$3:$I$43,7,FALSE)+CB38*(1-VLOOKUP(FF$8,'PONDERADORES-GBD'!$A$3:$I$43,5,FALSE))*VLOOKUP(FF$8,'PONDERADORES-GBD'!$A$3:$I$43,9,FALSE)</f>
        <v>0</v>
      </c>
      <c r="FG38" s="81">
        <f>CC38*VLOOKUP(FG$8,'PONDERADORES-GBD'!$A$3:$I$43,5,FALSE)*VLOOKUP(FG$8,'PONDERADORES-GBD'!$A$3:$I$43,7,FALSE)+CC38*(1-VLOOKUP(FG$8,'PONDERADORES-GBD'!$A$3:$I$43,5,FALSE))*VLOOKUP(FG$8,'PONDERADORES-GBD'!$A$3:$I$43,9,FALSE)</f>
        <v>0</v>
      </c>
      <c r="FH38" s="81">
        <f>CD38*VLOOKUP(FH$8,'PONDERADORES-GBD'!$A$3:$I$43,5,FALSE)*VLOOKUP(FH$8,'PONDERADORES-GBD'!$A$3:$I$43,7,FALSE)+CD38*(1-VLOOKUP(FH$8,'PONDERADORES-GBD'!$A$3:$I$43,5,FALSE))*VLOOKUP(FH$8,'PONDERADORES-GBD'!$A$3:$I$43,9,FALSE)</f>
        <v>0</v>
      </c>
      <c r="FI38" s="81">
        <f>CE38*VLOOKUP(FI$8,'PONDERADORES-GBD'!$A$3:$I$43,5,FALSE)*VLOOKUP(FI$8,'PONDERADORES-GBD'!$A$3:$I$43,7,FALSE)+CE38*(1-VLOOKUP(FI$8,'PONDERADORES-GBD'!$A$3:$I$43,5,FALSE))*VLOOKUP(FI$8,'PONDERADORES-GBD'!$A$3:$I$43,9,FALSE)</f>
        <v>0</v>
      </c>
      <c r="FJ38" s="81">
        <f>CF38*VLOOKUP(FJ$8,'PONDERADORES-GBD'!$A$3:$I$43,5,FALSE)*VLOOKUP(FJ$8,'PONDERADORES-GBD'!$A$3:$I$43,7,FALSE)+CF38*(1-VLOOKUP(FJ$8,'PONDERADORES-GBD'!$A$3:$I$43,5,FALSE))*VLOOKUP(FJ$8,'PONDERADORES-GBD'!$A$3:$I$43,9,FALSE)</f>
        <v>0</v>
      </c>
      <c r="FK38" s="81">
        <f>CG38*VLOOKUP(FK$8,'PONDERADORES-GBD'!$A$3:$I$43,5,FALSE)*VLOOKUP(FK$8,'PONDERADORES-GBD'!$A$3:$I$43,7,FALSE)+CG38*(1-VLOOKUP(FK$8,'PONDERADORES-GBD'!$A$3:$I$43,5,FALSE))*VLOOKUP(FK$8,'PONDERADORES-GBD'!$A$3:$I$43,9,FALSE)</f>
        <v>0</v>
      </c>
      <c r="FL38" s="81">
        <f>CH38*VLOOKUP(FL$8,'PONDERADORES-GBD'!$A$3:$I$43,5,FALSE)*VLOOKUP(FL$8,'PONDERADORES-GBD'!$A$3:$I$43,6,FALSE)*VLOOKUP(FL$8,'PONDERADORES-GBD'!$A$3:$I$43,3,FALSE)+CH38*(1-VLOOKUP(FL$8,'PONDERADORES-GBD'!$A$3:$I$43,5,FALSE))*VLOOKUP(FL$8,'PONDERADORES-GBD'!$A$3:$I$43,8,FALSE)*VLOOKUP(FL$8,'PONDERADORES-GBD'!$A$3:$I$43,3,FALSE)</f>
        <v>0</v>
      </c>
      <c r="FM38" s="81">
        <f>CI38*VLOOKUP(FM$8,'PONDERADORES-GBD'!$A$3:$I$43,5,FALSE)*VLOOKUP(FM$8,'PONDERADORES-GBD'!$A$3:$I$43,6,FALSE)*VLOOKUP(FM$8,'PONDERADORES-GBD'!$A$3:$I$43,3,FALSE)+CI38*(1-VLOOKUP(FM$8,'PONDERADORES-GBD'!$A$3:$I$43,5,FALSE))*VLOOKUP(FM$8,'PONDERADORES-GBD'!$A$3:$I$43,8,FALSE)*VLOOKUP(FM$8,'PONDERADORES-GBD'!$A$3:$I$43,3,FALSE)</f>
        <v>0</v>
      </c>
      <c r="FN38" s="81">
        <f>CJ38*VLOOKUP(FN$8,'PONDERADORES-GBD'!$A$3:$I$43,5,FALSE)*VLOOKUP(FN$8,'PONDERADORES-GBD'!$A$3:$I$43,6,FALSE)*VLOOKUP(FN$8,'PONDERADORES-GBD'!$A$3:$I$43,3,FALSE)+CJ38*(1-VLOOKUP(FN$8,'PONDERADORES-GBD'!$A$3:$I$43,5,FALSE))*VLOOKUP(FN$8,'PONDERADORES-GBD'!$A$3:$I$43,8,FALSE)*VLOOKUP(FN$8,'PONDERADORES-GBD'!$A$3:$I$43,3,FALSE)</f>
        <v>2.2606908792334015E-3</v>
      </c>
      <c r="FO38" s="81">
        <f>CK38*VLOOKUP(FO$8,'PONDERADORES-GBD'!$A$3:$I$43,5,FALSE)*VLOOKUP(FO$8,'PONDERADORES-GBD'!$A$3:$I$43,6,FALSE)*VLOOKUP(FO$8,'PONDERADORES-GBD'!$A$3:$I$43,3,FALSE)+CK38*(1-VLOOKUP(FO$8,'PONDERADORES-GBD'!$A$3:$I$43,5,FALSE))*VLOOKUP(FO$8,'PONDERADORES-GBD'!$A$3:$I$43,8,FALSE)*VLOOKUP(FO$8,'PONDERADORES-GBD'!$A$3:$I$43,3,FALSE)</f>
        <v>0</v>
      </c>
      <c r="FP38" s="81">
        <f>CL38*VLOOKUP(FP$8,'PONDERADORES-GBD'!$A$3:$I$43,5,FALSE)*VLOOKUP(FP$8,'PONDERADORES-GBD'!$A$3:$I$43,6,FALSE)*VLOOKUP(FP$8,'PONDERADORES-GBD'!$A$3:$I$43,3,FALSE)+CL38*(1-VLOOKUP(FP$8,'PONDERADORES-GBD'!$A$3:$I$43,5,FALSE))*VLOOKUP(FP$8,'PONDERADORES-GBD'!$A$3:$I$43,8,FALSE)*VLOOKUP(FP$8,'PONDERADORES-GBD'!$A$3:$I$43,3,FALSE)</f>
        <v>0</v>
      </c>
      <c r="FQ38" s="81">
        <f>CM38*VLOOKUP(FQ$8,'PONDERADORES-GBD'!$A$3:$I$43,5,FALSE)*VLOOKUP(FQ$8,'PONDERADORES-GBD'!$A$3:$I$43,6,FALSE)*VLOOKUP(FQ$8,'PONDERADORES-GBD'!$A$3:$I$43,3,FALSE)+CM38*(1-VLOOKUP(FQ$8,'PONDERADORES-GBD'!$A$3:$I$43,5,FALSE))*VLOOKUP(FQ$8,'PONDERADORES-GBD'!$A$3:$I$43,8,FALSE)*VLOOKUP(FQ$8,'PONDERADORES-GBD'!$A$3:$I$43,3,FALSE)</f>
        <v>0</v>
      </c>
      <c r="FR38" s="81">
        <f>CN38*VLOOKUP(FR$8,'PONDERADORES-GBD'!$A$3:$I$43,5,FALSE)*VLOOKUP(FR$8,'PONDERADORES-GBD'!$A$3:$I$43,6,FALSE)*VLOOKUP(FR$8,'PONDERADORES-GBD'!$A$3:$I$43,3,FALSE)+CN38*(1-VLOOKUP(FR$8,'PONDERADORES-GBD'!$A$3:$I$43,5,FALSE))*VLOOKUP(FR$8,'PONDERADORES-GBD'!$A$3:$I$43,8,FALSE)*VLOOKUP(FR$8,'PONDERADORES-GBD'!$A$3:$I$43,3,FALSE)</f>
        <v>1.6738600711293634E-3</v>
      </c>
      <c r="FS38" s="81">
        <f>CO38*VLOOKUP(FS$8,'PONDERADORES-GBD'!$A$3:$I$43,5,FALSE)*VLOOKUP(FS$8,'PONDERADORES-GBD'!$A$3:$I$43,6,FALSE)*VLOOKUP(FS$8,'PONDERADORES-GBD'!$A$3:$I$43,3,FALSE)+CO38*(1-VLOOKUP(FS$8,'PONDERADORES-GBD'!$A$3:$I$43,5,FALSE))*VLOOKUP(FS$8,'PONDERADORES-GBD'!$A$3:$I$43,8,FALSE)*VLOOKUP(FS$8,'PONDERADORES-GBD'!$A$3:$I$43,3,FALSE)</f>
        <v>3.8176598328542091E-4</v>
      </c>
      <c r="FT38" s="81">
        <f>CP38*VLOOKUP(FT$8,'PONDERADORES-GBD'!$A$3:$I$43,5,FALSE)*VLOOKUP(FT$8,'PONDERADORES-GBD'!$A$3:$I$43,6,FALSE)*VLOOKUP(FT$8,'PONDERADORES-GBD'!$A$3:$I$43,3,FALSE)+CP38*(1-VLOOKUP(FT$8,'PONDERADORES-GBD'!$A$3:$I$43,5,FALSE))*VLOOKUP(FT$8,'PONDERADORES-GBD'!$A$3:$I$43,8,FALSE)*VLOOKUP(FT$8,'PONDERADORES-GBD'!$A$3:$I$43,3,FALSE)</f>
        <v>1.0150299954825462E-3</v>
      </c>
      <c r="FU38" s="81">
        <f>CQ38*VLOOKUP(FU$8,'PONDERADORES-GBD'!$A$3:$I$43,5,FALSE)*VLOOKUP(FU$8,'PONDERADORES-GBD'!$A$3:$I$43,6,FALSE)*VLOOKUP(FU$8,'PONDERADORES-GBD'!$A$3:$I$43,3,FALSE)+CQ38*(1-VLOOKUP(FU$8,'PONDERADORES-GBD'!$A$3:$I$43,5,FALSE))*VLOOKUP(FU$8,'PONDERADORES-GBD'!$A$3:$I$43,8,FALSE)*VLOOKUP(FU$8,'PONDERADORES-GBD'!$A$3:$I$43,3,FALSE)</f>
        <v>3.6448834989733062E-4</v>
      </c>
      <c r="FV38" s="81">
        <f>CR38*VLOOKUP(FV$8,'PONDERADORES-GBD'!$A$3:$I$43,5,FALSE)*VLOOKUP(FV$8,'PONDERADORES-GBD'!$A$3:$I$43,6,FALSE)*VLOOKUP(FV$8,'PONDERADORES-GBD'!$A$3:$I$43,3,FALSE)+CR38*(1-VLOOKUP(FV$8,'PONDERADORES-GBD'!$A$3:$I$43,5,FALSE))*VLOOKUP(FV$8,'PONDERADORES-GBD'!$A$3:$I$43,8,FALSE)*VLOOKUP(FV$8,'PONDERADORES-GBD'!$A$3:$I$43,3,FALSE)</f>
        <v>1.4286938809034908E-3</v>
      </c>
      <c r="FW38" s="81">
        <f>CS38*VLOOKUP(FW$8,'PONDERADORES-GBD'!$A$3:$I$43,5,FALSE)*VLOOKUP(FW$8,'PONDERADORES-GBD'!$A$3:$I$43,6,FALSE)*VLOOKUP(FW$8,'PONDERADORES-GBD'!$A$3:$I$43,3,FALSE)+CS38*(1-VLOOKUP(FW$8,'PONDERADORES-GBD'!$A$3:$I$43,5,FALSE))*VLOOKUP(FW$8,'PONDERADORES-GBD'!$A$3:$I$43,8,FALSE)*VLOOKUP(FW$8,'PONDERADORES-GBD'!$A$3:$I$43,3,FALSE)</f>
        <v>0</v>
      </c>
      <c r="FX38" s="81">
        <f>CT38*VLOOKUP(FX$8,'PONDERADORES-GBD'!$A$3:$I$43,5,FALSE)*VLOOKUP(FX$8,'PONDERADORES-GBD'!$A$3:$I$43,6,FALSE)*VLOOKUP(FX$8,'PONDERADORES-GBD'!$A$3:$I$43,3,FALSE)+CT38*(1-VLOOKUP(FX$8,'PONDERADORES-GBD'!$A$3:$I$43,5,FALSE))*VLOOKUP(FX$8,'PONDERADORES-GBD'!$A$3:$I$43,8,FALSE)*VLOOKUP(FX$8,'PONDERADORES-GBD'!$A$3:$I$43,3,FALSE)</f>
        <v>4.0758058466803555E-4</v>
      </c>
      <c r="FY38" s="81">
        <f>CU38*VLOOKUP(FY$8,'PONDERADORES-GBD'!$A$3:$I$43,5,FALSE)*VLOOKUP(FY$8,'PONDERADORES-GBD'!$A$3:$I$43,6,FALSE)*VLOOKUP(FY$8,'PONDERADORES-GBD'!$A$3:$I$43,3,FALSE)+CU38*(1-VLOOKUP(FY$8,'PONDERADORES-GBD'!$A$3:$I$43,5,FALSE))*VLOOKUP(FY$8,'PONDERADORES-GBD'!$A$3:$I$43,8,FALSE)*VLOOKUP(FY$8,'PONDERADORES-GBD'!$A$3:$I$43,3,FALSE)</f>
        <v>2.1954426283367556E-6</v>
      </c>
      <c r="FZ38" s="81">
        <f>CV38*VLOOKUP(FZ$8,'PONDERADORES-GBD'!$A$3:$I$43,5,FALSE)*VLOOKUP(FZ$8,'PONDERADORES-GBD'!$A$3:$I$43,6,FALSE)*VLOOKUP(FZ$8,'PONDERADORES-GBD'!$A$3:$I$43,3,FALSE)+CV38*(1-VLOOKUP(FZ$8,'PONDERADORES-GBD'!$A$3:$I$43,5,FALSE))*VLOOKUP(FZ$8,'PONDERADORES-GBD'!$A$3:$I$43,8,FALSE)*VLOOKUP(FZ$8,'PONDERADORES-GBD'!$A$3:$I$43,3,FALSE)</f>
        <v>0</v>
      </c>
      <c r="GA38" s="81">
        <f>CW38*VLOOKUP(GA$8,'PONDERADORES-GBD'!$A$3:$I$43,5,FALSE)*VLOOKUP(GA$8,'PONDERADORES-GBD'!$A$3:$I$43,6,FALSE)*VLOOKUP(GA$8,'PONDERADORES-GBD'!$A$3:$I$43,3,FALSE)+CW38*(1-VLOOKUP(GA$8,'PONDERADORES-GBD'!$A$3:$I$43,5,FALSE))*VLOOKUP(GA$8,'PONDERADORES-GBD'!$A$3:$I$43,8,FALSE)*VLOOKUP(GA$8,'PONDERADORES-GBD'!$A$3:$I$43,3,FALSE)</f>
        <v>1.5758596956878847E-4</v>
      </c>
      <c r="GB38" s="81">
        <f>CX38*VLOOKUP(GB$8,'PONDERADORES-GBD'!$A$3:$I$43,5,FALSE)*VLOOKUP(GB$8,'PONDERADORES-GBD'!$A$3:$I$43,6,FALSE)*VLOOKUP(GB$8,'PONDERADORES-GBD'!$A$3:$I$43,3,FALSE)+CX38*(1-VLOOKUP(GB$8,'PONDERADORES-GBD'!$A$3:$I$43,5,FALSE))*VLOOKUP(GB$8,'PONDERADORES-GBD'!$A$3:$I$43,8,FALSE)*VLOOKUP(GB$8,'PONDERADORES-GBD'!$A$3:$I$43,3,FALSE)</f>
        <v>1.4873768870636551E-4</v>
      </c>
      <c r="GC38" s="81">
        <f>CY38*VLOOKUP(GC$8,'PONDERADORES-GBD'!$A$3:$I$43,5,FALSE)*VLOOKUP(GC$8,'PONDERADORES-GBD'!$A$3:$I$43,6,FALSE)*VLOOKUP(GC$8,'PONDERADORES-GBD'!$A$3:$I$43,3,FALSE)+CY38*(1-VLOOKUP(GC$8,'PONDERADORES-GBD'!$A$3:$I$43,5,FALSE))*VLOOKUP(GC$8,'PONDERADORES-GBD'!$A$3:$I$43,8,FALSE)*VLOOKUP(GC$8,'PONDERADORES-GBD'!$A$3:$I$43,3,FALSE)</f>
        <v>7.9458431457905528E-4</v>
      </c>
      <c r="GD38" s="81">
        <f>CZ38*VLOOKUP(GD$8,'PONDERADORES-GBD'!$A$3:$I$43,5,FALSE)*VLOOKUP(GD$8,'PONDERADORES-GBD'!$A$3:$I$43,6,FALSE)*VLOOKUP(GD$8,'PONDERADORES-GBD'!$A$3:$I$43,3,FALSE)+CZ38*(1-VLOOKUP(GD$8,'PONDERADORES-GBD'!$A$3:$I$43,5,FALSE))*VLOOKUP(GD$8,'PONDERADORES-GBD'!$A$3:$I$43,8,FALSE)*VLOOKUP(GD$8,'PONDERADORES-GBD'!$A$3:$I$43,3,FALSE)</f>
        <v>4.7808429240246404E-4</v>
      </c>
      <c r="GE38" s="81">
        <f>DA38*VLOOKUP(GE$8,'PONDERADORES-GBD'!$A$3:$I$43,5,FALSE)*VLOOKUP(GE$8,'PONDERADORES-GBD'!$A$3:$I$43,6,FALSE)*VLOOKUP(GE$8,'PONDERADORES-GBD'!$A$3:$I$43,3,FALSE)+DA38*(1-VLOOKUP(GE$8,'PONDERADORES-GBD'!$A$3:$I$43,5,FALSE))*VLOOKUP(GE$8,'PONDERADORES-GBD'!$A$3:$I$43,8,FALSE)*VLOOKUP(GE$8,'PONDERADORES-GBD'!$A$3:$I$43,3,FALSE)</f>
        <v>2.4193373169062289E-4</v>
      </c>
      <c r="GF38" s="81">
        <f>DB38*VLOOKUP(GF$8,'PONDERADORES-GBD'!$A$3:$I$43,5,FALSE)*VLOOKUP(GF$8,'PONDERADORES-GBD'!$A$3:$I$43,6,FALSE)*VLOOKUP(GF$8,'PONDERADORES-GBD'!$A$3:$I$43,3,FALSE)+DB38*(1-VLOOKUP(GF$8,'PONDERADORES-GBD'!$A$3:$I$43,5,FALSE))*VLOOKUP(GF$8,'PONDERADORES-GBD'!$A$3:$I$43,8,FALSE)*VLOOKUP(GF$8,'PONDERADORES-GBD'!$A$3:$I$43,3,FALSE)</f>
        <v>2.5837119014373715E-4</v>
      </c>
      <c r="GG38" s="81">
        <f>DC38*VLOOKUP(GG$8,'PONDERADORES-GBD'!$A$3:$I$43,5,FALSE)*VLOOKUP(GG$8,'PONDERADORES-GBD'!$A$3:$I$43,6,FALSE)*VLOOKUP(GG$8,'PONDERADORES-GBD'!$A$3:$I$43,3,FALSE)+DC38*(1-VLOOKUP(GG$8,'PONDERADORES-GBD'!$A$3:$I$43,5,FALSE))*VLOOKUP(GG$8,'PONDERADORES-GBD'!$A$3:$I$43,8,FALSE)*VLOOKUP(GG$8,'PONDERADORES-GBD'!$A$3:$I$43,3,FALSE)</f>
        <v>1.5427622176591375E-5</v>
      </c>
      <c r="GH38" s="81">
        <f>DD38*VLOOKUP(GH$8,'PONDERADORES-GBD'!$A$3:$I$43,5,FALSE)*VLOOKUP(GH$8,'PONDERADORES-GBD'!$A$3:$I$43,6,FALSE)*VLOOKUP(GH$8,'PONDERADORES-GBD'!$A$3:$I$43,3,FALSE)+DD38*(1-VLOOKUP(GH$8,'PONDERADORES-GBD'!$A$3:$I$43,5,FALSE))*VLOOKUP(GH$8,'PONDERADORES-GBD'!$A$3:$I$43,8,FALSE)*VLOOKUP(GH$8,'PONDERADORES-GBD'!$A$3:$I$43,3,FALSE)</f>
        <v>8.2922020533880919E-4</v>
      </c>
      <c r="GI38" s="81">
        <f>DE38*VLOOKUP(GI$8,'PONDERADORES-GBD'!$A$3:$I$43,5,FALSE)*VLOOKUP(GI$8,'PONDERADORES-GBD'!$A$3:$I$43,6,FALSE)*VLOOKUP(GI$8,'PONDERADORES-GBD'!$A$3:$I$43,3,FALSE)+DE38*(1-VLOOKUP(GI$8,'PONDERADORES-GBD'!$A$3:$I$43,5,FALSE))*VLOOKUP(GI$8,'PONDERADORES-GBD'!$A$3:$I$43,8,FALSE)*VLOOKUP(GI$8,'PONDERADORES-GBD'!$A$3:$I$43,3,FALSE)</f>
        <v>1.2783425872689938E-5</v>
      </c>
      <c r="GJ38" s="81">
        <f>DF38*VLOOKUP(GJ$8,'PONDERADORES-GBD'!$A$3:$I$43,5,FALSE)*VLOOKUP(GJ$8,'PONDERADORES-GBD'!$A$3:$I$43,6,FALSE)*VLOOKUP(GJ$8,'PONDERADORES-GBD'!$A$3:$I$43,3,FALSE)+DF38*(1-VLOOKUP(GJ$8,'PONDERADORES-GBD'!$A$3:$I$43,5,FALSE))*VLOOKUP(GJ$8,'PONDERADORES-GBD'!$A$3:$I$43,8,FALSE)*VLOOKUP(GJ$8,'PONDERADORES-GBD'!$A$3:$I$43,3,FALSE)</f>
        <v>2.9766392881587956E-6</v>
      </c>
      <c r="GK38" s="81">
        <f>DG38*VLOOKUP(GK$8,'PONDERADORES-GBD'!$A$3:$I$43,5,FALSE)*VLOOKUP(GK$8,'PONDERADORES-GBD'!$A$3:$I$43,6,FALSE)*VLOOKUP(GK$8,'PONDERADORES-GBD'!$A$3:$I$43,3,FALSE)+DG38*(1-VLOOKUP(GK$8,'PONDERADORES-GBD'!$A$3:$I$43,5,FALSE))*VLOOKUP(GK$8,'PONDERADORES-GBD'!$A$3:$I$43,8,FALSE)*VLOOKUP(GK$8,'PONDERADORES-GBD'!$A$3:$I$43,3,FALSE)</f>
        <v>0</v>
      </c>
      <c r="GL38" s="81">
        <f>DH38*VLOOKUP(GL$8,'PONDERADORES-GBD'!$A$3:$I$43,5,FALSE)*VLOOKUP(GL$8,'PONDERADORES-GBD'!$A$3:$I$43,6,FALSE)*VLOOKUP(GL$8,'PONDERADORES-GBD'!$A$3:$I$43,3,FALSE)+DH38*(1-VLOOKUP(GL$8,'PONDERADORES-GBD'!$A$3:$I$43,5,FALSE))*VLOOKUP(GL$8,'PONDERADORES-GBD'!$A$3:$I$43,8,FALSE)*VLOOKUP(GL$8,'PONDERADORES-GBD'!$A$3:$I$43,3,FALSE)</f>
        <v>0</v>
      </c>
      <c r="GM38" s="81">
        <f>DI38*VLOOKUP(GM$8,'PONDERADORES-GBD'!$A$3:$I$43,5,FALSE)*VLOOKUP(GM$8,'PONDERADORES-GBD'!$A$3:$I$43,6,FALSE)*VLOOKUP(GM$8,'PONDERADORES-GBD'!$A$3:$I$43,3,FALSE)+DI38*(1-VLOOKUP(GM$8,'PONDERADORES-GBD'!$A$3:$I$43,5,FALSE))*VLOOKUP(GM$8,'PONDERADORES-GBD'!$A$3:$I$43,8,FALSE)*VLOOKUP(GM$8,'PONDERADORES-GBD'!$A$3:$I$43,3,FALSE)</f>
        <v>0</v>
      </c>
      <c r="GN38" s="81">
        <f>DJ38*VLOOKUP(GN$8,'PONDERADORES-GBD'!$A$3:$I$43,5,FALSE)*VLOOKUP(GN$8,'PONDERADORES-GBD'!$A$3:$I$43,6,FALSE)*VLOOKUP(GN$8,'PONDERADORES-GBD'!$A$3:$I$43,3,FALSE)+DJ38*(1-VLOOKUP(GN$8,'PONDERADORES-GBD'!$A$3:$I$43,5,FALSE))*VLOOKUP(GN$8,'PONDERADORES-GBD'!$A$3:$I$43,8,FALSE)*VLOOKUP(GN$8,'PONDERADORES-GBD'!$A$3:$I$43,3,FALSE)</f>
        <v>0</v>
      </c>
      <c r="GO38" s="81">
        <f>DK38*VLOOKUP(GO$8,'PONDERADORES-GBD'!$A$3:$I$43,5,FALSE)*VLOOKUP(GO$8,'PONDERADORES-GBD'!$A$3:$I$43,6,FALSE)*VLOOKUP(GO$8,'PONDERADORES-GBD'!$A$3:$I$43,3,FALSE)+DK38*(1-VLOOKUP(GO$8,'PONDERADORES-GBD'!$A$3:$I$43,5,FALSE))*VLOOKUP(GO$8,'PONDERADORES-GBD'!$A$3:$I$43,8,FALSE)*VLOOKUP(GO$8,'PONDERADORES-GBD'!$A$3:$I$43,3,FALSE)</f>
        <v>0</v>
      </c>
      <c r="GP38" s="81">
        <f>DL38*VLOOKUP(GP$8,'PONDERADORES-GBD'!$A$3:$I$43,5,FALSE)*VLOOKUP(GP$8,'PONDERADORES-GBD'!$A$3:$I$43,6,FALSE)*VLOOKUP(GP$8,'PONDERADORES-GBD'!$A$3:$I$43,3,FALSE)+DL38*(1-VLOOKUP(GP$8,'PONDERADORES-GBD'!$A$3:$I$43,5,FALSE))*VLOOKUP(GP$8,'PONDERADORES-GBD'!$A$3:$I$43,8,FALSE)*VLOOKUP(GP$8,'PONDERADORES-GBD'!$A$3:$I$43,3,FALSE)</f>
        <v>0</v>
      </c>
      <c r="GQ38" s="81">
        <f>DM38*VLOOKUP(GQ$8,'PONDERADORES-GBD'!$A$3:$I$43,5,FALSE)*VLOOKUP(GQ$8,'PONDERADORES-GBD'!$A$3:$I$43,6,FALSE)*VLOOKUP(GQ$8,'PONDERADORES-GBD'!$A$3:$I$43,3,FALSE)+DM38*(1-VLOOKUP(GQ$8,'PONDERADORES-GBD'!$A$3:$I$43,5,FALSE))*VLOOKUP(GQ$8,'PONDERADORES-GBD'!$A$3:$I$43,8,FALSE)*VLOOKUP(GQ$8,'PONDERADORES-GBD'!$A$3:$I$43,3,FALSE)</f>
        <v>1.3010030390143735E-6</v>
      </c>
      <c r="GR38" s="81">
        <f>DN38*VLOOKUP(GR$8,'PONDERADORES-GBD'!$A$3:$I$43,5,FALSE)*VLOOKUP(GR$8,'PONDERADORES-GBD'!$A$3:$I$43,6,FALSE)*VLOOKUP(GR$8,'PONDERADORES-GBD'!$A$3:$I$43,3,FALSE)+DN38*(1-VLOOKUP(GR$8,'PONDERADORES-GBD'!$A$3:$I$43,5,FALSE))*VLOOKUP(GR$8,'PONDERADORES-GBD'!$A$3:$I$43,8,FALSE)*VLOOKUP(GR$8,'PONDERADORES-GBD'!$A$3:$I$43,3,FALSE)</f>
        <v>0</v>
      </c>
      <c r="GS38" s="81">
        <f>DO38*VLOOKUP(GS$8,'PONDERADORES-GBD'!$A$3:$I$43,5,FALSE)*VLOOKUP(GS$8,'PONDERADORES-GBD'!$A$3:$I$43,6,FALSE)*VLOOKUP(GS$8,'PONDERADORES-GBD'!$A$3:$I$43,3,FALSE)+DO38*(1-VLOOKUP(GS$8,'PONDERADORES-GBD'!$A$3:$I$43,5,FALSE))*VLOOKUP(GS$8,'PONDERADORES-GBD'!$A$3:$I$43,8,FALSE)*VLOOKUP(GS$8,'PONDERADORES-GBD'!$A$3:$I$43,3,FALSE)</f>
        <v>0</v>
      </c>
      <c r="GT38" s="81">
        <f>DP38*VLOOKUP(GT$8,'PONDERADORES-GBD'!$A$3:$I$43,5,FALSE)*VLOOKUP(GT$8,'PONDERADORES-GBD'!$A$3:$I$43,6,FALSE)*VLOOKUP(GT$8,'PONDERADORES-GBD'!$A$3:$I$43,3,FALSE)+DP38*(1-VLOOKUP(GT$8,'PONDERADORES-GBD'!$A$3:$I$43,5,FALSE))*VLOOKUP(GT$8,'PONDERADORES-GBD'!$A$3:$I$43,8,FALSE)*VLOOKUP(GT$8,'PONDERADORES-GBD'!$A$3:$I$43,3,FALSE)</f>
        <v>5.5111972621492128E-6</v>
      </c>
      <c r="GU38" s="81">
        <f>DQ38*VLOOKUP(GU$8,'PONDERADORES-GBD'!$A$3:$I$43,5,FALSE)*VLOOKUP(GU$8,'PONDERADORES-GBD'!$A$3:$I$43,6,FALSE)*VLOOKUP(GU$8,'PONDERADORES-GBD'!$A$3:$I$43,3,FALSE)+DQ38*(1-VLOOKUP(GU$8,'PONDERADORES-GBD'!$A$3:$I$43,5,FALSE))*VLOOKUP(GU$8,'PONDERADORES-GBD'!$A$3:$I$43,8,FALSE)*VLOOKUP(GU$8,'PONDERADORES-GBD'!$A$3:$I$43,3,FALSE)</f>
        <v>5.4885979466119087E-6</v>
      </c>
      <c r="GV38" s="81">
        <f>DR38*VLOOKUP(GV$8,'PONDERADORES-GBD'!$A$3:$I$43,5,FALSE)*VLOOKUP(GV$8,'PONDERADORES-GBD'!$A$3:$I$43,6,FALSE)*VLOOKUP(GV$8,'PONDERADORES-GBD'!$A$3:$I$43,3,FALSE)+DR38*(1-VLOOKUP(GV$8,'PONDERADORES-GBD'!$A$3:$I$43,5,FALSE))*VLOOKUP(GV$8,'PONDERADORES-GBD'!$A$3:$I$43,8,FALSE)*VLOOKUP(GV$8,'PONDERADORES-GBD'!$A$3:$I$43,3,FALSE)</f>
        <v>1.4055598521560577E-5</v>
      </c>
      <c r="GW38" s="81">
        <f>DS38*VLOOKUP(GW$8,'PONDERADORES-GBD'!$A$3:$I$43,5,FALSE)*VLOOKUP(GW$8,'PONDERADORES-GBD'!$A$3:$I$43,6,FALSE)*VLOOKUP(GW$8,'PONDERADORES-GBD'!$A$3:$I$43,3,FALSE)+DS38*(1-VLOOKUP(GW$8,'PONDERADORES-GBD'!$A$3:$I$43,5,FALSE))*VLOOKUP(GW$8,'PONDERADORES-GBD'!$A$3:$I$43,8,FALSE)*VLOOKUP(GW$8,'PONDERADORES-GBD'!$A$3:$I$43,3,FALSE)</f>
        <v>9.0204445448323046E-6</v>
      </c>
      <c r="GX38" s="81">
        <f>DT38*VLOOKUP(GX$8,'PONDERADORES-GBD'!$A$3:$I$43,5,FALSE)*VLOOKUP(GX$8,'PONDERADORES-GBD'!$A$3:$I$43,6,FALSE)*VLOOKUP(GX$8,'PONDERADORES-GBD'!$A$3:$I$43,3,FALSE)+DT38*(1-VLOOKUP(GX$8,'PONDERADORES-GBD'!$A$3:$I$43,5,FALSE))*VLOOKUP(GX$8,'PONDERADORES-GBD'!$A$3:$I$43,8,FALSE)*VLOOKUP(GX$8,'PONDERADORES-GBD'!$A$3:$I$43,3,FALSE)</f>
        <v>5.9766899383983579E-7</v>
      </c>
      <c r="GY38" s="81">
        <f>DU38*VLOOKUP(GY$8,'PONDERADORES-GBD'!$A$3:$I$43,5,FALSE)*VLOOKUP(GY$8,'PONDERADORES-GBD'!$A$3:$I$43,6,FALSE)*VLOOKUP(GY$8,'PONDERADORES-GBD'!$A$3:$I$43,3,FALSE)+DU38*(1-VLOOKUP(GY$8,'PONDERADORES-GBD'!$A$3:$I$43,5,FALSE))*VLOOKUP(GY$8,'PONDERADORES-GBD'!$A$3:$I$43,8,FALSE)*VLOOKUP(GY$8,'PONDERADORES-GBD'!$A$3:$I$43,3,FALSE)</f>
        <v>0</v>
      </c>
      <c r="GZ38" s="82">
        <f t="shared" si="1"/>
        <v>6.41353471E-3</v>
      </c>
      <c r="HA38" s="82">
        <f t="shared" si="2"/>
        <v>1.0509984777303213E-2</v>
      </c>
      <c r="HC38" s="52">
        <f>GZ38*PRODMORTALIDAD!BR38*C38</f>
        <v>0</v>
      </c>
      <c r="HD38" s="52">
        <f>PRODMORTALIDAD!E38*PRODLG!HA38*PRODLG!C38</f>
        <v>0</v>
      </c>
      <c r="HE38" s="52">
        <f t="shared" si="3"/>
        <v>0</v>
      </c>
    </row>
    <row r="39" spans="1:213" ht="15.75" x14ac:dyDescent="0.25">
      <c r="A39" s="68" t="s">
        <v>105</v>
      </c>
      <c r="B39" s="46" t="s">
        <v>53</v>
      </c>
      <c r="C39" s="50">
        <f>DATOS!B79</f>
        <v>0</v>
      </c>
      <c r="D39" s="51">
        <v>4.0282E-3</v>
      </c>
      <c r="E39" s="51">
        <v>1.3427000000000001E-3</v>
      </c>
      <c r="F39" s="51">
        <v>0.1858949</v>
      </c>
      <c r="G39" s="51">
        <v>0</v>
      </c>
      <c r="H39" s="51">
        <v>0</v>
      </c>
      <c r="I39" s="51">
        <v>0</v>
      </c>
      <c r="J39" s="51">
        <v>6.6129599999999997E-2</v>
      </c>
      <c r="K39" s="51">
        <v>2.5511900000000001E-2</v>
      </c>
      <c r="L39" s="51">
        <v>7.4521599999999993E-2</v>
      </c>
      <c r="M39" s="51">
        <v>1.7455499999999999E-2</v>
      </c>
      <c r="N39" s="51">
        <v>4.2296100000000003E-2</v>
      </c>
      <c r="O39" s="51">
        <v>3.3569999999999997E-4</v>
      </c>
      <c r="P39" s="51">
        <v>4.8076300000000002E-2</v>
      </c>
      <c r="Q39" s="51">
        <v>1.0070000000000001E-3</v>
      </c>
      <c r="R39" s="51">
        <v>3.3569999999999997E-4</v>
      </c>
      <c r="S39" s="51">
        <v>1.8462599999999999E-2</v>
      </c>
      <c r="T39" s="51">
        <v>1.9133899999999999E-2</v>
      </c>
      <c r="U39" s="51">
        <v>4.3303099999999997E-2</v>
      </c>
      <c r="V39" s="51">
        <v>3.4910999999999998E-2</v>
      </c>
      <c r="W39" s="51">
        <v>5.9751600000000002E-2</v>
      </c>
      <c r="X39" s="51">
        <v>7.5192999999999996E-2</v>
      </c>
      <c r="Y39" s="51">
        <v>1.61128E-2</v>
      </c>
      <c r="Z39" s="51">
        <v>0.19603889999999999</v>
      </c>
      <c r="AA39" s="51">
        <v>7.7206999999999996E-3</v>
      </c>
      <c r="AB39" s="51">
        <v>1.6784E-3</v>
      </c>
      <c r="AC39" s="51">
        <v>0</v>
      </c>
      <c r="AD39" s="51">
        <v>0</v>
      </c>
      <c r="AE39" s="51">
        <v>0</v>
      </c>
      <c r="AF39" s="51">
        <v>0</v>
      </c>
      <c r="AG39" s="51">
        <v>3.3569999999999997E-4</v>
      </c>
      <c r="AH39" s="51">
        <v>3.3569999999999997E-4</v>
      </c>
      <c r="AI39" s="51">
        <v>1.3427000000000001E-3</v>
      </c>
      <c r="AJ39" s="51">
        <v>7.7206999999999996E-3</v>
      </c>
      <c r="AK39" s="51">
        <v>3.6925E-3</v>
      </c>
      <c r="AL39" s="51">
        <v>1.2084599999999999E-2</v>
      </c>
      <c r="AM39" s="51">
        <v>2.61833E-2</v>
      </c>
      <c r="AN39" s="51">
        <v>8.0564E-3</v>
      </c>
      <c r="AO39" s="51">
        <v>3.3569999999999997E-4</v>
      </c>
      <c r="AP39" s="51">
        <v>6.7139999999999995E-4</v>
      </c>
      <c r="AQ39" s="51">
        <v>0</v>
      </c>
      <c r="AR39" s="51">
        <v>0.99999990000000016</v>
      </c>
      <c r="AT39" s="78">
        <f>D39*VLOOKUP(AT$8,'PONDERADORES-GBD'!$A$3:$I$43,4,FALSE)</f>
        <v>4.0282E-3</v>
      </c>
      <c r="AU39" s="78">
        <f>E39*VLOOKUP(AU$8,'PONDERADORES-GBD'!$A$3:$I$43,4,FALSE)</f>
        <v>1.3427000000000001E-3</v>
      </c>
      <c r="AV39" s="78">
        <f>F39*VLOOKUP(AV$8,'PONDERADORES-GBD'!$A$3:$I$43,4,FALSE)</f>
        <v>9.2947450000000001E-3</v>
      </c>
      <c r="AW39" s="78">
        <f>G39*VLOOKUP(AW$8,'PONDERADORES-GBD'!$A$3:$I$43,4,FALSE)</f>
        <v>0</v>
      </c>
      <c r="AX39" s="78">
        <f>H39*VLOOKUP(AX$8,'PONDERADORES-GBD'!$A$3:$I$43,4,FALSE)</f>
        <v>0</v>
      </c>
      <c r="AY39" s="78">
        <f>I39*VLOOKUP(AY$8,'PONDERADORES-GBD'!$A$3:$I$43,4,FALSE)</f>
        <v>0</v>
      </c>
      <c r="AZ39" s="78">
        <f>J39*VLOOKUP(AZ$8,'PONDERADORES-GBD'!$A$3:$I$43,4,FALSE)</f>
        <v>3.3064800000000001E-3</v>
      </c>
      <c r="BA39" s="78">
        <f>K39*VLOOKUP(BA$8,'PONDERADORES-GBD'!$A$3:$I$43,4,FALSE)</f>
        <v>1.275595E-3</v>
      </c>
      <c r="BB39" s="78">
        <f>L39*VLOOKUP(BB$8,'PONDERADORES-GBD'!$A$3:$I$43,4,FALSE)</f>
        <v>0</v>
      </c>
      <c r="BC39" s="78">
        <f>M39*VLOOKUP(BC$8,'PONDERADORES-GBD'!$A$3:$I$43,4,FALSE)</f>
        <v>0</v>
      </c>
      <c r="BD39" s="78">
        <f>N39*VLOOKUP(BD$8,'PONDERADORES-GBD'!$A$3:$I$43,4,FALSE)</f>
        <v>0</v>
      </c>
      <c r="BE39" s="78">
        <f>O39*VLOOKUP(BE$8,'PONDERADORES-GBD'!$A$3:$I$43,4,FALSE)</f>
        <v>3.3569999999999997E-4</v>
      </c>
      <c r="BF39" s="78">
        <f>P39*VLOOKUP(BF$8,'PONDERADORES-GBD'!$A$3:$I$43,4,FALSE)</f>
        <v>2.4038150000000001E-3</v>
      </c>
      <c r="BG39" s="78">
        <f>Q39*VLOOKUP(BG$8,'PONDERADORES-GBD'!$A$3:$I$43,4,FALSE)</f>
        <v>1.0070000000000001E-4</v>
      </c>
      <c r="BH39" s="78">
        <f>R39*VLOOKUP(BH$8,'PONDERADORES-GBD'!$A$3:$I$43,4,FALSE)</f>
        <v>6.7139999999999998E-5</v>
      </c>
      <c r="BI39" s="78">
        <f>S39*VLOOKUP(BI$8,'PONDERADORES-GBD'!$A$3:$I$43,4,FALSE)</f>
        <v>2.7693899999999996E-3</v>
      </c>
      <c r="BJ39" s="78">
        <f>T39*VLOOKUP(BJ$8,'PONDERADORES-GBD'!$A$3:$I$43,4,FALSE)</f>
        <v>0</v>
      </c>
      <c r="BK39" s="78">
        <f>U39*VLOOKUP(BK$8,'PONDERADORES-GBD'!$A$3:$I$43,4,FALSE)</f>
        <v>0</v>
      </c>
      <c r="BL39" s="78">
        <f>V39*VLOOKUP(BL$8,'PONDERADORES-GBD'!$A$3:$I$43,4,FALSE)</f>
        <v>0</v>
      </c>
      <c r="BM39" s="78">
        <f>W39*VLOOKUP(BM$8,'PONDERADORES-GBD'!$A$3:$I$43,4,FALSE)</f>
        <v>0</v>
      </c>
      <c r="BN39" s="78">
        <f>X39*VLOOKUP(BN$8,'PONDERADORES-GBD'!$A$3:$I$43,4,FALSE)</f>
        <v>0</v>
      </c>
      <c r="BO39" s="78">
        <f>Y39*VLOOKUP(BO$8,'PONDERADORES-GBD'!$A$3:$I$43,4,FALSE)</f>
        <v>0</v>
      </c>
      <c r="BP39" s="78">
        <f>Z39*VLOOKUP(BP$8,'PONDERADORES-GBD'!$A$3:$I$43,4,FALSE)</f>
        <v>0</v>
      </c>
      <c r="BQ39" s="78">
        <f>AA39*VLOOKUP(BQ$8,'PONDERADORES-GBD'!$A$3:$I$43,4,FALSE)</f>
        <v>0</v>
      </c>
      <c r="BR39" s="78">
        <f>AB39*VLOOKUP(BR$8,'PONDERADORES-GBD'!$A$3:$I$43,4,FALSE)</f>
        <v>0</v>
      </c>
      <c r="BS39" s="78">
        <f>AC39*VLOOKUP(BS$8,'PONDERADORES-GBD'!$A$3:$I$43,4,FALSE)</f>
        <v>0</v>
      </c>
      <c r="BT39" s="78">
        <f>AD39*VLOOKUP(BT$8,'PONDERADORES-GBD'!$A$3:$I$43,4,FALSE)</f>
        <v>0</v>
      </c>
      <c r="BU39" s="78">
        <f>AE39*VLOOKUP(BU$8,'PONDERADORES-GBD'!$A$3:$I$43,4,FALSE)</f>
        <v>0</v>
      </c>
      <c r="BV39" s="78">
        <f>AF39*VLOOKUP(BV$8,'PONDERADORES-GBD'!$A$3:$I$43,4,FALSE)</f>
        <v>0</v>
      </c>
      <c r="BW39" s="78">
        <f>AG39*VLOOKUP(BW$8,'PONDERADORES-GBD'!$A$3:$I$43,4,FALSE)</f>
        <v>3.3569999999999997E-4</v>
      </c>
      <c r="BX39" s="78">
        <f>AH39*VLOOKUP(BX$8,'PONDERADORES-GBD'!$A$3:$I$43,4,FALSE)</f>
        <v>3.3569999999999997E-4</v>
      </c>
      <c r="BY39" s="78">
        <f>AI39*VLOOKUP(BY$8,'PONDERADORES-GBD'!$A$3:$I$43,4,FALSE)</f>
        <v>0</v>
      </c>
      <c r="BZ39" s="78">
        <f>AJ39*VLOOKUP(BZ$8,'PONDERADORES-GBD'!$A$3:$I$43,4,FALSE)</f>
        <v>0</v>
      </c>
      <c r="CA39" s="78">
        <f>AK39*VLOOKUP(CA$8,'PONDERADORES-GBD'!$A$3:$I$43,4,FALSE)</f>
        <v>0</v>
      </c>
      <c r="CB39" s="78">
        <f>AL39*VLOOKUP(CB$8,'PONDERADORES-GBD'!$A$3:$I$43,4,FALSE)</f>
        <v>0</v>
      </c>
      <c r="CC39" s="78">
        <f>AM39*VLOOKUP(CC$8,'PONDERADORES-GBD'!$A$3:$I$43,4,FALSE)</f>
        <v>0</v>
      </c>
      <c r="CD39" s="78">
        <f>AN39*VLOOKUP(CD$8,'PONDERADORES-GBD'!$A$3:$I$43,4,FALSE)</f>
        <v>0</v>
      </c>
      <c r="CE39" s="78">
        <f>AO39*VLOOKUP(CE$8,'PONDERADORES-GBD'!$A$3:$I$43,4,FALSE)</f>
        <v>0</v>
      </c>
      <c r="CF39" s="78">
        <f>AP39*VLOOKUP(CF$8,'PONDERADORES-GBD'!$A$3:$I$43,4,FALSE)</f>
        <v>0</v>
      </c>
      <c r="CG39" s="78">
        <f>AQ39*VLOOKUP(CG$8,'PONDERADORES-GBD'!$A$3:$I$43,4,FALSE)</f>
        <v>0</v>
      </c>
      <c r="CH39" s="78">
        <f>D39*(1-VLOOKUP(CH$8,'PONDERADORES-GBD'!$A$3:$I$43,4,FALSE))</f>
        <v>0</v>
      </c>
      <c r="CI39" s="78">
        <f>E39*(1-VLOOKUP(CI$8,'PONDERADORES-GBD'!$A$3:$I$43,4,FALSE))</f>
        <v>0</v>
      </c>
      <c r="CJ39" s="78">
        <f>F39*(1-VLOOKUP(CJ$8,'PONDERADORES-GBD'!$A$3:$I$43,4,FALSE))</f>
        <v>0.17660015499999998</v>
      </c>
      <c r="CK39" s="78">
        <f>G39*(1-VLOOKUP(CK$8,'PONDERADORES-GBD'!$A$3:$I$43,4,FALSE))</f>
        <v>0</v>
      </c>
      <c r="CL39" s="78">
        <f>H39*(1-VLOOKUP(CL$8,'PONDERADORES-GBD'!$A$3:$I$43,4,FALSE))</f>
        <v>0</v>
      </c>
      <c r="CM39" s="78">
        <f>I39*(1-VLOOKUP(CM$8,'PONDERADORES-GBD'!$A$3:$I$43,4,FALSE))</f>
        <v>0</v>
      </c>
      <c r="CN39" s="78">
        <f>J39*(1-VLOOKUP(CN$8,'PONDERADORES-GBD'!$A$3:$I$43,4,FALSE))</f>
        <v>6.2823119999999996E-2</v>
      </c>
      <c r="CO39" s="78">
        <f>K39*(1-VLOOKUP(CO$8,'PONDERADORES-GBD'!$A$3:$I$43,4,FALSE))</f>
        <v>2.4236305E-2</v>
      </c>
      <c r="CP39" s="78">
        <f>L39*(1-VLOOKUP(CP$8,'PONDERADORES-GBD'!$A$3:$I$43,4,FALSE))</f>
        <v>7.4521599999999993E-2</v>
      </c>
      <c r="CQ39" s="78">
        <f>M39*(1-VLOOKUP(CQ$8,'PONDERADORES-GBD'!$A$3:$I$43,4,FALSE))</f>
        <v>1.7455499999999999E-2</v>
      </c>
      <c r="CR39" s="78">
        <f>N39*(1-VLOOKUP(CR$8,'PONDERADORES-GBD'!$A$3:$I$43,4,FALSE))</f>
        <v>4.2296100000000003E-2</v>
      </c>
      <c r="CS39" s="78">
        <f>O39*(1-VLOOKUP(CS$8,'PONDERADORES-GBD'!$A$3:$I$43,4,FALSE))</f>
        <v>0</v>
      </c>
      <c r="CT39" s="78">
        <f>P39*(1-VLOOKUP(CT$8,'PONDERADORES-GBD'!$A$3:$I$43,4,FALSE))</f>
        <v>4.5672484999999999E-2</v>
      </c>
      <c r="CU39" s="78">
        <f>Q39*(1-VLOOKUP(CU$8,'PONDERADORES-GBD'!$A$3:$I$43,4,FALSE))</f>
        <v>9.0630000000000007E-4</v>
      </c>
      <c r="CV39" s="78">
        <f>R39*(1-VLOOKUP(CV$8,'PONDERADORES-GBD'!$A$3:$I$43,4,FALSE))</f>
        <v>2.6855999999999999E-4</v>
      </c>
      <c r="CW39" s="78">
        <f>S39*(1-VLOOKUP(CW$8,'PONDERADORES-GBD'!$A$3:$I$43,4,FALSE))</f>
        <v>1.5693209999999999E-2</v>
      </c>
      <c r="CX39" s="78">
        <f>T39*(1-VLOOKUP(CX$8,'PONDERADORES-GBD'!$A$3:$I$43,4,FALSE))</f>
        <v>1.9133899999999999E-2</v>
      </c>
      <c r="CY39" s="78">
        <f>U39*(1-VLOOKUP(CY$8,'PONDERADORES-GBD'!$A$3:$I$43,4,FALSE))</f>
        <v>4.3303099999999997E-2</v>
      </c>
      <c r="CZ39" s="78">
        <f>V39*(1-VLOOKUP(CZ$8,'PONDERADORES-GBD'!$A$3:$I$43,4,FALSE))</f>
        <v>3.4910999999999998E-2</v>
      </c>
      <c r="DA39" s="78">
        <f>W39*(1-VLOOKUP(DA$8,'PONDERADORES-GBD'!$A$3:$I$43,4,FALSE))</f>
        <v>5.9751600000000002E-2</v>
      </c>
      <c r="DB39" s="78">
        <f>X39*(1-VLOOKUP(DB$8,'PONDERADORES-GBD'!$A$3:$I$43,4,FALSE))</f>
        <v>7.5192999999999996E-2</v>
      </c>
      <c r="DC39" s="78">
        <f>Y39*(1-VLOOKUP(DC$8,'PONDERADORES-GBD'!$A$3:$I$43,4,FALSE))</f>
        <v>1.61128E-2</v>
      </c>
      <c r="DD39" s="78">
        <f>Z39*(1-VLOOKUP(DD$8,'PONDERADORES-GBD'!$A$3:$I$43,4,FALSE))</f>
        <v>0.19603889999999999</v>
      </c>
      <c r="DE39" s="78">
        <f>AA39*(1-VLOOKUP(DE$8,'PONDERADORES-GBD'!$A$3:$I$43,4,FALSE))</f>
        <v>7.7206999999999996E-3</v>
      </c>
      <c r="DF39" s="78">
        <f>AB39*(1-VLOOKUP(DF$8,'PONDERADORES-GBD'!$A$3:$I$43,4,FALSE))</f>
        <v>1.6784E-3</v>
      </c>
      <c r="DG39" s="78">
        <f>AC39*(1-VLOOKUP(DG$8,'PONDERADORES-GBD'!$A$3:$I$43,4,FALSE))</f>
        <v>0</v>
      </c>
      <c r="DH39" s="78">
        <f>AD39*(1-VLOOKUP(DH$8,'PONDERADORES-GBD'!$A$3:$I$43,4,FALSE))</f>
        <v>0</v>
      </c>
      <c r="DI39" s="78">
        <f>AE39*(1-VLOOKUP(DI$8,'PONDERADORES-GBD'!$A$3:$I$43,4,FALSE))</f>
        <v>0</v>
      </c>
      <c r="DJ39" s="78">
        <f>AF39*(1-VLOOKUP(DJ$8,'PONDERADORES-GBD'!$A$3:$I$43,4,FALSE))</f>
        <v>0</v>
      </c>
      <c r="DK39" s="78">
        <f>AG39*(1-VLOOKUP(DK$8,'PONDERADORES-GBD'!$A$3:$I$43,4,FALSE))</f>
        <v>0</v>
      </c>
      <c r="DL39" s="78">
        <f>AH39*(1-VLOOKUP(DL$8,'PONDERADORES-GBD'!$A$3:$I$43,4,FALSE))</f>
        <v>0</v>
      </c>
      <c r="DM39" s="78">
        <f>AI39*(1-VLOOKUP(DM$8,'PONDERADORES-GBD'!$A$3:$I$43,4,FALSE))</f>
        <v>1.3427000000000001E-3</v>
      </c>
      <c r="DN39" s="78">
        <f>AJ39*(1-VLOOKUP(DN$8,'PONDERADORES-GBD'!$A$3:$I$43,4,FALSE))</f>
        <v>7.7206999999999996E-3</v>
      </c>
      <c r="DO39" s="78">
        <f>AK39*(1-VLOOKUP(DO$8,'PONDERADORES-GBD'!$A$3:$I$43,4,FALSE))</f>
        <v>3.6925E-3</v>
      </c>
      <c r="DP39" s="78">
        <f>AL39*(1-VLOOKUP(DP$8,'PONDERADORES-GBD'!$A$3:$I$43,4,FALSE))</f>
        <v>1.2084599999999999E-2</v>
      </c>
      <c r="DQ39" s="78">
        <f>AM39*(1-VLOOKUP(DQ$8,'PONDERADORES-GBD'!$A$3:$I$43,4,FALSE))</f>
        <v>2.61833E-2</v>
      </c>
      <c r="DR39" s="78">
        <f>AN39*(1-VLOOKUP(DR$8,'PONDERADORES-GBD'!$A$3:$I$43,4,FALSE))</f>
        <v>8.0564E-3</v>
      </c>
      <c r="DS39" s="78">
        <f>AO39*(1-VLOOKUP(DS$8,'PONDERADORES-GBD'!$A$3:$I$43,4,FALSE))</f>
        <v>3.3569999999999997E-4</v>
      </c>
      <c r="DT39" s="78">
        <f>AP39*(1-VLOOKUP(DT$8,'PONDERADORES-GBD'!$A$3:$I$43,4,FALSE))</f>
        <v>6.7139999999999995E-4</v>
      </c>
      <c r="DU39" s="78">
        <f>AQ39*(1-VLOOKUP(DU$8,'PONDERADORES-GBD'!$A$3:$I$43,4,FALSE))</f>
        <v>0</v>
      </c>
      <c r="DV39" s="50">
        <f t="shared" si="0"/>
        <v>0.99999990000000016</v>
      </c>
      <c r="DW39" s="45"/>
      <c r="DX39" s="81">
        <f>AT39*VLOOKUP(DX$8,'PONDERADORES-GBD'!$A$3:$I$43,5,FALSE)*VLOOKUP(DX$8,'PONDERADORES-GBD'!$A$3:$I$43,7,FALSE)+AT39*(1-VLOOKUP(DX$8,'PONDERADORES-GBD'!$A$3:$I$43,5,FALSE))*VLOOKUP(DX$8,'PONDERADORES-GBD'!$A$3:$I$43,9,FALSE)</f>
        <v>2.3726097999999998E-3</v>
      </c>
      <c r="DY39" s="81">
        <f>AU39*VLOOKUP(DY$8,'PONDERADORES-GBD'!$A$3:$I$43,5,FALSE)*VLOOKUP(DY$8,'PONDERADORES-GBD'!$A$3:$I$43,7,FALSE)+AU39*(1-VLOOKUP(DY$8,'PONDERADORES-GBD'!$A$3:$I$43,5,FALSE))*VLOOKUP(DY$8,'PONDERADORES-GBD'!$A$3:$I$43,9,FALSE)</f>
        <v>3.9743919999999999E-4</v>
      </c>
      <c r="DZ39" s="81">
        <f>AV39*VLOOKUP(DZ$8,'PONDERADORES-GBD'!$A$3:$I$43,5,FALSE)*VLOOKUP(DZ$8,'PONDERADORES-GBD'!$A$3:$I$43,7,FALSE)+AV39*(1-VLOOKUP(DZ$8,'PONDERADORES-GBD'!$A$3:$I$43,5,FALSE))*VLOOKUP(DZ$8,'PONDERADORES-GBD'!$A$3:$I$43,9,FALSE)</f>
        <v>2.1470860949999999E-3</v>
      </c>
      <c r="EA39" s="81">
        <f>AW39*VLOOKUP(EA$8,'PONDERADORES-GBD'!$A$3:$I$43,5,FALSE)*VLOOKUP(EA$8,'PONDERADORES-GBD'!$A$3:$I$43,7,FALSE)+AW39*(1-VLOOKUP(EA$8,'PONDERADORES-GBD'!$A$3:$I$43,5,FALSE))*VLOOKUP(EA$8,'PONDERADORES-GBD'!$A$3:$I$43,9,FALSE)</f>
        <v>0</v>
      </c>
      <c r="EB39" s="81">
        <f>AX39*VLOOKUP(EB$8,'PONDERADORES-GBD'!$A$3:$I$43,5,FALSE)*VLOOKUP(EB$8,'PONDERADORES-GBD'!$A$3:$I$43,7,FALSE)+AX39*(1-VLOOKUP(EB$8,'PONDERADORES-GBD'!$A$3:$I$43,5,FALSE))*VLOOKUP(EB$8,'PONDERADORES-GBD'!$A$3:$I$43,9,FALSE)</f>
        <v>0</v>
      </c>
      <c r="EC39" s="81">
        <f>AY39*VLOOKUP(EC$8,'PONDERADORES-GBD'!$A$3:$I$43,5,FALSE)*VLOOKUP(EC$8,'PONDERADORES-GBD'!$A$3:$I$43,7,FALSE)+AY39*(1-VLOOKUP(EC$8,'PONDERADORES-GBD'!$A$3:$I$43,5,FALSE))*VLOOKUP(EC$8,'PONDERADORES-GBD'!$A$3:$I$43,9,FALSE)</f>
        <v>0</v>
      </c>
      <c r="ED39" s="81">
        <f>AZ39*VLOOKUP(ED$8,'PONDERADORES-GBD'!$A$3:$I$43,5,FALSE)*VLOOKUP(ED$8,'PONDERADORES-GBD'!$A$3:$I$43,7,FALSE)+AZ39*(1-VLOOKUP(ED$8,'PONDERADORES-GBD'!$A$3:$I$43,5,FALSE))*VLOOKUP(ED$8,'PONDERADORES-GBD'!$A$3:$I$43,9,FALSE)</f>
        <v>1.9177584000000002E-4</v>
      </c>
      <c r="EE39" s="81">
        <f>BA39*VLOOKUP(EE$8,'PONDERADORES-GBD'!$A$3:$I$43,5,FALSE)*VLOOKUP(EE$8,'PONDERADORES-GBD'!$A$3:$I$43,7,FALSE)+BA39*(1-VLOOKUP(EE$8,'PONDERADORES-GBD'!$A$3:$I$43,5,FALSE))*VLOOKUP(EE$8,'PONDERADORES-GBD'!$A$3:$I$43,9,FALSE)</f>
        <v>6.3779750000000005E-6</v>
      </c>
      <c r="EF39" s="81">
        <f>BB39*VLOOKUP(EF$8,'PONDERADORES-GBD'!$A$3:$I$43,5,FALSE)*VLOOKUP(EF$8,'PONDERADORES-GBD'!$A$3:$I$43,7,FALSE)+BB39*(1-VLOOKUP(EF$8,'PONDERADORES-GBD'!$A$3:$I$43,5,FALSE))*VLOOKUP(EF$8,'PONDERADORES-GBD'!$A$3:$I$43,9,FALSE)</f>
        <v>0</v>
      </c>
      <c r="EG39" s="81">
        <f>BC39*VLOOKUP(EG$8,'PONDERADORES-GBD'!$A$3:$I$43,5,FALSE)*VLOOKUP(EG$8,'PONDERADORES-GBD'!$A$3:$I$43,7,FALSE)+BC39*(1-VLOOKUP(EG$8,'PONDERADORES-GBD'!$A$3:$I$43,5,FALSE))*VLOOKUP(EG$8,'PONDERADORES-GBD'!$A$3:$I$43,9,FALSE)</f>
        <v>0</v>
      </c>
      <c r="EH39" s="81">
        <f>BD39*VLOOKUP(EH$8,'PONDERADORES-GBD'!$A$3:$I$43,5,FALSE)*VLOOKUP(EH$8,'PONDERADORES-GBD'!$A$3:$I$43,7,FALSE)+BD39*(1-VLOOKUP(EH$8,'PONDERADORES-GBD'!$A$3:$I$43,5,FALSE))*VLOOKUP(EH$8,'PONDERADORES-GBD'!$A$3:$I$43,9,FALSE)</f>
        <v>0</v>
      </c>
      <c r="EI39" s="81">
        <f>BE39*VLOOKUP(EI$8,'PONDERADORES-GBD'!$A$3:$I$43,5,FALSE)*VLOOKUP(EI$8,'PONDERADORES-GBD'!$A$3:$I$43,7,FALSE)+BE39*(1-VLOOKUP(EI$8,'PONDERADORES-GBD'!$A$3:$I$43,5,FALSE))*VLOOKUP(EI$8,'PONDERADORES-GBD'!$A$3:$I$43,9,FALSE)</f>
        <v>5.3711999999999995E-6</v>
      </c>
      <c r="EJ39" s="81">
        <f>BF39*VLOOKUP(EJ$8,'PONDERADORES-GBD'!$A$3:$I$43,5,FALSE)*VLOOKUP(EJ$8,'PONDERADORES-GBD'!$A$3:$I$43,7,FALSE)+BF39*(1-VLOOKUP(EJ$8,'PONDERADORES-GBD'!$A$3:$I$43,5,FALSE))*VLOOKUP(EJ$8,'PONDERADORES-GBD'!$A$3:$I$43,9,FALSE)</f>
        <v>2.2595861000000001E-4</v>
      </c>
      <c r="EK39" s="81">
        <f>BG39*VLOOKUP(EK$8,'PONDERADORES-GBD'!$A$3:$I$43,5,FALSE)*VLOOKUP(EK$8,'PONDERADORES-GBD'!$A$3:$I$43,7,FALSE)+BG39*(1-VLOOKUP(EK$8,'PONDERADORES-GBD'!$A$3:$I$43,5,FALSE))*VLOOKUP(EK$8,'PONDERADORES-GBD'!$A$3:$I$43,9,FALSE)</f>
        <v>3.021E-5</v>
      </c>
      <c r="EL39" s="81">
        <f>BH39*VLOOKUP(EL$8,'PONDERADORES-GBD'!$A$3:$I$43,5,FALSE)*VLOOKUP(EL$8,'PONDERADORES-GBD'!$A$3:$I$43,7,FALSE)+BH39*(1-VLOOKUP(EL$8,'PONDERADORES-GBD'!$A$3:$I$43,5,FALSE))*VLOOKUP(EL$8,'PONDERADORES-GBD'!$A$3:$I$43,9,FALSE)</f>
        <v>7.5868199999999996E-6</v>
      </c>
      <c r="EM39" s="81">
        <f>BI39*VLOOKUP(EM$8,'PONDERADORES-GBD'!$A$3:$I$43,5,FALSE)*VLOOKUP(EM$8,'PONDERADORES-GBD'!$A$3:$I$43,7,FALSE)+BI39*(1-VLOOKUP(EM$8,'PONDERADORES-GBD'!$A$3:$I$43,5,FALSE))*VLOOKUP(EM$8,'PONDERADORES-GBD'!$A$3:$I$43,9,FALSE)</f>
        <v>1.9662668999999996E-4</v>
      </c>
      <c r="EN39" s="81">
        <f>BJ39*VLOOKUP(EN$8,'PONDERADORES-GBD'!$A$3:$I$43,5,FALSE)*VLOOKUP(EN$8,'PONDERADORES-GBD'!$A$3:$I$43,7,FALSE)+BJ39*(1-VLOOKUP(EN$8,'PONDERADORES-GBD'!$A$3:$I$43,5,FALSE))*VLOOKUP(EN$8,'PONDERADORES-GBD'!$A$3:$I$43,9,FALSE)</f>
        <v>0</v>
      </c>
      <c r="EO39" s="81">
        <f>BK39*VLOOKUP(EO$8,'PONDERADORES-GBD'!$A$3:$I$43,5,FALSE)*VLOOKUP(EO$8,'PONDERADORES-GBD'!$A$3:$I$43,7,FALSE)+BK39*(1-VLOOKUP(EO$8,'PONDERADORES-GBD'!$A$3:$I$43,5,FALSE))*VLOOKUP(EO$8,'PONDERADORES-GBD'!$A$3:$I$43,9,FALSE)</f>
        <v>0</v>
      </c>
      <c r="EP39" s="81">
        <f>BL39*VLOOKUP(EP$8,'PONDERADORES-GBD'!$A$3:$I$43,5,FALSE)*VLOOKUP(EP$8,'PONDERADORES-GBD'!$A$3:$I$43,7,FALSE)+BL39*(1-VLOOKUP(EP$8,'PONDERADORES-GBD'!$A$3:$I$43,5,FALSE))*VLOOKUP(EP$8,'PONDERADORES-GBD'!$A$3:$I$43,9,FALSE)</f>
        <v>0</v>
      </c>
      <c r="EQ39" s="81">
        <f>BM39*VLOOKUP(EQ$8,'PONDERADORES-GBD'!$A$3:$I$43,5,FALSE)*VLOOKUP(EQ$8,'PONDERADORES-GBD'!$A$3:$I$43,7,FALSE)+BM39*(1-VLOOKUP(EQ$8,'PONDERADORES-GBD'!$A$3:$I$43,5,FALSE))*VLOOKUP(EQ$8,'PONDERADORES-GBD'!$A$3:$I$43,9,FALSE)</f>
        <v>0</v>
      </c>
      <c r="ER39" s="81">
        <f>BN39*VLOOKUP(ER$8,'PONDERADORES-GBD'!$A$3:$I$43,5,FALSE)*VLOOKUP(ER$8,'PONDERADORES-GBD'!$A$3:$I$43,7,FALSE)+BN39*(1-VLOOKUP(ER$8,'PONDERADORES-GBD'!$A$3:$I$43,5,FALSE))*VLOOKUP(ER$8,'PONDERADORES-GBD'!$A$3:$I$43,9,FALSE)</f>
        <v>0</v>
      </c>
      <c r="ES39" s="81">
        <f>BO39*VLOOKUP(ES$8,'PONDERADORES-GBD'!$A$3:$I$43,5,FALSE)*VLOOKUP(ES$8,'PONDERADORES-GBD'!$A$3:$I$43,7,FALSE)+BO39*(1-VLOOKUP(ES$8,'PONDERADORES-GBD'!$A$3:$I$43,5,FALSE))*VLOOKUP(ES$8,'PONDERADORES-GBD'!$A$3:$I$43,9,FALSE)</f>
        <v>0</v>
      </c>
      <c r="ET39" s="81">
        <f>BP39*VLOOKUP(ET$8,'PONDERADORES-GBD'!$A$3:$I$43,5,FALSE)*VLOOKUP(ET$8,'PONDERADORES-GBD'!$A$3:$I$43,7,FALSE)+BP39*(1-VLOOKUP(ET$8,'PONDERADORES-GBD'!$A$3:$I$43,5,FALSE))*VLOOKUP(ET$8,'PONDERADORES-GBD'!$A$3:$I$43,9,FALSE)</f>
        <v>0</v>
      </c>
      <c r="EU39" s="81">
        <f>BQ39*VLOOKUP(EU$8,'PONDERADORES-GBD'!$A$3:$I$43,5,FALSE)*VLOOKUP(EU$8,'PONDERADORES-GBD'!$A$3:$I$43,7,FALSE)+BQ39*(1-VLOOKUP(EU$8,'PONDERADORES-GBD'!$A$3:$I$43,5,FALSE))*VLOOKUP(EU$8,'PONDERADORES-GBD'!$A$3:$I$43,9,FALSE)</f>
        <v>0</v>
      </c>
      <c r="EV39" s="81">
        <f>BR39*VLOOKUP(EV$8,'PONDERADORES-GBD'!$A$3:$I$43,5,FALSE)*VLOOKUP(EV$8,'PONDERADORES-GBD'!$A$3:$I$43,7,FALSE)+BR39*(1-VLOOKUP(EV$8,'PONDERADORES-GBD'!$A$3:$I$43,5,FALSE))*VLOOKUP(EV$8,'PONDERADORES-GBD'!$A$3:$I$43,9,FALSE)</f>
        <v>0</v>
      </c>
      <c r="EW39" s="81">
        <f>BS39*VLOOKUP(EW$8,'PONDERADORES-GBD'!$A$3:$I$43,5,FALSE)*VLOOKUP(EW$8,'PONDERADORES-GBD'!$A$3:$I$43,7,FALSE)+BS39*(1-VLOOKUP(EW$8,'PONDERADORES-GBD'!$A$3:$I$43,5,FALSE))*VLOOKUP(EW$8,'PONDERADORES-GBD'!$A$3:$I$43,9,FALSE)</f>
        <v>0</v>
      </c>
      <c r="EX39" s="81">
        <f>BT39*VLOOKUP(EX$8,'PONDERADORES-GBD'!$A$3:$I$43,5,FALSE)*VLOOKUP(EX$8,'PONDERADORES-GBD'!$A$3:$I$43,7,FALSE)+BT39*(1-VLOOKUP(EX$8,'PONDERADORES-GBD'!$A$3:$I$43,5,FALSE))*VLOOKUP(EX$8,'PONDERADORES-GBD'!$A$3:$I$43,9,FALSE)</f>
        <v>0</v>
      </c>
      <c r="EY39" s="81">
        <f>BU39*VLOOKUP(EY$8,'PONDERADORES-GBD'!$A$3:$I$43,5,FALSE)*VLOOKUP(EY$8,'PONDERADORES-GBD'!$A$3:$I$43,7,FALSE)+BU39*(1-VLOOKUP(EY$8,'PONDERADORES-GBD'!$A$3:$I$43,5,FALSE))*VLOOKUP(EY$8,'PONDERADORES-GBD'!$A$3:$I$43,9,FALSE)</f>
        <v>0</v>
      </c>
      <c r="EZ39" s="81">
        <f>BV39*VLOOKUP(EZ$8,'PONDERADORES-GBD'!$A$3:$I$43,5,FALSE)*VLOOKUP(EZ$8,'PONDERADORES-GBD'!$A$3:$I$43,7,FALSE)+BV39*(1-VLOOKUP(EZ$8,'PONDERADORES-GBD'!$A$3:$I$43,5,FALSE))*VLOOKUP(EZ$8,'PONDERADORES-GBD'!$A$3:$I$43,9,FALSE)</f>
        <v>0</v>
      </c>
      <c r="FA39" s="81">
        <f>BW39*VLOOKUP(FA$8,'PONDERADORES-GBD'!$A$3:$I$43,5,FALSE)*VLOOKUP(FA$8,'PONDERADORES-GBD'!$A$3:$I$43,7,FALSE)+BW39*(1-VLOOKUP(FA$8,'PONDERADORES-GBD'!$A$3:$I$43,5,FALSE))*VLOOKUP(FA$8,'PONDERADORES-GBD'!$A$3:$I$43,9,FALSE)</f>
        <v>1.3092299999999998E-5</v>
      </c>
      <c r="FB39" s="81">
        <f>BX39*VLOOKUP(FB$8,'PONDERADORES-GBD'!$A$3:$I$43,5,FALSE)*VLOOKUP(FB$8,'PONDERADORES-GBD'!$A$3:$I$43,7,FALSE)+BX39*(1-VLOOKUP(FB$8,'PONDERADORES-GBD'!$A$3:$I$43,5,FALSE))*VLOOKUP(FB$8,'PONDERADORES-GBD'!$A$3:$I$43,9,FALSE)</f>
        <v>2.9541599999999995E-5</v>
      </c>
      <c r="FC39" s="81">
        <f>BY39*VLOOKUP(FC$8,'PONDERADORES-GBD'!$A$3:$I$43,5,FALSE)*VLOOKUP(FC$8,'PONDERADORES-GBD'!$A$3:$I$43,7,FALSE)+BY39*(1-VLOOKUP(FC$8,'PONDERADORES-GBD'!$A$3:$I$43,5,FALSE))*VLOOKUP(FC$8,'PONDERADORES-GBD'!$A$3:$I$43,9,FALSE)</f>
        <v>0</v>
      </c>
      <c r="FD39" s="81">
        <f>BZ39*VLOOKUP(FD$8,'PONDERADORES-GBD'!$A$3:$I$43,5,FALSE)*VLOOKUP(FD$8,'PONDERADORES-GBD'!$A$3:$I$43,7,FALSE)+BZ39*(1-VLOOKUP(FD$8,'PONDERADORES-GBD'!$A$3:$I$43,5,FALSE))*VLOOKUP(FD$8,'PONDERADORES-GBD'!$A$3:$I$43,9,FALSE)</f>
        <v>0</v>
      </c>
      <c r="FE39" s="81">
        <f>CA39*VLOOKUP(FE$8,'PONDERADORES-GBD'!$A$3:$I$43,5,FALSE)*VLOOKUP(FE$8,'PONDERADORES-GBD'!$A$3:$I$43,7,FALSE)+CA39*(1-VLOOKUP(FE$8,'PONDERADORES-GBD'!$A$3:$I$43,5,FALSE))*VLOOKUP(FE$8,'PONDERADORES-GBD'!$A$3:$I$43,9,FALSE)</f>
        <v>0</v>
      </c>
      <c r="FF39" s="81">
        <f>CB39*VLOOKUP(FF$8,'PONDERADORES-GBD'!$A$3:$I$43,5,FALSE)*VLOOKUP(FF$8,'PONDERADORES-GBD'!$A$3:$I$43,7,FALSE)+CB39*(1-VLOOKUP(FF$8,'PONDERADORES-GBD'!$A$3:$I$43,5,FALSE))*VLOOKUP(FF$8,'PONDERADORES-GBD'!$A$3:$I$43,9,FALSE)</f>
        <v>0</v>
      </c>
      <c r="FG39" s="81">
        <f>CC39*VLOOKUP(FG$8,'PONDERADORES-GBD'!$A$3:$I$43,5,FALSE)*VLOOKUP(FG$8,'PONDERADORES-GBD'!$A$3:$I$43,7,FALSE)+CC39*(1-VLOOKUP(FG$8,'PONDERADORES-GBD'!$A$3:$I$43,5,FALSE))*VLOOKUP(FG$8,'PONDERADORES-GBD'!$A$3:$I$43,9,FALSE)</f>
        <v>0</v>
      </c>
      <c r="FH39" s="81">
        <f>CD39*VLOOKUP(FH$8,'PONDERADORES-GBD'!$A$3:$I$43,5,FALSE)*VLOOKUP(FH$8,'PONDERADORES-GBD'!$A$3:$I$43,7,FALSE)+CD39*(1-VLOOKUP(FH$8,'PONDERADORES-GBD'!$A$3:$I$43,5,FALSE))*VLOOKUP(FH$8,'PONDERADORES-GBD'!$A$3:$I$43,9,FALSE)</f>
        <v>0</v>
      </c>
      <c r="FI39" s="81">
        <f>CE39*VLOOKUP(FI$8,'PONDERADORES-GBD'!$A$3:$I$43,5,FALSE)*VLOOKUP(FI$8,'PONDERADORES-GBD'!$A$3:$I$43,7,FALSE)+CE39*(1-VLOOKUP(FI$8,'PONDERADORES-GBD'!$A$3:$I$43,5,FALSE))*VLOOKUP(FI$8,'PONDERADORES-GBD'!$A$3:$I$43,9,FALSE)</f>
        <v>0</v>
      </c>
      <c r="FJ39" s="81">
        <f>CF39*VLOOKUP(FJ$8,'PONDERADORES-GBD'!$A$3:$I$43,5,FALSE)*VLOOKUP(FJ$8,'PONDERADORES-GBD'!$A$3:$I$43,7,FALSE)+CF39*(1-VLOOKUP(FJ$8,'PONDERADORES-GBD'!$A$3:$I$43,5,FALSE))*VLOOKUP(FJ$8,'PONDERADORES-GBD'!$A$3:$I$43,9,FALSE)</f>
        <v>0</v>
      </c>
      <c r="FK39" s="81">
        <f>CG39*VLOOKUP(FK$8,'PONDERADORES-GBD'!$A$3:$I$43,5,FALSE)*VLOOKUP(FK$8,'PONDERADORES-GBD'!$A$3:$I$43,7,FALSE)+CG39*(1-VLOOKUP(FK$8,'PONDERADORES-GBD'!$A$3:$I$43,5,FALSE))*VLOOKUP(FK$8,'PONDERADORES-GBD'!$A$3:$I$43,9,FALSE)</f>
        <v>0</v>
      </c>
      <c r="FL39" s="81">
        <f>CH39*VLOOKUP(FL$8,'PONDERADORES-GBD'!$A$3:$I$43,5,FALSE)*VLOOKUP(FL$8,'PONDERADORES-GBD'!$A$3:$I$43,6,FALSE)*VLOOKUP(FL$8,'PONDERADORES-GBD'!$A$3:$I$43,3,FALSE)+CH39*(1-VLOOKUP(FL$8,'PONDERADORES-GBD'!$A$3:$I$43,5,FALSE))*VLOOKUP(FL$8,'PONDERADORES-GBD'!$A$3:$I$43,8,FALSE)*VLOOKUP(FL$8,'PONDERADORES-GBD'!$A$3:$I$43,3,FALSE)</f>
        <v>0</v>
      </c>
      <c r="FM39" s="81">
        <f>CI39*VLOOKUP(FM$8,'PONDERADORES-GBD'!$A$3:$I$43,5,FALSE)*VLOOKUP(FM$8,'PONDERADORES-GBD'!$A$3:$I$43,6,FALSE)*VLOOKUP(FM$8,'PONDERADORES-GBD'!$A$3:$I$43,3,FALSE)+CI39*(1-VLOOKUP(FM$8,'PONDERADORES-GBD'!$A$3:$I$43,5,FALSE))*VLOOKUP(FM$8,'PONDERADORES-GBD'!$A$3:$I$43,8,FALSE)*VLOOKUP(FM$8,'PONDERADORES-GBD'!$A$3:$I$43,3,FALSE)</f>
        <v>0</v>
      </c>
      <c r="FN39" s="81">
        <f>CJ39*VLOOKUP(FN$8,'PONDERADORES-GBD'!$A$3:$I$43,5,FALSE)*VLOOKUP(FN$8,'PONDERADORES-GBD'!$A$3:$I$43,6,FALSE)*VLOOKUP(FN$8,'PONDERADORES-GBD'!$A$3:$I$43,3,FALSE)+CJ39*(1-VLOOKUP(FN$8,'PONDERADORES-GBD'!$A$3:$I$43,5,FALSE))*VLOOKUP(FN$8,'PONDERADORES-GBD'!$A$3:$I$43,8,FALSE)*VLOOKUP(FN$8,'PONDERADORES-GBD'!$A$3:$I$43,3,FALSE)</f>
        <v>2.5350160511019844E-3</v>
      </c>
      <c r="FO39" s="81">
        <f>CK39*VLOOKUP(FO$8,'PONDERADORES-GBD'!$A$3:$I$43,5,FALSE)*VLOOKUP(FO$8,'PONDERADORES-GBD'!$A$3:$I$43,6,FALSE)*VLOOKUP(FO$8,'PONDERADORES-GBD'!$A$3:$I$43,3,FALSE)+CK39*(1-VLOOKUP(FO$8,'PONDERADORES-GBD'!$A$3:$I$43,5,FALSE))*VLOOKUP(FO$8,'PONDERADORES-GBD'!$A$3:$I$43,8,FALSE)*VLOOKUP(FO$8,'PONDERADORES-GBD'!$A$3:$I$43,3,FALSE)</f>
        <v>0</v>
      </c>
      <c r="FP39" s="81">
        <f>CL39*VLOOKUP(FP$8,'PONDERADORES-GBD'!$A$3:$I$43,5,FALSE)*VLOOKUP(FP$8,'PONDERADORES-GBD'!$A$3:$I$43,6,FALSE)*VLOOKUP(FP$8,'PONDERADORES-GBD'!$A$3:$I$43,3,FALSE)+CL39*(1-VLOOKUP(FP$8,'PONDERADORES-GBD'!$A$3:$I$43,5,FALSE))*VLOOKUP(FP$8,'PONDERADORES-GBD'!$A$3:$I$43,8,FALSE)*VLOOKUP(FP$8,'PONDERADORES-GBD'!$A$3:$I$43,3,FALSE)</f>
        <v>0</v>
      </c>
      <c r="FQ39" s="81">
        <f>CM39*VLOOKUP(FQ$8,'PONDERADORES-GBD'!$A$3:$I$43,5,FALSE)*VLOOKUP(FQ$8,'PONDERADORES-GBD'!$A$3:$I$43,6,FALSE)*VLOOKUP(FQ$8,'PONDERADORES-GBD'!$A$3:$I$43,3,FALSE)+CM39*(1-VLOOKUP(FQ$8,'PONDERADORES-GBD'!$A$3:$I$43,5,FALSE))*VLOOKUP(FQ$8,'PONDERADORES-GBD'!$A$3:$I$43,8,FALSE)*VLOOKUP(FQ$8,'PONDERADORES-GBD'!$A$3:$I$43,3,FALSE)</f>
        <v>0</v>
      </c>
      <c r="FR39" s="81">
        <f>CN39*VLOOKUP(FR$8,'PONDERADORES-GBD'!$A$3:$I$43,5,FALSE)*VLOOKUP(FR$8,'PONDERADORES-GBD'!$A$3:$I$43,6,FALSE)*VLOOKUP(FR$8,'PONDERADORES-GBD'!$A$3:$I$43,3,FALSE)+CN39*(1-VLOOKUP(FR$8,'PONDERADORES-GBD'!$A$3:$I$43,5,FALSE))*VLOOKUP(FR$8,'PONDERADORES-GBD'!$A$3:$I$43,8,FALSE)*VLOOKUP(FR$8,'PONDERADORES-GBD'!$A$3:$I$43,3,FALSE)</f>
        <v>2.2631803229568783E-3</v>
      </c>
      <c r="FS39" s="81">
        <f>CO39*VLOOKUP(FS$8,'PONDERADORES-GBD'!$A$3:$I$43,5,FALSE)*VLOOKUP(FS$8,'PONDERADORES-GBD'!$A$3:$I$43,6,FALSE)*VLOOKUP(FS$8,'PONDERADORES-GBD'!$A$3:$I$43,3,FALSE)+CO39*(1-VLOOKUP(FS$8,'PONDERADORES-GBD'!$A$3:$I$43,5,FALSE))*VLOOKUP(FS$8,'PONDERADORES-GBD'!$A$3:$I$43,8,FALSE)*VLOOKUP(FS$8,'PONDERADORES-GBD'!$A$3:$I$43,3,FALSE)</f>
        <v>3.7563784422997944E-4</v>
      </c>
      <c r="FT39" s="81">
        <f>CP39*VLOOKUP(FT$8,'PONDERADORES-GBD'!$A$3:$I$43,5,FALSE)*VLOOKUP(FT$8,'PONDERADORES-GBD'!$A$3:$I$43,6,FALSE)*VLOOKUP(FT$8,'PONDERADORES-GBD'!$A$3:$I$43,3,FALSE)+CP39*(1-VLOOKUP(FT$8,'PONDERADORES-GBD'!$A$3:$I$43,5,FALSE))*VLOOKUP(FT$8,'PONDERADORES-GBD'!$A$3:$I$43,8,FALSE)*VLOOKUP(FT$8,'PONDERADORES-GBD'!$A$3:$I$43,3,FALSE)</f>
        <v>1.1669439868583161E-3</v>
      </c>
      <c r="FU39" s="81">
        <f>CQ39*VLOOKUP(FU$8,'PONDERADORES-GBD'!$A$3:$I$43,5,FALSE)*VLOOKUP(FU$8,'PONDERADORES-GBD'!$A$3:$I$43,6,FALSE)*VLOOKUP(FU$8,'PONDERADORES-GBD'!$A$3:$I$43,3,FALSE)+CQ39*(1-VLOOKUP(FU$8,'PONDERADORES-GBD'!$A$3:$I$43,5,FALSE))*VLOOKUP(FU$8,'PONDERADORES-GBD'!$A$3:$I$43,8,FALSE)*VLOOKUP(FU$8,'PONDERADORES-GBD'!$A$3:$I$43,3,FALSE)</f>
        <v>2.7333807597535934E-4</v>
      </c>
      <c r="FV39" s="81">
        <f>CR39*VLOOKUP(FV$8,'PONDERADORES-GBD'!$A$3:$I$43,5,FALSE)*VLOOKUP(FV$8,'PONDERADORES-GBD'!$A$3:$I$43,6,FALSE)*VLOOKUP(FV$8,'PONDERADORES-GBD'!$A$3:$I$43,3,FALSE)+CR39*(1-VLOOKUP(FV$8,'PONDERADORES-GBD'!$A$3:$I$43,5,FALSE))*VLOOKUP(FV$8,'PONDERADORES-GBD'!$A$3:$I$43,8,FALSE)*VLOOKUP(FV$8,'PONDERADORES-GBD'!$A$3:$I$43,3,FALSE)</f>
        <v>1.4861824706365505E-3</v>
      </c>
      <c r="FW39" s="81">
        <f>CS39*VLOOKUP(FW$8,'PONDERADORES-GBD'!$A$3:$I$43,5,FALSE)*VLOOKUP(FW$8,'PONDERADORES-GBD'!$A$3:$I$43,6,FALSE)*VLOOKUP(FW$8,'PONDERADORES-GBD'!$A$3:$I$43,3,FALSE)+CS39*(1-VLOOKUP(FW$8,'PONDERADORES-GBD'!$A$3:$I$43,5,FALSE))*VLOOKUP(FW$8,'PONDERADORES-GBD'!$A$3:$I$43,8,FALSE)*VLOOKUP(FW$8,'PONDERADORES-GBD'!$A$3:$I$43,3,FALSE)</f>
        <v>0</v>
      </c>
      <c r="FX39" s="81">
        <f>CT39*VLOOKUP(FX$8,'PONDERADORES-GBD'!$A$3:$I$43,5,FALSE)*VLOOKUP(FX$8,'PONDERADORES-GBD'!$A$3:$I$43,6,FALSE)*VLOOKUP(FX$8,'PONDERADORES-GBD'!$A$3:$I$43,3,FALSE)+CT39*(1-VLOOKUP(FX$8,'PONDERADORES-GBD'!$A$3:$I$43,5,FALSE))*VLOOKUP(FX$8,'PONDERADORES-GBD'!$A$3:$I$43,8,FALSE)*VLOOKUP(FX$8,'PONDERADORES-GBD'!$A$3:$I$43,3,FALSE)</f>
        <v>3.3699479007529085E-4</v>
      </c>
      <c r="FY39" s="81">
        <f>CU39*VLOOKUP(FY$8,'PONDERADORES-GBD'!$A$3:$I$43,5,FALSE)*VLOOKUP(FY$8,'PONDERADORES-GBD'!$A$3:$I$43,6,FALSE)*VLOOKUP(FY$8,'PONDERADORES-GBD'!$A$3:$I$43,3,FALSE)+CU39*(1-VLOOKUP(FY$8,'PONDERADORES-GBD'!$A$3:$I$43,5,FALSE))*VLOOKUP(FY$8,'PONDERADORES-GBD'!$A$3:$I$43,8,FALSE)*VLOOKUP(FY$8,'PONDERADORES-GBD'!$A$3:$I$43,3,FALSE)</f>
        <v>9.379367556468172E-7</v>
      </c>
      <c r="FZ39" s="81">
        <f>CV39*VLOOKUP(FZ$8,'PONDERADORES-GBD'!$A$3:$I$43,5,FALSE)*VLOOKUP(FZ$8,'PONDERADORES-GBD'!$A$3:$I$43,6,FALSE)*VLOOKUP(FZ$8,'PONDERADORES-GBD'!$A$3:$I$43,3,FALSE)+CV39*(1-VLOOKUP(FZ$8,'PONDERADORES-GBD'!$A$3:$I$43,5,FALSE))*VLOOKUP(FZ$8,'PONDERADORES-GBD'!$A$3:$I$43,8,FALSE)*VLOOKUP(FZ$8,'PONDERADORES-GBD'!$A$3:$I$43,3,FALSE)</f>
        <v>0</v>
      </c>
      <c r="GA39" s="81">
        <f>CW39*VLOOKUP(GA$8,'PONDERADORES-GBD'!$A$3:$I$43,5,FALSE)*VLOOKUP(GA$8,'PONDERADORES-GBD'!$A$3:$I$43,6,FALSE)*VLOOKUP(GA$8,'PONDERADORES-GBD'!$A$3:$I$43,3,FALSE)+CW39*(1-VLOOKUP(GA$8,'PONDERADORES-GBD'!$A$3:$I$43,5,FALSE))*VLOOKUP(GA$8,'PONDERADORES-GBD'!$A$3:$I$43,8,FALSE)*VLOOKUP(GA$8,'PONDERADORES-GBD'!$A$3:$I$43,3,FALSE)</f>
        <v>1.1897193289527719E-4</v>
      </c>
      <c r="GB39" s="81">
        <f>CX39*VLOOKUP(GB$8,'PONDERADORES-GBD'!$A$3:$I$43,5,FALSE)*VLOOKUP(GB$8,'PONDERADORES-GBD'!$A$3:$I$43,6,FALSE)*VLOOKUP(GB$8,'PONDERADORES-GBD'!$A$3:$I$43,3,FALSE)+CX39*(1-VLOOKUP(GB$8,'PONDERADORES-GBD'!$A$3:$I$43,5,FALSE))*VLOOKUP(GB$8,'PONDERADORES-GBD'!$A$3:$I$43,8,FALSE)*VLOOKUP(GB$8,'PONDERADORES-GBD'!$A$3:$I$43,3,FALSE)</f>
        <v>1.5092338370978781E-4</v>
      </c>
      <c r="GC39" s="81">
        <f>CY39*VLOOKUP(GC$8,'PONDERADORES-GBD'!$A$3:$I$43,5,FALSE)*VLOOKUP(GC$8,'PONDERADORES-GBD'!$A$3:$I$43,6,FALSE)*VLOOKUP(GC$8,'PONDERADORES-GBD'!$A$3:$I$43,3,FALSE)+CY39*(1-VLOOKUP(GC$8,'PONDERADORES-GBD'!$A$3:$I$43,5,FALSE))*VLOOKUP(GC$8,'PONDERADORES-GBD'!$A$3:$I$43,8,FALSE)*VLOOKUP(GC$8,'PONDERADORES-GBD'!$A$3:$I$43,3,FALSE)</f>
        <v>6.7115359096509236E-4</v>
      </c>
      <c r="GD39" s="81">
        <f>CZ39*VLOOKUP(GD$8,'PONDERADORES-GBD'!$A$3:$I$43,5,FALSE)*VLOOKUP(GD$8,'PONDERADORES-GBD'!$A$3:$I$43,6,FALSE)*VLOOKUP(GD$8,'PONDERADORES-GBD'!$A$3:$I$43,3,FALSE)+CZ39*(1-VLOOKUP(GD$8,'PONDERADORES-GBD'!$A$3:$I$43,5,FALSE))*VLOOKUP(GD$8,'PONDERADORES-GBD'!$A$3:$I$43,8,FALSE)*VLOOKUP(GD$8,'PONDERADORES-GBD'!$A$3:$I$43,3,FALSE)</f>
        <v>4.1348387679671452E-4</v>
      </c>
      <c r="GE39" s="81">
        <f>DA39*VLOOKUP(GE$8,'PONDERADORES-GBD'!$A$3:$I$43,5,FALSE)*VLOOKUP(GE$8,'PONDERADORES-GBD'!$A$3:$I$43,6,FALSE)*VLOOKUP(GE$8,'PONDERADORES-GBD'!$A$3:$I$43,3,FALSE)+DA39*(1-VLOOKUP(GE$8,'PONDERADORES-GBD'!$A$3:$I$43,5,FALSE))*VLOOKUP(GE$8,'PONDERADORES-GBD'!$A$3:$I$43,8,FALSE)*VLOOKUP(GE$8,'PONDERADORES-GBD'!$A$3:$I$43,3,FALSE)</f>
        <v>2.3475303490759757E-4</v>
      </c>
      <c r="GF39" s="81">
        <f>DB39*VLOOKUP(GF$8,'PONDERADORES-GBD'!$A$3:$I$43,5,FALSE)*VLOOKUP(GF$8,'PONDERADORES-GBD'!$A$3:$I$43,6,FALSE)*VLOOKUP(GF$8,'PONDERADORES-GBD'!$A$3:$I$43,3,FALSE)+DB39*(1-VLOOKUP(GF$8,'PONDERADORES-GBD'!$A$3:$I$43,5,FALSE))*VLOOKUP(GF$8,'PONDERADORES-GBD'!$A$3:$I$43,8,FALSE)*VLOOKUP(GF$8,'PONDERADORES-GBD'!$A$3:$I$43,3,FALSE)</f>
        <v>2.3633556194387406E-4</v>
      </c>
      <c r="GG39" s="81">
        <f>DC39*VLOOKUP(GG$8,'PONDERADORES-GBD'!$A$3:$I$43,5,FALSE)*VLOOKUP(GG$8,'PONDERADORES-GBD'!$A$3:$I$43,6,FALSE)*VLOOKUP(GG$8,'PONDERADORES-GBD'!$A$3:$I$43,3,FALSE)+DC39*(1-VLOOKUP(GG$8,'PONDERADORES-GBD'!$A$3:$I$43,5,FALSE))*VLOOKUP(GG$8,'PONDERADORES-GBD'!$A$3:$I$43,8,FALSE)*VLOOKUP(GG$8,'PONDERADORES-GBD'!$A$3:$I$43,3,FALSE)</f>
        <v>1.124918275154004E-5</v>
      </c>
      <c r="GH39" s="81">
        <f>DD39*VLOOKUP(GH$8,'PONDERADORES-GBD'!$A$3:$I$43,5,FALSE)*VLOOKUP(GH$8,'PONDERADORES-GBD'!$A$3:$I$43,6,FALSE)*VLOOKUP(GH$8,'PONDERADORES-GBD'!$A$3:$I$43,3,FALSE)+DD39*(1-VLOOKUP(GH$8,'PONDERADORES-GBD'!$A$3:$I$43,5,FALSE))*VLOOKUP(GH$8,'PONDERADORES-GBD'!$A$3:$I$43,8,FALSE)*VLOOKUP(GH$8,'PONDERADORES-GBD'!$A$3:$I$43,3,FALSE)</f>
        <v>8.8559667351129361E-4</v>
      </c>
      <c r="GI39" s="81">
        <f>DE39*VLOOKUP(GI$8,'PONDERADORES-GBD'!$A$3:$I$43,5,FALSE)*VLOOKUP(GI$8,'PONDERADORES-GBD'!$A$3:$I$43,6,FALSE)*VLOOKUP(GI$8,'PONDERADORES-GBD'!$A$3:$I$43,3,FALSE)+DE39*(1-VLOOKUP(GI$8,'PONDERADORES-GBD'!$A$3:$I$43,5,FALSE))*VLOOKUP(GI$8,'PONDERADORES-GBD'!$A$3:$I$43,8,FALSE)*VLOOKUP(GI$8,'PONDERADORES-GBD'!$A$3:$I$43,3,FALSE)</f>
        <v>1.456416783025325E-5</v>
      </c>
      <c r="GJ39" s="81">
        <f>DF39*VLOOKUP(GJ$8,'PONDERADORES-GBD'!$A$3:$I$43,5,FALSE)*VLOOKUP(GJ$8,'PONDERADORES-GBD'!$A$3:$I$43,6,FALSE)*VLOOKUP(GJ$8,'PONDERADORES-GBD'!$A$3:$I$43,3,FALSE)+DF39*(1-VLOOKUP(GJ$8,'PONDERADORES-GBD'!$A$3:$I$43,5,FALSE))*VLOOKUP(GJ$8,'PONDERADORES-GBD'!$A$3:$I$43,8,FALSE)*VLOOKUP(GJ$8,'PONDERADORES-GBD'!$A$3:$I$43,3,FALSE)</f>
        <v>9.4201779603011638E-7</v>
      </c>
      <c r="GK39" s="81">
        <f>DG39*VLOOKUP(GK$8,'PONDERADORES-GBD'!$A$3:$I$43,5,FALSE)*VLOOKUP(GK$8,'PONDERADORES-GBD'!$A$3:$I$43,6,FALSE)*VLOOKUP(GK$8,'PONDERADORES-GBD'!$A$3:$I$43,3,FALSE)+DG39*(1-VLOOKUP(GK$8,'PONDERADORES-GBD'!$A$3:$I$43,5,FALSE))*VLOOKUP(GK$8,'PONDERADORES-GBD'!$A$3:$I$43,8,FALSE)*VLOOKUP(GK$8,'PONDERADORES-GBD'!$A$3:$I$43,3,FALSE)</f>
        <v>0</v>
      </c>
      <c r="GL39" s="81">
        <f>DH39*VLOOKUP(GL$8,'PONDERADORES-GBD'!$A$3:$I$43,5,FALSE)*VLOOKUP(GL$8,'PONDERADORES-GBD'!$A$3:$I$43,6,FALSE)*VLOOKUP(GL$8,'PONDERADORES-GBD'!$A$3:$I$43,3,FALSE)+DH39*(1-VLOOKUP(GL$8,'PONDERADORES-GBD'!$A$3:$I$43,5,FALSE))*VLOOKUP(GL$8,'PONDERADORES-GBD'!$A$3:$I$43,8,FALSE)*VLOOKUP(GL$8,'PONDERADORES-GBD'!$A$3:$I$43,3,FALSE)</f>
        <v>0</v>
      </c>
      <c r="GM39" s="81">
        <f>DI39*VLOOKUP(GM$8,'PONDERADORES-GBD'!$A$3:$I$43,5,FALSE)*VLOOKUP(GM$8,'PONDERADORES-GBD'!$A$3:$I$43,6,FALSE)*VLOOKUP(GM$8,'PONDERADORES-GBD'!$A$3:$I$43,3,FALSE)+DI39*(1-VLOOKUP(GM$8,'PONDERADORES-GBD'!$A$3:$I$43,5,FALSE))*VLOOKUP(GM$8,'PONDERADORES-GBD'!$A$3:$I$43,8,FALSE)*VLOOKUP(GM$8,'PONDERADORES-GBD'!$A$3:$I$43,3,FALSE)</f>
        <v>0</v>
      </c>
      <c r="GN39" s="81">
        <f>DJ39*VLOOKUP(GN$8,'PONDERADORES-GBD'!$A$3:$I$43,5,FALSE)*VLOOKUP(GN$8,'PONDERADORES-GBD'!$A$3:$I$43,6,FALSE)*VLOOKUP(GN$8,'PONDERADORES-GBD'!$A$3:$I$43,3,FALSE)+DJ39*(1-VLOOKUP(GN$8,'PONDERADORES-GBD'!$A$3:$I$43,5,FALSE))*VLOOKUP(GN$8,'PONDERADORES-GBD'!$A$3:$I$43,8,FALSE)*VLOOKUP(GN$8,'PONDERADORES-GBD'!$A$3:$I$43,3,FALSE)</f>
        <v>0</v>
      </c>
      <c r="GO39" s="81">
        <f>DK39*VLOOKUP(GO$8,'PONDERADORES-GBD'!$A$3:$I$43,5,FALSE)*VLOOKUP(GO$8,'PONDERADORES-GBD'!$A$3:$I$43,6,FALSE)*VLOOKUP(GO$8,'PONDERADORES-GBD'!$A$3:$I$43,3,FALSE)+DK39*(1-VLOOKUP(GO$8,'PONDERADORES-GBD'!$A$3:$I$43,5,FALSE))*VLOOKUP(GO$8,'PONDERADORES-GBD'!$A$3:$I$43,8,FALSE)*VLOOKUP(GO$8,'PONDERADORES-GBD'!$A$3:$I$43,3,FALSE)</f>
        <v>0</v>
      </c>
      <c r="GP39" s="81">
        <f>DL39*VLOOKUP(GP$8,'PONDERADORES-GBD'!$A$3:$I$43,5,FALSE)*VLOOKUP(GP$8,'PONDERADORES-GBD'!$A$3:$I$43,6,FALSE)*VLOOKUP(GP$8,'PONDERADORES-GBD'!$A$3:$I$43,3,FALSE)+DL39*(1-VLOOKUP(GP$8,'PONDERADORES-GBD'!$A$3:$I$43,5,FALSE))*VLOOKUP(GP$8,'PONDERADORES-GBD'!$A$3:$I$43,8,FALSE)*VLOOKUP(GP$8,'PONDERADORES-GBD'!$A$3:$I$43,3,FALSE)</f>
        <v>0</v>
      </c>
      <c r="GQ39" s="81">
        <f>DM39*VLOOKUP(GQ$8,'PONDERADORES-GBD'!$A$3:$I$43,5,FALSE)*VLOOKUP(GQ$8,'PONDERADORES-GBD'!$A$3:$I$43,6,FALSE)*VLOOKUP(GQ$8,'PONDERADORES-GBD'!$A$3:$I$43,3,FALSE)+DM39*(1-VLOOKUP(GQ$8,'PONDERADORES-GBD'!$A$3:$I$43,5,FALSE))*VLOOKUP(GQ$8,'PONDERADORES-GBD'!$A$3:$I$43,8,FALSE)*VLOOKUP(GQ$8,'PONDERADORES-GBD'!$A$3:$I$43,3,FALSE)</f>
        <v>7.411042299794661E-7</v>
      </c>
      <c r="GR39" s="81">
        <f>DN39*VLOOKUP(GR$8,'PONDERADORES-GBD'!$A$3:$I$43,5,FALSE)*VLOOKUP(GR$8,'PONDERADORES-GBD'!$A$3:$I$43,6,FALSE)*VLOOKUP(GR$8,'PONDERADORES-GBD'!$A$3:$I$43,3,FALSE)+DN39*(1-VLOOKUP(GR$8,'PONDERADORES-GBD'!$A$3:$I$43,5,FALSE))*VLOOKUP(GR$8,'PONDERADORES-GBD'!$A$3:$I$43,8,FALSE)*VLOOKUP(GR$8,'PONDERADORES-GBD'!$A$3:$I$43,3,FALSE)</f>
        <v>0</v>
      </c>
      <c r="GS39" s="81">
        <f>DO39*VLOOKUP(GS$8,'PONDERADORES-GBD'!$A$3:$I$43,5,FALSE)*VLOOKUP(GS$8,'PONDERADORES-GBD'!$A$3:$I$43,6,FALSE)*VLOOKUP(GS$8,'PONDERADORES-GBD'!$A$3:$I$43,3,FALSE)+DO39*(1-VLOOKUP(GS$8,'PONDERADORES-GBD'!$A$3:$I$43,5,FALSE))*VLOOKUP(GS$8,'PONDERADORES-GBD'!$A$3:$I$43,8,FALSE)*VLOOKUP(GS$8,'PONDERADORES-GBD'!$A$3:$I$43,3,FALSE)</f>
        <v>0</v>
      </c>
      <c r="GT39" s="81">
        <f>DP39*VLOOKUP(GT$8,'PONDERADORES-GBD'!$A$3:$I$43,5,FALSE)*VLOOKUP(GT$8,'PONDERADORES-GBD'!$A$3:$I$43,6,FALSE)*VLOOKUP(GT$8,'PONDERADORES-GBD'!$A$3:$I$43,3,FALSE)+DP39*(1-VLOOKUP(GT$8,'PONDERADORES-GBD'!$A$3:$I$43,5,FALSE))*VLOOKUP(GT$8,'PONDERADORES-GBD'!$A$3:$I$43,8,FALSE)*VLOOKUP(GT$8,'PONDERADORES-GBD'!$A$3:$I$43,3,FALSE)</f>
        <v>3.7056131416837778E-6</v>
      </c>
      <c r="GU39" s="81">
        <f>DQ39*VLOOKUP(GU$8,'PONDERADORES-GBD'!$A$3:$I$43,5,FALSE)*VLOOKUP(GU$8,'PONDERADORES-GBD'!$A$3:$I$43,6,FALSE)*VLOOKUP(GU$8,'PONDERADORES-GBD'!$A$3:$I$43,3,FALSE)+DQ39*(1-VLOOKUP(GU$8,'PONDERADORES-GBD'!$A$3:$I$43,5,FALSE))*VLOOKUP(GU$8,'PONDERADORES-GBD'!$A$3:$I$43,8,FALSE)*VLOOKUP(GU$8,'PONDERADORES-GBD'!$A$3:$I$43,3,FALSE)</f>
        <v>6.0216213552361398E-6</v>
      </c>
      <c r="GV39" s="81">
        <f>DR39*VLOOKUP(GV$8,'PONDERADORES-GBD'!$A$3:$I$43,5,FALSE)*VLOOKUP(GV$8,'PONDERADORES-GBD'!$A$3:$I$43,6,FALSE)*VLOOKUP(GV$8,'PONDERADORES-GBD'!$A$3:$I$43,3,FALSE)+DR39*(1-VLOOKUP(GV$8,'PONDERADORES-GBD'!$A$3:$I$43,5,FALSE))*VLOOKUP(GV$8,'PONDERADORES-GBD'!$A$3:$I$43,8,FALSE)*VLOOKUP(GV$8,'PONDERADORES-GBD'!$A$3:$I$43,3,FALSE)</f>
        <v>2.5621668008213555E-5</v>
      </c>
      <c r="GW39" s="81">
        <f>DS39*VLOOKUP(GW$8,'PONDERADORES-GBD'!$A$3:$I$43,5,FALSE)*VLOOKUP(GW$8,'PONDERADORES-GBD'!$A$3:$I$43,6,FALSE)*VLOOKUP(GW$8,'PONDERADORES-GBD'!$A$3:$I$43,3,FALSE)+DS39*(1-VLOOKUP(GW$8,'PONDERADORES-GBD'!$A$3:$I$43,5,FALSE))*VLOOKUP(GW$8,'PONDERADORES-GBD'!$A$3:$I$43,8,FALSE)*VLOOKUP(GW$8,'PONDERADORES-GBD'!$A$3:$I$43,3,FALSE)</f>
        <v>5.1385766735112926E-6</v>
      </c>
      <c r="GX39" s="81">
        <f>DT39*VLOOKUP(GX$8,'PONDERADORES-GBD'!$A$3:$I$43,5,FALSE)*VLOOKUP(GX$8,'PONDERADORES-GBD'!$A$3:$I$43,6,FALSE)*VLOOKUP(GX$8,'PONDERADORES-GBD'!$A$3:$I$43,3,FALSE)+DT39*(1-VLOOKUP(GX$8,'PONDERADORES-GBD'!$A$3:$I$43,5,FALSE))*VLOOKUP(GX$8,'PONDERADORES-GBD'!$A$3:$I$43,8,FALSE)*VLOOKUP(GX$8,'PONDERADORES-GBD'!$A$3:$I$43,3,FALSE)</f>
        <v>1.362101026694045E-6</v>
      </c>
      <c r="GY39" s="81">
        <f>DU39*VLOOKUP(GY$8,'PONDERADORES-GBD'!$A$3:$I$43,5,FALSE)*VLOOKUP(GY$8,'PONDERADORES-GBD'!$A$3:$I$43,6,FALSE)*VLOOKUP(GY$8,'PONDERADORES-GBD'!$A$3:$I$43,3,FALSE)+DU39*(1-VLOOKUP(GY$8,'PONDERADORES-GBD'!$A$3:$I$43,5,FALSE))*VLOOKUP(GY$8,'PONDERADORES-GBD'!$A$3:$I$43,8,FALSE)*VLOOKUP(GY$8,'PONDERADORES-GBD'!$A$3:$I$43,3,FALSE)</f>
        <v>0</v>
      </c>
      <c r="GZ39" s="82">
        <f t="shared" si="1"/>
        <v>5.6236761299999997E-3</v>
      </c>
      <c r="HA39" s="82">
        <f t="shared" si="2"/>
        <v>1.1218795586132781E-2</v>
      </c>
      <c r="HC39" s="52">
        <f>GZ39*PRODMORTALIDAD!BR39*C39</f>
        <v>0</v>
      </c>
      <c r="HD39" s="52">
        <f>PRODMORTALIDAD!E39*PRODLG!HA39*PRODLG!C39</f>
        <v>0</v>
      </c>
      <c r="HE39" s="52">
        <f t="shared" si="3"/>
        <v>0</v>
      </c>
    </row>
    <row r="40" spans="1:213" ht="15.75" x14ac:dyDescent="0.25">
      <c r="A40" s="68" t="s">
        <v>105</v>
      </c>
      <c r="B40" s="46" t="s">
        <v>54</v>
      </c>
      <c r="C40" s="50">
        <f>DATOS!B80</f>
        <v>0</v>
      </c>
      <c r="D40" s="51">
        <v>2.7855000000000002E-3</v>
      </c>
      <c r="E40" s="51">
        <v>2.0891E-3</v>
      </c>
      <c r="F40" s="51">
        <v>0.1692256</v>
      </c>
      <c r="G40" s="51">
        <v>0</v>
      </c>
      <c r="H40" s="51">
        <v>0</v>
      </c>
      <c r="I40" s="51">
        <v>0</v>
      </c>
      <c r="J40" s="51">
        <v>0.1051532</v>
      </c>
      <c r="K40" s="51">
        <v>2.5069600000000001E-2</v>
      </c>
      <c r="L40" s="51">
        <v>6.6504199999999999E-2</v>
      </c>
      <c r="M40" s="51">
        <v>1.2883E-2</v>
      </c>
      <c r="N40" s="51">
        <v>4.6309200000000002E-2</v>
      </c>
      <c r="O40" s="51">
        <v>3.4820000000000001E-4</v>
      </c>
      <c r="P40" s="51">
        <v>4.4562699999999997E-2</v>
      </c>
      <c r="Q40" s="51">
        <v>2.0891E-3</v>
      </c>
      <c r="R40" s="51">
        <v>1.3928E-3</v>
      </c>
      <c r="S40" s="51">
        <v>1.53203E-2</v>
      </c>
      <c r="T40" s="51">
        <v>1.8105799999999998E-2</v>
      </c>
      <c r="U40" s="51">
        <v>4.0041800000000002E-2</v>
      </c>
      <c r="V40" s="51">
        <v>2.92479E-2</v>
      </c>
      <c r="W40" s="51">
        <v>7.2075200000000006E-2</v>
      </c>
      <c r="X40" s="51">
        <v>8.4610000000000005E-2</v>
      </c>
      <c r="Y40" s="51">
        <v>1.42758E-2</v>
      </c>
      <c r="Z40" s="51">
        <v>0.1800139</v>
      </c>
      <c r="AA40" s="51">
        <v>6.6156000000000001E-3</v>
      </c>
      <c r="AB40" s="51">
        <v>2.0891E-3</v>
      </c>
      <c r="AC40" s="51">
        <v>0</v>
      </c>
      <c r="AD40" s="51">
        <v>0</v>
      </c>
      <c r="AE40" s="51">
        <v>0</v>
      </c>
      <c r="AF40" s="51">
        <v>3.4820000000000001E-4</v>
      </c>
      <c r="AG40" s="51">
        <v>1.7409000000000001E-3</v>
      </c>
      <c r="AH40" s="51">
        <v>0</v>
      </c>
      <c r="AI40" s="51">
        <v>1.3928E-3</v>
      </c>
      <c r="AJ40" s="51">
        <v>9.0528999999999991E-3</v>
      </c>
      <c r="AK40" s="51">
        <v>2.0891E-3</v>
      </c>
      <c r="AL40" s="51">
        <v>9.0528999999999991E-3</v>
      </c>
      <c r="AM40" s="51">
        <v>2.92479E-2</v>
      </c>
      <c r="AN40" s="51">
        <v>5.9192000000000003E-3</v>
      </c>
      <c r="AO40" s="51">
        <v>3.4820000000000001E-4</v>
      </c>
      <c r="AP40" s="51">
        <v>0</v>
      </c>
      <c r="AQ40" s="51">
        <v>0</v>
      </c>
      <c r="AR40" s="51">
        <v>0.99999970000000016</v>
      </c>
      <c r="AT40" s="78">
        <f>D40*VLOOKUP(AT$8,'PONDERADORES-GBD'!$A$3:$I$43,4,FALSE)</f>
        <v>2.7855000000000002E-3</v>
      </c>
      <c r="AU40" s="78">
        <f>E40*VLOOKUP(AU$8,'PONDERADORES-GBD'!$A$3:$I$43,4,FALSE)</f>
        <v>2.0891E-3</v>
      </c>
      <c r="AV40" s="78">
        <f>F40*VLOOKUP(AV$8,'PONDERADORES-GBD'!$A$3:$I$43,4,FALSE)</f>
        <v>8.4612799999999998E-3</v>
      </c>
      <c r="AW40" s="78">
        <f>G40*VLOOKUP(AW$8,'PONDERADORES-GBD'!$A$3:$I$43,4,FALSE)</f>
        <v>0</v>
      </c>
      <c r="AX40" s="78">
        <f>H40*VLOOKUP(AX$8,'PONDERADORES-GBD'!$A$3:$I$43,4,FALSE)</f>
        <v>0</v>
      </c>
      <c r="AY40" s="78">
        <f>I40*VLOOKUP(AY$8,'PONDERADORES-GBD'!$A$3:$I$43,4,FALSE)</f>
        <v>0</v>
      </c>
      <c r="AZ40" s="78">
        <f>J40*VLOOKUP(AZ$8,'PONDERADORES-GBD'!$A$3:$I$43,4,FALSE)</f>
        <v>5.2576600000000008E-3</v>
      </c>
      <c r="BA40" s="78">
        <f>K40*VLOOKUP(BA$8,'PONDERADORES-GBD'!$A$3:$I$43,4,FALSE)</f>
        <v>1.2534800000000002E-3</v>
      </c>
      <c r="BB40" s="78">
        <f>L40*VLOOKUP(BB$8,'PONDERADORES-GBD'!$A$3:$I$43,4,FALSE)</f>
        <v>0</v>
      </c>
      <c r="BC40" s="78">
        <f>M40*VLOOKUP(BC$8,'PONDERADORES-GBD'!$A$3:$I$43,4,FALSE)</f>
        <v>0</v>
      </c>
      <c r="BD40" s="78">
        <f>N40*VLOOKUP(BD$8,'PONDERADORES-GBD'!$A$3:$I$43,4,FALSE)</f>
        <v>0</v>
      </c>
      <c r="BE40" s="78">
        <f>O40*VLOOKUP(BE$8,'PONDERADORES-GBD'!$A$3:$I$43,4,FALSE)</f>
        <v>3.4820000000000001E-4</v>
      </c>
      <c r="BF40" s="78">
        <f>P40*VLOOKUP(BF$8,'PONDERADORES-GBD'!$A$3:$I$43,4,FALSE)</f>
        <v>2.228135E-3</v>
      </c>
      <c r="BG40" s="78">
        <f>Q40*VLOOKUP(BG$8,'PONDERADORES-GBD'!$A$3:$I$43,4,FALSE)</f>
        <v>2.0891E-4</v>
      </c>
      <c r="BH40" s="78">
        <f>R40*VLOOKUP(BH$8,'PONDERADORES-GBD'!$A$3:$I$43,4,FALSE)</f>
        <v>2.7856000000000002E-4</v>
      </c>
      <c r="BI40" s="78">
        <f>S40*VLOOKUP(BI$8,'PONDERADORES-GBD'!$A$3:$I$43,4,FALSE)</f>
        <v>2.2980449999999999E-3</v>
      </c>
      <c r="BJ40" s="78">
        <f>T40*VLOOKUP(BJ$8,'PONDERADORES-GBD'!$A$3:$I$43,4,FALSE)</f>
        <v>0</v>
      </c>
      <c r="BK40" s="78">
        <f>U40*VLOOKUP(BK$8,'PONDERADORES-GBD'!$A$3:$I$43,4,FALSE)</f>
        <v>0</v>
      </c>
      <c r="BL40" s="78">
        <f>V40*VLOOKUP(BL$8,'PONDERADORES-GBD'!$A$3:$I$43,4,FALSE)</f>
        <v>0</v>
      </c>
      <c r="BM40" s="78">
        <f>W40*VLOOKUP(BM$8,'PONDERADORES-GBD'!$A$3:$I$43,4,FALSE)</f>
        <v>0</v>
      </c>
      <c r="BN40" s="78">
        <f>X40*VLOOKUP(BN$8,'PONDERADORES-GBD'!$A$3:$I$43,4,FALSE)</f>
        <v>0</v>
      </c>
      <c r="BO40" s="78">
        <f>Y40*VLOOKUP(BO$8,'PONDERADORES-GBD'!$A$3:$I$43,4,FALSE)</f>
        <v>0</v>
      </c>
      <c r="BP40" s="78">
        <f>Z40*VLOOKUP(BP$8,'PONDERADORES-GBD'!$A$3:$I$43,4,FALSE)</f>
        <v>0</v>
      </c>
      <c r="BQ40" s="78">
        <f>AA40*VLOOKUP(BQ$8,'PONDERADORES-GBD'!$A$3:$I$43,4,FALSE)</f>
        <v>0</v>
      </c>
      <c r="BR40" s="78">
        <f>AB40*VLOOKUP(BR$8,'PONDERADORES-GBD'!$A$3:$I$43,4,FALSE)</f>
        <v>0</v>
      </c>
      <c r="BS40" s="78">
        <f>AC40*VLOOKUP(BS$8,'PONDERADORES-GBD'!$A$3:$I$43,4,FALSE)</f>
        <v>0</v>
      </c>
      <c r="BT40" s="78">
        <f>AD40*VLOOKUP(BT$8,'PONDERADORES-GBD'!$A$3:$I$43,4,FALSE)</f>
        <v>0</v>
      </c>
      <c r="BU40" s="78">
        <f>AE40*VLOOKUP(BU$8,'PONDERADORES-GBD'!$A$3:$I$43,4,FALSE)</f>
        <v>0</v>
      </c>
      <c r="BV40" s="78">
        <f>AF40*VLOOKUP(BV$8,'PONDERADORES-GBD'!$A$3:$I$43,4,FALSE)</f>
        <v>3.4820000000000001E-4</v>
      </c>
      <c r="BW40" s="78">
        <f>AG40*VLOOKUP(BW$8,'PONDERADORES-GBD'!$A$3:$I$43,4,FALSE)</f>
        <v>1.7409000000000001E-3</v>
      </c>
      <c r="BX40" s="78">
        <f>AH40*VLOOKUP(BX$8,'PONDERADORES-GBD'!$A$3:$I$43,4,FALSE)</f>
        <v>0</v>
      </c>
      <c r="BY40" s="78">
        <f>AI40*VLOOKUP(BY$8,'PONDERADORES-GBD'!$A$3:$I$43,4,FALSE)</f>
        <v>0</v>
      </c>
      <c r="BZ40" s="78">
        <f>AJ40*VLOOKUP(BZ$8,'PONDERADORES-GBD'!$A$3:$I$43,4,FALSE)</f>
        <v>0</v>
      </c>
      <c r="CA40" s="78">
        <f>AK40*VLOOKUP(CA$8,'PONDERADORES-GBD'!$A$3:$I$43,4,FALSE)</f>
        <v>0</v>
      </c>
      <c r="CB40" s="78">
        <f>AL40*VLOOKUP(CB$8,'PONDERADORES-GBD'!$A$3:$I$43,4,FALSE)</f>
        <v>0</v>
      </c>
      <c r="CC40" s="78">
        <f>AM40*VLOOKUP(CC$8,'PONDERADORES-GBD'!$A$3:$I$43,4,FALSE)</f>
        <v>0</v>
      </c>
      <c r="CD40" s="78">
        <f>AN40*VLOOKUP(CD$8,'PONDERADORES-GBD'!$A$3:$I$43,4,FALSE)</f>
        <v>0</v>
      </c>
      <c r="CE40" s="78">
        <f>AO40*VLOOKUP(CE$8,'PONDERADORES-GBD'!$A$3:$I$43,4,FALSE)</f>
        <v>0</v>
      </c>
      <c r="CF40" s="78">
        <f>AP40*VLOOKUP(CF$8,'PONDERADORES-GBD'!$A$3:$I$43,4,FALSE)</f>
        <v>0</v>
      </c>
      <c r="CG40" s="78">
        <f>AQ40*VLOOKUP(CG$8,'PONDERADORES-GBD'!$A$3:$I$43,4,FALSE)</f>
        <v>0</v>
      </c>
      <c r="CH40" s="78">
        <f>D40*(1-VLOOKUP(CH$8,'PONDERADORES-GBD'!$A$3:$I$43,4,FALSE))</f>
        <v>0</v>
      </c>
      <c r="CI40" s="78">
        <f>E40*(1-VLOOKUP(CI$8,'PONDERADORES-GBD'!$A$3:$I$43,4,FALSE))</f>
        <v>0</v>
      </c>
      <c r="CJ40" s="78">
        <f>F40*(1-VLOOKUP(CJ$8,'PONDERADORES-GBD'!$A$3:$I$43,4,FALSE))</f>
        <v>0.16076431999999999</v>
      </c>
      <c r="CK40" s="78">
        <f>G40*(1-VLOOKUP(CK$8,'PONDERADORES-GBD'!$A$3:$I$43,4,FALSE))</f>
        <v>0</v>
      </c>
      <c r="CL40" s="78">
        <f>H40*(1-VLOOKUP(CL$8,'PONDERADORES-GBD'!$A$3:$I$43,4,FALSE))</f>
        <v>0</v>
      </c>
      <c r="CM40" s="78">
        <f>I40*(1-VLOOKUP(CM$8,'PONDERADORES-GBD'!$A$3:$I$43,4,FALSE))</f>
        <v>0</v>
      </c>
      <c r="CN40" s="78">
        <f>J40*(1-VLOOKUP(CN$8,'PONDERADORES-GBD'!$A$3:$I$43,4,FALSE))</f>
        <v>9.9895539999999991E-2</v>
      </c>
      <c r="CO40" s="78">
        <f>K40*(1-VLOOKUP(CO$8,'PONDERADORES-GBD'!$A$3:$I$43,4,FALSE))</f>
        <v>2.381612E-2</v>
      </c>
      <c r="CP40" s="78">
        <f>L40*(1-VLOOKUP(CP$8,'PONDERADORES-GBD'!$A$3:$I$43,4,FALSE))</f>
        <v>6.6504199999999999E-2</v>
      </c>
      <c r="CQ40" s="78">
        <f>M40*(1-VLOOKUP(CQ$8,'PONDERADORES-GBD'!$A$3:$I$43,4,FALSE))</f>
        <v>1.2883E-2</v>
      </c>
      <c r="CR40" s="78">
        <f>N40*(1-VLOOKUP(CR$8,'PONDERADORES-GBD'!$A$3:$I$43,4,FALSE))</f>
        <v>4.6309200000000002E-2</v>
      </c>
      <c r="CS40" s="78">
        <f>O40*(1-VLOOKUP(CS$8,'PONDERADORES-GBD'!$A$3:$I$43,4,FALSE))</f>
        <v>0</v>
      </c>
      <c r="CT40" s="78">
        <f>P40*(1-VLOOKUP(CT$8,'PONDERADORES-GBD'!$A$3:$I$43,4,FALSE))</f>
        <v>4.2334564999999998E-2</v>
      </c>
      <c r="CU40" s="78">
        <f>Q40*(1-VLOOKUP(CU$8,'PONDERADORES-GBD'!$A$3:$I$43,4,FALSE))</f>
        <v>1.8801900000000001E-3</v>
      </c>
      <c r="CV40" s="78">
        <f>R40*(1-VLOOKUP(CV$8,'PONDERADORES-GBD'!$A$3:$I$43,4,FALSE))</f>
        <v>1.1142400000000001E-3</v>
      </c>
      <c r="CW40" s="78">
        <f>S40*(1-VLOOKUP(CW$8,'PONDERADORES-GBD'!$A$3:$I$43,4,FALSE))</f>
        <v>1.3022255E-2</v>
      </c>
      <c r="CX40" s="78">
        <f>T40*(1-VLOOKUP(CX$8,'PONDERADORES-GBD'!$A$3:$I$43,4,FALSE))</f>
        <v>1.8105799999999998E-2</v>
      </c>
      <c r="CY40" s="78">
        <f>U40*(1-VLOOKUP(CY$8,'PONDERADORES-GBD'!$A$3:$I$43,4,FALSE))</f>
        <v>4.0041800000000002E-2</v>
      </c>
      <c r="CZ40" s="78">
        <f>V40*(1-VLOOKUP(CZ$8,'PONDERADORES-GBD'!$A$3:$I$43,4,FALSE))</f>
        <v>2.92479E-2</v>
      </c>
      <c r="DA40" s="78">
        <f>W40*(1-VLOOKUP(DA$8,'PONDERADORES-GBD'!$A$3:$I$43,4,FALSE))</f>
        <v>7.2075200000000006E-2</v>
      </c>
      <c r="DB40" s="78">
        <f>X40*(1-VLOOKUP(DB$8,'PONDERADORES-GBD'!$A$3:$I$43,4,FALSE))</f>
        <v>8.4610000000000005E-2</v>
      </c>
      <c r="DC40" s="78">
        <f>Y40*(1-VLOOKUP(DC$8,'PONDERADORES-GBD'!$A$3:$I$43,4,FALSE))</f>
        <v>1.42758E-2</v>
      </c>
      <c r="DD40" s="78">
        <f>Z40*(1-VLOOKUP(DD$8,'PONDERADORES-GBD'!$A$3:$I$43,4,FALSE))</f>
        <v>0.1800139</v>
      </c>
      <c r="DE40" s="78">
        <f>AA40*(1-VLOOKUP(DE$8,'PONDERADORES-GBD'!$A$3:$I$43,4,FALSE))</f>
        <v>6.6156000000000001E-3</v>
      </c>
      <c r="DF40" s="78">
        <f>AB40*(1-VLOOKUP(DF$8,'PONDERADORES-GBD'!$A$3:$I$43,4,FALSE))</f>
        <v>2.0891E-3</v>
      </c>
      <c r="DG40" s="78">
        <f>AC40*(1-VLOOKUP(DG$8,'PONDERADORES-GBD'!$A$3:$I$43,4,FALSE))</f>
        <v>0</v>
      </c>
      <c r="DH40" s="78">
        <f>AD40*(1-VLOOKUP(DH$8,'PONDERADORES-GBD'!$A$3:$I$43,4,FALSE))</f>
        <v>0</v>
      </c>
      <c r="DI40" s="78">
        <f>AE40*(1-VLOOKUP(DI$8,'PONDERADORES-GBD'!$A$3:$I$43,4,FALSE))</f>
        <v>0</v>
      </c>
      <c r="DJ40" s="78">
        <f>AF40*(1-VLOOKUP(DJ$8,'PONDERADORES-GBD'!$A$3:$I$43,4,FALSE))</f>
        <v>0</v>
      </c>
      <c r="DK40" s="78">
        <f>AG40*(1-VLOOKUP(DK$8,'PONDERADORES-GBD'!$A$3:$I$43,4,FALSE))</f>
        <v>0</v>
      </c>
      <c r="DL40" s="78">
        <f>AH40*(1-VLOOKUP(DL$8,'PONDERADORES-GBD'!$A$3:$I$43,4,FALSE))</f>
        <v>0</v>
      </c>
      <c r="DM40" s="78">
        <f>AI40*(1-VLOOKUP(DM$8,'PONDERADORES-GBD'!$A$3:$I$43,4,FALSE))</f>
        <v>1.3928E-3</v>
      </c>
      <c r="DN40" s="78">
        <f>AJ40*(1-VLOOKUP(DN$8,'PONDERADORES-GBD'!$A$3:$I$43,4,FALSE))</f>
        <v>9.0528999999999991E-3</v>
      </c>
      <c r="DO40" s="78">
        <f>AK40*(1-VLOOKUP(DO$8,'PONDERADORES-GBD'!$A$3:$I$43,4,FALSE))</f>
        <v>2.0891E-3</v>
      </c>
      <c r="DP40" s="78">
        <f>AL40*(1-VLOOKUP(DP$8,'PONDERADORES-GBD'!$A$3:$I$43,4,FALSE))</f>
        <v>9.0528999999999991E-3</v>
      </c>
      <c r="DQ40" s="78">
        <f>AM40*(1-VLOOKUP(DQ$8,'PONDERADORES-GBD'!$A$3:$I$43,4,FALSE))</f>
        <v>2.92479E-2</v>
      </c>
      <c r="DR40" s="78">
        <f>AN40*(1-VLOOKUP(DR$8,'PONDERADORES-GBD'!$A$3:$I$43,4,FALSE))</f>
        <v>5.9192000000000003E-3</v>
      </c>
      <c r="DS40" s="78">
        <f>AO40*(1-VLOOKUP(DS$8,'PONDERADORES-GBD'!$A$3:$I$43,4,FALSE))</f>
        <v>3.4820000000000001E-4</v>
      </c>
      <c r="DT40" s="78">
        <f>AP40*(1-VLOOKUP(DT$8,'PONDERADORES-GBD'!$A$3:$I$43,4,FALSE))</f>
        <v>0</v>
      </c>
      <c r="DU40" s="78">
        <f>AQ40*(1-VLOOKUP(DU$8,'PONDERADORES-GBD'!$A$3:$I$43,4,FALSE))</f>
        <v>0</v>
      </c>
      <c r="DV40" s="50">
        <f t="shared" si="0"/>
        <v>0.99999969999999994</v>
      </c>
      <c r="DW40" s="45"/>
      <c r="DX40" s="81">
        <f>AT40*VLOOKUP(DX$8,'PONDERADORES-GBD'!$A$3:$I$43,5,FALSE)*VLOOKUP(DX$8,'PONDERADORES-GBD'!$A$3:$I$43,7,FALSE)+AT40*(1-VLOOKUP(DX$8,'PONDERADORES-GBD'!$A$3:$I$43,5,FALSE))*VLOOKUP(DX$8,'PONDERADORES-GBD'!$A$3:$I$43,9,FALSE)</f>
        <v>1.6406595E-3</v>
      </c>
      <c r="DY40" s="81">
        <f>AU40*VLOOKUP(DY$8,'PONDERADORES-GBD'!$A$3:$I$43,5,FALSE)*VLOOKUP(DY$8,'PONDERADORES-GBD'!$A$3:$I$43,7,FALSE)+AU40*(1-VLOOKUP(DY$8,'PONDERADORES-GBD'!$A$3:$I$43,5,FALSE))*VLOOKUP(DY$8,'PONDERADORES-GBD'!$A$3:$I$43,9,FALSE)</f>
        <v>6.1837359999999996E-4</v>
      </c>
      <c r="DZ40" s="81">
        <f>AV40*VLOOKUP(DZ$8,'PONDERADORES-GBD'!$A$3:$I$43,5,FALSE)*VLOOKUP(DZ$8,'PONDERADORES-GBD'!$A$3:$I$43,7,FALSE)+AV40*(1-VLOOKUP(DZ$8,'PONDERADORES-GBD'!$A$3:$I$43,5,FALSE))*VLOOKUP(DZ$8,'PONDERADORES-GBD'!$A$3:$I$43,9,FALSE)</f>
        <v>1.9545556800000001E-3</v>
      </c>
      <c r="EA40" s="81">
        <f>AW40*VLOOKUP(EA$8,'PONDERADORES-GBD'!$A$3:$I$43,5,FALSE)*VLOOKUP(EA$8,'PONDERADORES-GBD'!$A$3:$I$43,7,FALSE)+AW40*(1-VLOOKUP(EA$8,'PONDERADORES-GBD'!$A$3:$I$43,5,FALSE))*VLOOKUP(EA$8,'PONDERADORES-GBD'!$A$3:$I$43,9,FALSE)</f>
        <v>0</v>
      </c>
      <c r="EB40" s="81">
        <f>AX40*VLOOKUP(EB$8,'PONDERADORES-GBD'!$A$3:$I$43,5,FALSE)*VLOOKUP(EB$8,'PONDERADORES-GBD'!$A$3:$I$43,7,FALSE)+AX40*(1-VLOOKUP(EB$8,'PONDERADORES-GBD'!$A$3:$I$43,5,FALSE))*VLOOKUP(EB$8,'PONDERADORES-GBD'!$A$3:$I$43,9,FALSE)</f>
        <v>0</v>
      </c>
      <c r="EC40" s="81">
        <f>AY40*VLOOKUP(EC$8,'PONDERADORES-GBD'!$A$3:$I$43,5,FALSE)*VLOOKUP(EC$8,'PONDERADORES-GBD'!$A$3:$I$43,7,FALSE)+AY40*(1-VLOOKUP(EC$8,'PONDERADORES-GBD'!$A$3:$I$43,5,FALSE))*VLOOKUP(EC$8,'PONDERADORES-GBD'!$A$3:$I$43,9,FALSE)</f>
        <v>0</v>
      </c>
      <c r="ED40" s="81">
        <f>AZ40*VLOOKUP(ED$8,'PONDERADORES-GBD'!$A$3:$I$43,5,FALSE)*VLOOKUP(ED$8,'PONDERADORES-GBD'!$A$3:$I$43,7,FALSE)+AZ40*(1-VLOOKUP(ED$8,'PONDERADORES-GBD'!$A$3:$I$43,5,FALSE))*VLOOKUP(ED$8,'PONDERADORES-GBD'!$A$3:$I$43,9,FALSE)</f>
        <v>3.0494428000000005E-4</v>
      </c>
      <c r="EE40" s="81">
        <f>BA40*VLOOKUP(EE$8,'PONDERADORES-GBD'!$A$3:$I$43,5,FALSE)*VLOOKUP(EE$8,'PONDERADORES-GBD'!$A$3:$I$43,7,FALSE)+BA40*(1-VLOOKUP(EE$8,'PONDERADORES-GBD'!$A$3:$I$43,5,FALSE))*VLOOKUP(EE$8,'PONDERADORES-GBD'!$A$3:$I$43,9,FALSE)</f>
        <v>6.2674000000000012E-6</v>
      </c>
      <c r="EF40" s="81">
        <f>BB40*VLOOKUP(EF$8,'PONDERADORES-GBD'!$A$3:$I$43,5,FALSE)*VLOOKUP(EF$8,'PONDERADORES-GBD'!$A$3:$I$43,7,FALSE)+BB40*(1-VLOOKUP(EF$8,'PONDERADORES-GBD'!$A$3:$I$43,5,FALSE))*VLOOKUP(EF$8,'PONDERADORES-GBD'!$A$3:$I$43,9,FALSE)</f>
        <v>0</v>
      </c>
      <c r="EG40" s="81">
        <f>BC40*VLOOKUP(EG$8,'PONDERADORES-GBD'!$A$3:$I$43,5,FALSE)*VLOOKUP(EG$8,'PONDERADORES-GBD'!$A$3:$I$43,7,FALSE)+BC40*(1-VLOOKUP(EG$8,'PONDERADORES-GBD'!$A$3:$I$43,5,FALSE))*VLOOKUP(EG$8,'PONDERADORES-GBD'!$A$3:$I$43,9,FALSE)</f>
        <v>0</v>
      </c>
      <c r="EH40" s="81">
        <f>BD40*VLOOKUP(EH$8,'PONDERADORES-GBD'!$A$3:$I$43,5,FALSE)*VLOOKUP(EH$8,'PONDERADORES-GBD'!$A$3:$I$43,7,FALSE)+BD40*(1-VLOOKUP(EH$8,'PONDERADORES-GBD'!$A$3:$I$43,5,FALSE))*VLOOKUP(EH$8,'PONDERADORES-GBD'!$A$3:$I$43,9,FALSE)</f>
        <v>0</v>
      </c>
      <c r="EI40" s="81">
        <f>BE40*VLOOKUP(EI$8,'PONDERADORES-GBD'!$A$3:$I$43,5,FALSE)*VLOOKUP(EI$8,'PONDERADORES-GBD'!$A$3:$I$43,7,FALSE)+BE40*(1-VLOOKUP(EI$8,'PONDERADORES-GBD'!$A$3:$I$43,5,FALSE))*VLOOKUP(EI$8,'PONDERADORES-GBD'!$A$3:$I$43,9,FALSE)</f>
        <v>5.5712000000000001E-6</v>
      </c>
      <c r="EJ40" s="81">
        <f>BF40*VLOOKUP(EJ$8,'PONDERADORES-GBD'!$A$3:$I$43,5,FALSE)*VLOOKUP(EJ$8,'PONDERADORES-GBD'!$A$3:$I$43,7,FALSE)+BF40*(1-VLOOKUP(EJ$8,'PONDERADORES-GBD'!$A$3:$I$43,5,FALSE))*VLOOKUP(EJ$8,'PONDERADORES-GBD'!$A$3:$I$43,9,FALSE)</f>
        <v>2.0944468999999999E-4</v>
      </c>
      <c r="EK40" s="81">
        <f>BG40*VLOOKUP(EK$8,'PONDERADORES-GBD'!$A$3:$I$43,5,FALSE)*VLOOKUP(EK$8,'PONDERADORES-GBD'!$A$3:$I$43,7,FALSE)+BG40*(1-VLOOKUP(EK$8,'PONDERADORES-GBD'!$A$3:$I$43,5,FALSE))*VLOOKUP(EK$8,'PONDERADORES-GBD'!$A$3:$I$43,9,FALSE)</f>
        <v>6.2673000000000001E-5</v>
      </c>
      <c r="EL40" s="81">
        <f>BH40*VLOOKUP(EL$8,'PONDERADORES-GBD'!$A$3:$I$43,5,FALSE)*VLOOKUP(EL$8,'PONDERADORES-GBD'!$A$3:$I$43,7,FALSE)+BH40*(1-VLOOKUP(EL$8,'PONDERADORES-GBD'!$A$3:$I$43,5,FALSE))*VLOOKUP(EL$8,'PONDERADORES-GBD'!$A$3:$I$43,9,FALSE)</f>
        <v>3.1477280000000003E-5</v>
      </c>
      <c r="EM40" s="81">
        <f>BI40*VLOOKUP(EM$8,'PONDERADORES-GBD'!$A$3:$I$43,5,FALSE)*VLOOKUP(EM$8,'PONDERADORES-GBD'!$A$3:$I$43,7,FALSE)+BI40*(1-VLOOKUP(EM$8,'PONDERADORES-GBD'!$A$3:$I$43,5,FALSE))*VLOOKUP(EM$8,'PONDERADORES-GBD'!$A$3:$I$43,9,FALSE)</f>
        <v>1.6316119499999997E-4</v>
      </c>
      <c r="EN40" s="81">
        <f>BJ40*VLOOKUP(EN$8,'PONDERADORES-GBD'!$A$3:$I$43,5,FALSE)*VLOOKUP(EN$8,'PONDERADORES-GBD'!$A$3:$I$43,7,FALSE)+BJ40*(1-VLOOKUP(EN$8,'PONDERADORES-GBD'!$A$3:$I$43,5,FALSE))*VLOOKUP(EN$8,'PONDERADORES-GBD'!$A$3:$I$43,9,FALSE)</f>
        <v>0</v>
      </c>
      <c r="EO40" s="81">
        <f>BK40*VLOOKUP(EO$8,'PONDERADORES-GBD'!$A$3:$I$43,5,FALSE)*VLOOKUP(EO$8,'PONDERADORES-GBD'!$A$3:$I$43,7,FALSE)+BK40*(1-VLOOKUP(EO$8,'PONDERADORES-GBD'!$A$3:$I$43,5,FALSE))*VLOOKUP(EO$8,'PONDERADORES-GBD'!$A$3:$I$43,9,FALSE)</f>
        <v>0</v>
      </c>
      <c r="EP40" s="81">
        <f>BL40*VLOOKUP(EP$8,'PONDERADORES-GBD'!$A$3:$I$43,5,FALSE)*VLOOKUP(EP$8,'PONDERADORES-GBD'!$A$3:$I$43,7,FALSE)+BL40*(1-VLOOKUP(EP$8,'PONDERADORES-GBD'!$A$3:$I$43,5,FALSE))*VLOOKUP(EP$8,'PONDERADORES-GBD'!$A$3:$I$43,9,FALSE)</f>
        <v>0</v>
      </c>
      <c r="EQ40" s="81">
        <f>BM40*VLOOKUP(EQ$8,'PONDERADORES-GBD'!$A$3:$I$43,5,FALSE)*VLOOKUP(EQ$8,'PONDERADORES-GBD'!$A$3:$I$43,7,FALSE)+BM40*(1-VLOOKUP(EQ$8,'PONDERADORES-GBD'!$A$3:$I$43,5,FALSE))*VLOOKUP(EQ$8,'PONDERADORES-GBD'!$A$3:$I$43,9,FALSE)</f>
        <v>0</v>
      </c>
      <c r="ER40" s="81">
        <f>BN40*VLOOKUP(ER$8,'PONDERADORES-GBD'!$A$3:$I$43,5,FALSE)*VLOOKUP(ER$8,'PONDERADORES-GBD'!$A$3:$I$43,7,FALSE)+BN40*(1-VLOOKUP(ER$8,'PONDERADORES-GBD'!$A$3:$I$43,5,FALSE))*VLOOKUP(ER$8,'PONDERADORES-GBD'!$A$3:$I$43,9,FALSE)</f>
        <v>0</v>
      </c>
      <c r="ES40" s="81">
        <f>BO40*VLOOKUP(ES$8,'PONDERADORES-GBD'!$A$3:$I$43,5,FALSE)*VLOOKUP(ES$8,'PONDERADORES-GBD'!$A$3:$I$43,7,FALSE)+BO40*(1-VLOOKUP(ES$8,'PONDERADORES-GBD'!$A$3:$I$43,5,FALSE))*VLOOKUP(ES$8,'PONDERADORES-GBD'!$A$3:$I$43,9,FALSE)</f>
        <v>0</v>
      </c>
      <c r="ET40" s="81">
        <f>BP40*VLOOKUP(ET$8,'PONDERADORES-GBD'!$A$3:$I$43,5,FALSE)*VLOOKUP(ET$8,'PONDERADORES-GBD'!$A$3:$I$43,7,FALSE)+BP40*(1-VLOOKUP(ET$8,'PONDERADORES-GBD'!$A$3:$I$43,5,FALSE))*VLOOKUP(ET$8,'PONDERADORES-GBD'!$A$3:$I$43,9,FALSE)</f>
        <v>0</v>
      </c>
      <c r="EU40" s="81">
        <f>BQ40*VLOOKUP(EU$8,'PONDERADORES-GBD'!$A$3:$I$43,5,FALSE)*VLOOKUP(EU$8,'PONDERADORES-GBD'!$A$3:$I$43,7,FALSE)+BQ40*(1-VLOOKUP(EU$8,'PONDERADORES-GBD'!$A$3:$I$43,5,FALSE))*VLOOKUP(EU$8,'PONDERADORES-GBD'!$A$3:$I$43,9,FALSE)</f>
        <v>0</v>
      </c>
      <c r="EV40" s="81">
        <f>BR40*VLOOKUP(EV$8,'PONDERADORES-GBD'!$A$3:$I$43,5,FALSE)*VLOOKUP(EV$8,'PONDERADORES-GBD'!$A$3:$I$43,7,FALSE)+BR40*(1-VLOOKUP(EV$8,'PONDERADORES-GBD'!$A$3:$I$43,5,FALSE))*VLOOKUP(EV$8,'PONDERADORES-GBD'!$A$3:$I$43,9,FALSE)</f>
        <v>0</v>
      </c>
      <c r="EW40" s="81">
        <f>BS40*VLOOKUP(EW$8,'PONDERADORES-GBD'!$A$3:$I$43,5,FALSE)*VLOOKUP(EW$8,'PONDERADORES-GBD'!$A$3:$I$43,7,FALSE)+BS40*(1-VLOOKUP(EW$8,'PONDERADORES-GBD'!$A$3:$I$43,5,FALSE))*VLOOKUP(EW$8,'PONDERADORES-GBD'!$A$3:$I$43,9,FALSE)</f>
        <v>0</v>
      </c>
      <c r="EX40" s="81">
        <f>BT40*VLOOKUP(EX$8,'PONDERADORES-GBD'!$A$3:$I$43,5,FALSE)*VLOOKUP(EX$8,'PONDERADORES-GBD'!$A$3:$I$43,7,FALSE)+BT40*(1-VLOOKUP(EX$8,'PONDERADORES-GBD'!$A$3:$I$43,5,FALSE))*VLOOKUP(EX$8,'PONDERADORES-GBD'!$A$3:$I$43,9,FALSE)</f>
        <v>0</v>
      </c>
      <c r="EY40" s="81">
        <f>BU40*VLOOKUP(EY$8,'PONDERADORES-GBD'!$A$3:$I$43,5,FALSE)*VLOOKUP(EY$8,'PONDERADORES-GBD'!$A$3:$I$43,7,FALSE)+BU40*(1-VLOOKUP(EY$8,'PONDERADORES-GBD'!$A$3:$I$43,5,FALSE))*VLOOKUP(EY$8,'PONDERADORES-GBD'!$A$3:$I$43,9,FALSE)</f>
        <v>0</v>
      </c>
      <c r="EZ40" s="81">
        <f>BV40*VLOOKUP(EZ$8,'PONDERADORES-GBD'!$A$3:$I$43,5,FALSE)*VLOOKUP(EZ$8,'PONDERADORES-GBD'!$A$3:$I$43,7,FALSE)+BV40*(1-VLOOKUP(EZ$8,'PONDERADORES-GBD'!$A$3:$I$43,5,FALSE))*VLOOKUP(EZ$8,'PONDERADORES-GBD'!$A$3:$I$43,9,FALSE)</f>
        <v>1.7410000000000001E-6</v>
      </c>
      <c r="FA40" s="81">
        <f>BW40*VLOOKUP(FA$8,'PONDERADORES-GBD'!$A$3:$I$43,5,FALSE)*VLOOKUP(FA$8,'PONDERADORES-GBD'!$A$3:$I$43,7,FALSE)+BW40*(1-VLOOKUP(FA$8,'PONDERADORES-GBD'!$A$3:$I$43,5,FALSE))*VLOOKUP(FA$8,'PONDERADORES-GBD'!$A$3:$I$43,9,FALSE)</f>
        <v>6.7895100000000007E-5</v>
      </c>
      <c r="FB40" s="81">
        <f>BX40*VLOOKUP(FB$8,'PONDERADORES-GBD'!$A$3:$I$43,5,FALSE)*VLOOKUP(FB$8,'PONDERADORES-GBD'!$A$3:$I$43,7,FALSE)+BX40*(1-VLOOKUP(FB$8,'PONDERADORES-GBD'!$A$3:$I$43,5,FALSE))*VLOOKUP(FB$8,'PONDERADORES-GBD'!$A$3:$I$43,9,FALSE)</f>
        <v>0</v>
      </c>
      <c r="FC40" s="81">
        <f>BY40*VLOOKUP(FC$8,'PONDERADORES-GBD'!$A$3:$I$43,5,FALSE)*VLOOKUP(FC$8,'PONDERADORES-GBD'!$A$3:$I$43,7,FALSE)+BY40*(1-VLOOKUP(FC$8,'PONDERADORES-GBD'!$A$3:$I$43,5,FALSE))*VLOOKUP(FC$8,'PONDERADORES-GBD'!$A$3:$I$43,9,FALSE)</f>
        <v>0</v>
      </c>
      <c r="FD40" s="81">
        <f>BZ40*VLOOKUP(FD$8,'PONDERADORES-GBD'!$A$3:$I$43,5,FALSE)*VLOOKUP(FD$8,'PONDERADORES-GBD'!$A$3:$I$43,7,FALSE)+BZ40*(1-VLOOKUP(FD$8,'PONDERADORES-GBD'!$A$3:$I$43,5,FALSE))*VLOOKUP(FD$8,'PONDERADORES-GBD'!$A$3:$I$43,9,FALSE)</f>
        <v>0</v>
      </c>
      <c r="FE40" s="81">
        <f>CA40*VLOOKUP(FE$8,'PONDERADORES-GBD'!$A$3:$I$43,5,FALSE)*VLOOKUP(FE$8,'PONDERADORES-GBD'!$A$3:$I$43,7,FALSE)+CA40*(1-VLOOKUP(FE$8,'PONDERADORES-GBD'!$A$3:$I$43,5,FALSE))*VLOOKUP(FE$8,'PONDERADORES-GBD'!$A$3:$I$43,9,FALSE)</f>
        <v>0</v>
      </c>
      <c r="FF40" s="81">
        <f>CB40*VLOOKUP(FF$8,'PONDERADORES-GBD'!$A$3:$I$43,5,FALSE)*VLOOKUP(FF$8,'PONDERADORES-GBD'!$A$3:$I$43,7,FALSE)+CB40*(1-VLOOKUP(FF$8,'PONDERADORES-GBD'!$A$3:$I$43,5,FALSE))*VLOOKUP(FF$8,'PONDERADORES-GBD'!$A$3:$I$43,9,FALSE)</f>
        <v>0</v>
      </c>
      <c r="FG40" s="81">
        <f>CC40*VLOOKUP(FG$8,'PONDERADORES-GBD'!$A$3:$I$43,5,FALSE)*VLOOKUP(FG$8,'PONDERADORES-GBD'!$A$3:$I$43,7,FALSE)+CC40*(1-VLOOKUP(FG$8,'PONDERADORES-GBD'!$A$3:$I$43,5,FALSE))*VLOOKUP(FG$8,'PONDERADORES-GBD'!$A$3:$I$43,9,FALSE)</f>
        <v>0</v>
      </c>
      <c r="FH40" s="81">
        <f>CD40*VLOOKUP(FH$8,'PONDERADORES-GBD'!$A$3:$I$43,5,FALSE)*VLOOKUP(FH$8,'PONDERADORES-GBD'!$A$3:$I$43,7,FALSE)+CD40*(1-VLOOKUP(FH$8,'PONDERADORES-GBD'!$A$3:$I$43,5,FALSE))*VLOOKUP(FH$8,'PONDERADORES-GBD'!$A$3:$I$43,9,FALSE)</f>
        <v>0</v>
      </c>
      <c r="FI40" s="81">
        <f>CE40*VLOOKUP(FI$8,'PONDERADORES-GBD'!$A$3:$I$43,5,FALSE)*VLOOKUP(FI$8,'PONDERADORES-GBD'!$A$3:$I$43,7,FALSE)+CE40*(1-VLOOKUP(FI$8,'PONDERADORES-GBD'!$A$3:$I$43,5,FALSE))*VLOOKUP(FI$8,'PONDERADORES-GBD'!$A$3:$I$43,9,FALSE)</f>
        <v>0</v>
      </c>
      <c r="FJ40" s="81">
        <f>CF40*VLOOKUP(FJ$8,'PONDERADORES-GBD'!$A$3:$I$43,5,FALSE)*VLOOKUP(FJ$8,'PONDERADORES-GBD'!$A$3:$I$43,7,FALSE)+CF40*(1-VLOOKUP(FJ$8,'PONDERADORES-GBD'!$A$3:$I$43,5,FALSE))*VLOOKUP(FJ$8,'PONDERADORES-GBD'!$A$3:$I$43,9,FALSE)</f>
        <v>0</v>
      </c>
      <c r="FK40" s="81">
        <f>CG40*VLOOKUP(FK$8,'PONDERADORES-GBD'!$A$3:$I$43,5,FALSE)*VLOOKUP(FK$8,'PONDERADORES-GBD'!$A$3:$I$43,7,FALSE)+CG40*(1-VLOOKUP(FK$8,'PONDERADORES-GBD'!$A$3:$I$43,5,FALSE))*VLOOKUP(FK$8,'PONDERADORES-GBD'!$A$3:$I$43,9,FALSE)</f>
        <v>0</v>
      </c>
      <c r="FL40" s="81">
        <f>CH40*VLOOKUP(FL$8,'PONDERADORES-GBD'!$A$3:$I$43,5,FALSE)*VLOOKUP(FL$8,'PONDERADORES-GBD'!$A$3:$I$43,6,FALSE)*VLOOKUP(FL$8,'PONDERADORES-GBD'!$A$3:$I$43,3,FALSE)+CH40*(1-VLOOKUP(FL$8,'PONDERADORES-GBD'!$A$3:$I$43,5,FALSE))*VLOOKUP(FL$8,'PONDERADORES-GBD'!$A$3:$I$43,8,FALSE)*VLOOKUP(FL$8,'PONDERADORES-GBD'!$A$3:$I$43,3,FALSE)</f>
        <v>0</v>
      </c>
      <c r="FM40" s="81">
        <f>CI40*VLOOKUP(FM$8,'PONDERADORES-GBD'!$A$3:$I$43,5,FALSE)*VLOOKUP(FM$8,'PONDERADORES-GBD'!$A$3:$I$43,6,FALSE)*VLOOKUP(FM$8,'PONDERADORES-GBD'!$A$3:$I$43,3,FALSE)+CI40*(1-VLOOKUP(FM$8,'PONDERADORES-GBD'!$A$3:$I$43,5,FALSE))*VLOOKUP(FM$8,'PONDERADORES-GBD'!$A$3:$I$43,8,FALSE)*VLOOKUP(FM$8,'PONDERADORES-GBD'!$A$3:$I$43,3,FALSE)</f>
        <v>0</v>
      </c>
      <c r="FN40" s="81">
        <f>CJ40*VLOOKUP(FN$8,'PONDERADORES-GBD'!$A$3:$I$43,5,FALSE)*VLOOKUP(FN$8,'PONDERADORES-GBD'!$A$3:$I$43,6,FALSE)*VLOOKUP(FN$8,'PONDERADORES-GBD'!$A$3:$I$43,3,FALSE)+CJ40*(1-VLOOKUP(FN$8,'PONDERADORES-GBD'!$A$3:$I$43,5,FALSE))*VLOOKUP(FN$8,'PONDERADORES-GBD'!$A$3:$I$43,8,FALSE)*VLOOKUP(FN$8,'PONDERADORES-GBD'!$A$3:$I$43,3,FALSE)</f>
        <v>2.3076997392470909E-3</v>
      </c>
      <c r="FO40" s="81">
        <f>CK40*VLOOKUP(FO$8,'PONDERADORES-GBD'!$A$3:$I$43,5,FALSE)*VLOOKUP(FO$8,'PONDERADORES-GBD'!$A$3:$I$43,6,FALSE)*VLOOKUP(FO$8,'PONDERADORES-GBD'!$A$3:$I$43,3,FALSE)+CK40*(1-VLOOKUP(FO$8,'PONDERADORES-GBD'!$A$3:$I$43,5,FALSE))*VLOOKUP(FO$8,'PONDERADORES-GBD'!$A$3:$I$43,8,FALSE)*VLOOKUP(FO$8,'PONDERADORES-GBD'!$A$3:$I$43,3,FALSE)</f>
        <v>0</v>
      </c>
      <c r="FP40" s="81">
        <f>CL40*VLOOKUP(FP$8,'PONDERADORES-GBD'!$A$3:$I$43,5,FALSE)*VLOOKUP(FP$8,'PONDERADORES-GBD'!$A$3:$I$43,6,FALSE)*VLOOKUP(FP$8,'PONDERADORES-GBD'!$A$3:$I$43,3,FALSE)+CL40*(1-VLOOKUP(FP$8,'PONDERADORES-GBD'!$A$3:$I$43,5,FALSE))*VLOOKUP(FP$8,'PONDERADORES-GBD'!$A$3:$I$43,8,FALSE)*VLOOKUP(FP$8,'PONDERADORES-GBD'!$A$3:$I$43,3,FALSE)</f>
        <v>0</v>
      </c>
      <c r="FQ40" s="81">
        <f>CM40*VLOOKUP(FQ$8,'PONDERADORES-GBD'!$A$3:$I$43,5,FALSE)*VLOOKUP(FQ$8,'PONDERADORES-GBD'!$A$3:$I$43,6,FALSE)*VLOOKUP(FQ$8,'PONDERADORES-GBD'!$A$3:$I$43,3,FALSE)+CM40*(1-VLOOKUP(FQ$8,'PONDERADORES-GBD'!$A$3:$I$43,5,FALSE))*VLOOKUP(FQ$8,'PONDERADORES-GBD'!$A$3:$I$43,8,FALSE)*VLOOKUP(FQ$8,'PONDERADORES-GBD'!$A$3:$I$43,3,FALSE)</f>
        <v>0</v>
      </c>
      <c r="FR40" s="81">
        <f>CN40*VLOOKUP(FR$8,'PONDERADORES-GBD'!$A$3:$I$43,5,FALSE)*VLOOKUP(FR$8,'PONDERADORES-GBD'!$A$3:$I$43,6,FALSE)*VLOOKUP(FR$8,'PONDERADORES-GBD'!$A$3:$I$43,3,FALSE)+CN40*(1-VLOOKUP(FR$8,'PONDERADORES-GBD'!$A$3:$I$43,5,FALSE))*VLOOKUP(FR$8,'PONDERADORES-GBD'!$A$3:$I$43,8,FALSE)*VLOOKUP(FR$8,'PONDERADORES-GBD'!$A$3:$I$43,3,FALSE)</f>
        <v>3.5987009317453795E-3</v>
      </c>
      <c r="FS40" s="81">
        <f>CO40*VLOOKUP(FS$8,'PONDERADORES-GBD'!$A$3:$I$43,5,FALSE)*VLOOKUP(FS$8,'PONDERADORES-GBD'!$A$3:$I$43,6,FALSE)*VLOOKUP(FS$8,'PONDERADORES-GBD'!$A$3:$I$43,3,FALSE)+CO40*(1-VLOOKUP(FS$8,'PONDERADORES-GBD'!$A$3:$I$43,5,FALSE))*VLOOKUP(FS$8,'PONDERADORES-GBD'!$A$3:$I$43,8,FALSE)*VLOOKUP(FS$8,'PONDERADORES-GBD'!$A$3:$I$43,3,FALSE)</f>
        <v>3.6912540813141683E-4</v>
      </c>
      <c r="FT40" s="81">
        <f>CP40*VLOOKUP(FT$8,'PONDERADORES-GBD'!$A$3:$I$43,5,FALSE)*VLOOKUP(FT$8,'PONDERADORES-GBD'!$A$3:$I$43,6,FALSE)*VLOOKUP(FT$8,'PONDERADORES-GBD'!$A$3:$I$43,3,FALSE)+CP40*(1-VLOOKUP(FT$8,'PONDERADORES-GBD'!$A$3:$I$43,5,FALSE))*VLOOKUP(FT$8,'PONDERADORES-GBD'!$A$3:$I$43,8,FALSE)*VLOOKUP(FT$8,'PONDERADORES-GBD'!$A$3:$I$43,3,FALSE)</f>
        <v>1.04139841724846E-3</v>
      </c>
      <c r="FU40" s="81">
        <f>CQ40*VLOOKUP(FU$8,'PONDERADORES-GBD'!$A$3:$I$43,5,FALSE)*VLOOKUP(FU$8,'PONDERADORES-GBD'!$A$3:$I$43,6,FALSE)*VLOOKUP(FU$8,'PONDERADORES-GBD'!$A$3:$I$43,3,FALSE)+CQ40*(1-VLOOKUP(FU$8,'PONDERADORES-GBD'!$A$3:$I$43,5,FALSE))*VLOOKUP(FU$8,'PONDERADORES-GBD'!$A$3:$I$43,8,FALSE)*VLOOKUP(FU$8,'PONDERADORES-GBD'!$A$3:$I$43,3,FALSE)</f>
        <v>2.0173666940451749E-4</v>
      </c>
      <c r="FV40" s="81">
        <f>CR40*VLOOKUP(FV$8,'PONDERADORES-GBD'!$A$3:$I$43,5,FALSE)*VLOOKUP(FV$8,'PONDERADORES-GBD'!$A$3:$I$43,6,FALSE)*VLOOKUP(FV$8,'PONDERADORES-GBD'!$A$3:$I$43,3,FALSE)+CR40*(1-VLOOKUP(FV$8,'PONDERADORES-GBD'!$A$3:$I$43,5,FALSE))*VLOOKUP(FV$8,'PONDERADORES-GBD'!$A$3:$I$43,8,FALSE)*VLOOKUP(FV$8,'PONDERADORES-GBD'!$A$3:$I$43,3,FALSE)</f>
        <v>1.6271930809034908E-3</v>
      </c>
      <c r="FW40" s="81">
        <f>CS40*VLOOKUP(FW$8,'PONDERADORES-GBD'!$A$3:$I$43,5,FALSE)*VLOOKUP(FW$8,'PONDERADORES-GBD'!$A$3:$I$43,6,FALSE)*VLOOKUP(FW$8,'PONDERADORES-GBD'!$A$3:$I$43,3,FALSE)+CS40*(1-VLOOKUP(FW$8,'PONDERADORES-GBD'!$A$3:$I$43,5,FALSE))*VLOOKUP(FW$8,'PONDERADORES-GBD'!$A$3:$I$43,8,FALSE)*VLOOKUP(FW$8,'PONDERADORES-GBD'!$A$3:$I$43,3,FALSE)</f>
        <v>0</v>
      </c>
      <c r="FX40" s="81">
        <f>CT40*VLOOKUP(FX$8,'PONDERADORES-GBD'!$A$3:$I$43,5,FALSE)*VLOOKUP(FX$8,'PONDERADORES-GBD'!$A$3:$I$43,6,FALSE)*VLOOKUP(FX$8,'PONDERADORES-GBD'!$A$3:$I$43,3,FALSE)+CT40*(1-VLOOKUP(FX$8,'PONDERADORES-GBD'!$A$3:$I$43,5,FALSE))*VLOOKUP(FX$8,'PONDERADORES-GBD'!$A$3:$I$43,8,FALSE)*VLOOKUP(FX$8,'PONDERADORES-GBD'!$A$3:$I$43,3,FALSE)</f>
        <v>3.1236592108145107E-4</v>
      </c>
      <c r="FY40" s="81">
        <f>CU40*VLOOKUP(FY$8,'PONDERADORES-GBD'!$A$3:$I$43,5,FALSE)*VLOOKUP(FY$8,'PONDERADORES-GBD'!$A$3:$I$43,6,FALSE)*VLOOKUP(FY$8,'PONDERADORES-GBD'!$A$3:$I$43,3,FALSE)+CU40*(1-VLOOKUP(FY$8,'PONDERADORES-GBD'!$A$3:$I$43,5,FALSE))*VLOOKUP(FY$8,'PONDERADORES-GBD'!$A$3:$I$43,8,FALSE)*VLOOKUP(FY$8,'PONDERADORES-GBD'!$A$3:$I$43,3,FALSE)</f>
        <v>1.9458229158110881E-6</v>
      </c>
      <c r="FZ40" s="81">
        <f>CV40*VLOOKUP(FZ$8,'PONDERADORES-GBD'!$A$3:$I$43,5,FALSE)*VLOOKUP(FZ$8,'PONDERADORES-GBD'!$A$3:$I$43,6,FALSE)*VLOOKUP(FZ$8,'PONDERADORES-GBD'!$A$3:$I$43,3,FALSE)+CV40*(1-VLOOKUP(FZ$8,'PONDERADORES-GBD'!$A$3:$I$43,5,FALSE))*VLOOKUP(FZ$8,'PONDERADORES-GBD'!$A$3:$I$43,8,FALSE)*VLOOKUP(FZ$8,'PONDERADORES-GBD'!$A$3:$I$43,3,FALSE)</f>
        <v>0</v>
      </c>
      <c r="GA40" s="81">
        <f>CW40*VLOOKUP(GA$8,'PONDERADORES-GBD'!$A$3:$I$43,5,FALSE)*VLOOKUP(GA$8,'PONDERADORES-GBD'!$A$3:$I$43,6,FALSE)*VLOOKUP(GA$8,'PONDERADORES-GBD'!$A$3:$I$43,3,FALSE)+CW40*(1-VLOOKUP(GA$8,'PONDERADORES-GBD'!$A$3:$I$43,5,FALSE))*VLOOKUP(GA$8,'PONDERADORES-GBD'!$A$3:$I$43,8,FALSE)*VLOOKUP(GA$8,'PONDERADORES-GBD'!$A$3:$I$43,3,FALSE)</f>
        <v>9.8723132361396295E-5</v>
      </c>
      <c r="GB40" s="81">
        <f>CX40*VLOOKUP(GB$8,'PONDERADORES-GBD'!$A$3:$I$43,5,FALSE)*VLOOKUP(GB$8,'PONDERADORES-GBD'!$A$3:$I$43,6,FALSE)*VLOOKUP(GB$8,'PONDERADORES-GBD'!$A$3:$I$43,3,FALSE)+CX40*(1-VLOOKUP(GB$8,'PONDERADORES-GBD'!$A$3:$I$43,5,FALSE))*VLOOKUP(GB$8,'PONDERADORES-GBD'!$A$3:$I$43,8,FALSE)*VLOOKUP(GB$8,'PONDERADORES-GBD'!$A$3:$I$43,3,FALSE)</f>
        <v>1.4281398986995208E-4</v>
      </c>
      <c r="GC40" s="81">
        <f>CY40*VLOOKUP(GC$8,'PONDERADORES-GBD'!$A$3:$I$43,5,FALSE)*VLOOKUP(GC$8,'PONDERADORES-GBD'!$A$3:$I$43,6,FALSE)*VLOOKUP(GC$8,'PONDERADORES-GBD'!$A$3:$I$43,3,FALSE)+CY40*(1-VLOOKUP(GC$8,'PONDERADORES-GBD'!$A$3:$I$43,5,FALSE))*VLOOKUP(GC$8,'PONDERADORES-GBD'!$A$3:$I$43,8,FALSE)*VLOOKUP(GC$8,'PONDERADORES-GBD'!$A$3:$I$43,3,FALSE)</f>
        <v>6.2060678932238198E-4</v>
      </c>
      <c r="GD40" s="81">
        <f>CZ40*VLOOKUP(GD$8,'PONDERADORES-GBD'!$A$3:$I$43,5,FALSE)*VLOOKUP(GD$8,'PONDERADORES-GBD'!$A$3:$I$43,6,FALSE)*VLOOKUP(GD$8,'PONDERADORES-GBD'!$A$3:$I$43,3,FALSE)+CZ40*(1-VLOOKUP(GD$8,'PONDERADORES-GBD'!$A$3:$I$43,5,FALSE))*VLOOKUP(GD$8,'PONDERADORES-GBD'!$A$3:$I$43,8,FALSE)*VLOOKUP(GD$8,'PONDERADORES-GBD'!$A$3:$I$43,3,FALSE)</f>
        <v>3.4641044599589317E-4</v>
      </c>
      <c r="GE40" s="81">
        <f>DA40*VLOOKUP(GE$8,'PONDERADORES-GBD'!$A$3:$I$43,5,FALSE)*VLOOKUP(GE$8,'PONDERADORES-GBD'!$A$3:$I$43,6,FALSE)*VLOOKUP(GE$8,'PONDERADORES-GBD'!$A$3:$I$43,3,FALSE)+DA40*(1-VLOOKUP(GE$8,'PONDERADORES-GBD'!$A$3:$I$43,5,FALSE))*VLOOKUP(GE$8,'PONDERADORES-GBD'!$A$3:$I$43,8,FALSE)*VLOOKUP(GE$8,'PONDERADORES-GBD'!$A$3:$I$43,3,FALSE)</f>
        <v>2.8317019028062975E-4</v>
      </c>
      <c r="GF40" s="81">
        <f>DB40*VLOOKUP(GF$8,'PONDERADORES-GBD'!$A$3:$I$43,5,FALSE)*VLOOKUP(GF$8,'PONDERADORES-GBD'!$A$3:$I$43,6,FALSE)*VLOOKUP(GF$8,'PONDERADORES-GBD'!$A$3:$I$43,3,FALSE)+DB40*(1-VLOOKUP(GF$8,'PONDERADORES-GBD'!$A$3:$I$43,5,FALSE))*VLOOKUP(GF$8,'PONDERADORES-GBD'!$A$3:$I$43,8,FALSE)*VLOOKUP(GF$8,'PONDERADORES-GBD'!$A$3:$I$43,3,FALSE)</f>
        <v>2.6593368925393565E-4</v>
      </c>
      <c r="GG40" s="81">
        <f>DC40*VLOOKUP(GG$8,'PONDERADORES-GBD'!$A$3:$I$43,5,FALSE)*VLOOKUP(GG$8,'PONDERADORES-GBD'!$A$3:$I$43,6,FALSE)*VLOOKUP(GG$8,'PONDERADORES-GBD'!$A$3:$I$43,3,FALSE)+DC40*(1-VLOOKUP(GG$8,'PONDERADORES-GBD'!$A$3:$I$43,5,FALSE))*VLOOKUP(GG$8,'PONDERADORES-GBD'!$A$3:$I$43,8,FALSE)*VLOOKUP(GG$8,'PONDERADORES-GBD'!$A$3:$I$43,3,FALSE)</f>
        <v>9.9666776180698139E-6</v>
      </c>
      <c r="GH40" s="81">
        <f>DD40*VLOOKUP(GH$8,'PONDERADORES-GBD'!$A$3:$I$43,5,FALSE)*VLOOKUP(GH$8,'PONDERADORES-GBD'!$A$3:$I$43,6,FALSE)*VLOOKUP(GH$8,'PONDERADORES-GBD'!$A$3:$I$43,3,FALSE)+DD40*(1-VLOOKUP(GH$8,'PONDERADORES-GBD'!$A$3:$I$43,5,FALSE))*VLOOKUP(GH$8,'PONDERADORES-GBD'!$A$3:$I$43,8,FALSE)*VLOOKUP(GH$8,'PONDERADORES-GBD'!$A$3:$I$43,3,FALSE)</f>
        <v>8.1320447638603716E-4</v>
      </c>
      <c r="GI40" s="81">
        <f>DE40*VLOOKUP(GI$8,'PONDERADORES-GBD'!$A$3:$I$43,5,FALSE)*VLOOKUP(GI$8,'PONDERADORES-GBD'!$A$3:$I$43,6,FALSE)*VLOOKUP(GI$8,'PONDERADORES-GBD'!$A$3:$I$43,3,FALSE)+DE40*(1-VLOOKUP(GI$8,'PONDERADORES-GBD'!$A$3:$I$43,5,FALSE))*VLOOKUP(GI$8,'PONDERADORES-GBD'!$A$3:$I$43,8,FALSE)*VLOOKUP(GI$8,'PONDERADORES-GBD'!$A$3:$I$43,3,FALSE)</f>
        <v>1.2479530184804929E-5</v>
      </c>
      <c r="GJ40" s="81">
        <f>DF40*VLOOKUP(GJ$8,'PONDERADORES-GBD'!$A$3:$I$43,5,FALSE)*VLOOKUP(GJ$8,'PONDERADORES-GBD'!$A$3:$I$43,6,FALSE)*VLOOKUP(GJ$8,'PONDERADORES-GBD'!$A$3:$I$43,3,FALSE)+DF40*(1-VLOOKUP(GJ$8,'PONDERADORES-GBD'!$A$3:$I$43,5,FALSE))*VLOOKUP(GJ$8,'PONDERADORES-GBD'!$A$3:$I$43,8,FALSE)*VLOOKUP(GJ$8,'PONDERADORES-GBD'!$A$3:$I$43,3,FALSE)</f>
        <v>1.172527036276523E-6</v>
      </c>
      <c r="GK40" s="81">
        <f>DG40*VLOOKUP(GK$8,'PONDERADORES-GBD'!$A$3:$I$43,5,FALSE)*VLOOKUP(GK$8,'PONDERADORES-GBD'!$A$3:$I$43,6,FALSE)*VLOOKUP(GK$8,'PONDERADORES-GBD'!$A$3:$I$43,3,FALSE)+DG40*(1-VLOOKUP(GK$8,'PONDERADORES-GBD'!$A$3:$I$43,5,FALSE))*VLOOKUP(GK$8,'PONDERADORES-GBD'!$A$3:$I$43,8,FALSE)*VLOOKUP(GK$8,'PONDERADORES-GBD'!$A$3:$I$43,3,FALSE)</f>
        <v>0</v>
      </c>
      <c r="GL40" s="81">
        <f>DH40*VLOOKUP(GL$8,'PONDERADORES-GBD'!$A$3:$I$43,5,FALSE)*VLOOKUP(GL$8,'PONDERADORES-GBD'!$A$3:$I$43,6,FALSE)*VLOOKUP(GL$8,'PONDERADORES-GBD'!$A$3:$I$43,3,FALSE)+DH40*(1-VLOOKUP(GL$8,'PONDERADORES-GBD'!$A$3:$I$43,5,FALSE))*VLOOKUP(GL$8,'PONDERADORES-GBD'!$A$3:$I$43,8,FALSE)*VLOOKUP(GL$8,'PONDERADORES-GBD'!$A$3:$I$43,3,FALSE)</f>
        <v>0</v>
      </c>
      <c r="GM40" s="81">
        <f>DI40*VLOOKUP(GM$8,'PONDERADORES-GBD'!$A$3:$I$43,5,FALSE)*VLOOKUP(GM$8,'PONDERADORES-GBD'!$A$3:$I$43,6,FALSE)*VLOOKUP(GM$8,'PONDERADORES-GBD'!$A$3:$I$43,3,FALSE)+DI40*(1-VLOOKUP(GM$8,'PONDERADORES-GBD'!$A$3:$I$43,5,FALSE))*VLOOKUP(GM$8,'PONDERADORES-GBD'!$A$3:$I$43,8,FALSE)*VLOOKUP(GM$8,'PONDERADORES-GBD'!$A$3:$I$43,3,FALSE)</f>
        <v>0</v>
      </c>
      <c r="GN40" s="81">
        <f>DJ40*VLOOKUP(GN$8,'PONDERADORES-GBD'!$A$3:$I$43,5,FALSE)*VLOOKUP(GN$8,'PONDERADORES-GBD'!$A$3:$I$43,6,FALSE)*VLOOKUP(GN$8,'PONDERADORES-GBD'!$A$3:$I$43,3,FALSE)+DJ40*(1-VLOOKUP(GN$8,'PONDERADORES-GBD'!$A$3:$I$43,5,FALSE))*VLOOKUP(GN$8,'PONDERADORES-GBD'!$A$3:$I$43,8,FALSE)*VLOOKUP(GN$8,'PONDERADORES-GBD'!$A$3:$I$43,3,FALSE)</f>
        <v>0</v>
      </c>
      <c r="GO40" s="81">
        <f>DK40*VLOOKUP(GO$8,'PONDERADORES-GBD'!$A$3:$I$43,5,FALSE)*VLOOKUP(GO$8,'PONDERADORES-GBD'!$A$3:$I$43,6,FALSE)*VLOOKUP(GO$8,'PONDERADORES-GBD'!$A$3:$I$43,3,FALSE)+DK40*(1-VLOOKUP(GO$8,'PONDERADORES-GBD'!$A$3:$I$43,5,FALSE))*VLOOKUP(GO$8,'PONDERADORES-GBD'!$A$3:$I$43,8,FALSE)*VLOOKUP(GO$8,'PONDERADORES-GBD'!$A$3:$I$43,3,FALSE)</f>
        <v>0</v>
      </c>
      <c r="GP40" s="81">
        <f>DL40*VLOOKUP(GP$8,'PONDERADORES-GBD'!$A$3:$I$43,5,FALSE)*VLOOKUP(GP$8,'PONDERADORES-GBD'!$A$3:$I$43,6,FALSE)*VLOOKUP(GP$8,'PONDERADORES-GBD'!$A$3:$I$43,3,FALSE)+DL40*(1-VLOOKUP(GP$8,'PONDERADORES-GBD'!$A$3:$I$43,5,FALSE))*VLOOKUP(GP$8,'PONDERADORES-GBD'!$A$3:$I$43,8,FALSE)*VLOOKUP(GP$8,'PONDERADORES-GBD'!$A$3:$I$43,3,FALSE)</f>
        <v>0</v>
      </c>
      <c r="GQ40" s="81">
        <f>DM40*VLOOKUP(GQ$8,'PONDERADORES-GBD'!$A$3:$I$43,5,FALSE)*VLOOKUP(GQ$8,'PONDERADORES-GBD'!$A$3:$I$43,6,FALSE)*VLOOKUP(GQ$8,'PONDERADORES-GBD'!$A$3:$I$43,3,FALSE)+DM40*(1-VLOOKUP(GQ$8,'PONDERADORES-GBD'!$A$3:$I$43,5,FALSE))*VLOOKUP(GQ$8,'PONDERADORES-GBD'!$A$3:$I$43,8,FALSE)*VLOOKUP(GQ$8,'PONDERADORES-GBD'!$A$3:$I$43,3,FALSE)</f>
        <v>7.6875696098562627E-7</v>
      </c>
      <c r="GR40" s="81">
        <f>DN40*VLOOKUP(GR$8,'PONDERADORES-GBD'!$A$3:$I$43,5,FALSE)*VLOOKUP(GR$8,'PONDERADORES-GBD'!$A$3:$I$43,6,FALSE)*VLOOKUP(GR$8,'PONDERADORES-GBD'!$A$3:$I$43,3,FALSE)+DN40*(1-VLOOKUP(GR$8,'PONDERADORES-GBD'!$A$3:$I$43,5,FALSE))*VLOOKUP(GR$8,'PONDERADORES-GBD'!$A$3:$I$43,8,FALSE)*VLOOKUP(GR$8,'PONDERADORES-GBD'!$A$3:$I$43,3,FALSE)</f>
        <v>0</v>
      </c>
      <c r="GS40" s="81">
        <f>DO40*VLOOKUP(GS$8,'PONDERADORES-GBD'!$A$3:$I$43,5,FALSE)*VLOOKUP(GS$8,'PONDERADORES-GBD'!$A$3:$I$43,6,FALSE)*VLOOKUP(GS$8,'PONDERADORES-GBD'!$A$3:$I$43,3,FALSE)+DO40*(1-VLOOKUP(GS$8,'PONDERADORES-GBD'!$A$3:$I$43,5,FALSE))*VLOOKUP(GS$8,'PONDERADORES-GBD'!$A$3:$I$43,8,FALSE)*VLOOKUP(GS$8,'PONDERADORES-GBD'!$A$3:$I$43,3,FALSE)</f>
        <v>0</v>
      </c>
      <c r="GT40" s="81">
        <f>DP40*VLOOKUP(GT$8,'PONDERADORES-GBD'!$A$3:$I$43,5,FALSE)*VLOOKUP(GT$8,'PONDERADORES-GBD'!$A$3:$I$43,6,FALSE)*VLOOKUP(GT$8,'PONDERADORES-GBD'!$A$3:$I$43,3,FALSE)+DP40*(1-VLOOKUP(GT$8,'PONDERADORES-GBD'!$A$3:$I$43,5,FALSE))*VLOOKUP(GT$8,'PONDERADORES-GBD'!$A$3:$I$43,8,FALSE)*VLOOKUP(GT$8,'PONDERADORES-GBD'!$A$3:$I$43,3,FALSE)</f>
        <v>2.7759748117727579E-6</v>
      </c>
      <c r="GU40" s="81">
        <f>DQ40*VLOOKUP(GU$8,'PONDERADORES-GBD'!$A$3:$I$43,5,FALSE)*VLOOKUP(GU$8,'PONDERADORES-GBD'!$A$3:$I$43,6,FALSE)*VLOOKUP(GU$8,'PONDERADORES-GBD'!$A$3:$I$43,3,FALSE)+DQ40*(1-VLOOKUP(GU$8,'PONDERADORES-GBD'!$A$3:$I$43,5,FALSE))*VLOOKUP(GU$8,'PONDERADORES-GBD'!$A$3:$I$43,8,FALSE)*VLOOKUP(GU$8,'PONDERADORES-GBD'!$A$3:$I$43,3,FALSE)</f>
        <v>6.7264164271047221E-6</v>
      </c>
      <c r="GV40" s="81">
        <f>DR40*VLOOKUP(GV$8,'PONDERADORES-GBD'!$A$3:$I$43,5,FALSE)*VLOOKUP(GV$8,'PONDERADORES-GBD'!$A$3:$I$43,6,FALSE)*VLOOKUP(GV$8,'PONDERADORES-GBD'!$A$3:$I$43,3,FALSE)+DR40*(1-VLOOKUP(GV$8,'PONDERADORES-GBD'!$A$3:$I$43,5,FALSE))*VLOOKUP(GV$8,'PONDERADORES-GBD'!$A$3:$I$43,8,FALSE)*VLOOKUP(GV$8,'PONDERADORES-GBD'!$A$3:$I$43,3,FALSE)</f>
        <v>1.882475761806982E-5</v>
      </c>
      <c r="GW40" s="81">
        <f>DS40*VLOOKUP(GW$8,'PONDERADORES-GBD'!$A$3:$I$43,5,FALSE)*VLOOKUP(GW$8,'PONDERADORES-GBD'!$A$3:$I$43,6,FALSE)*VLOOKUP(GW$8,'PONDERADORES-GBD'!$A$3:$I$43,3,FALSE)+DS40*(1-VLOOKUP(GW$8,'PONDERADORES-GBD'!$A$3:$I$43,5,FALSE))*VLOOKUP(GW$8,'PONDERADORES-GBD'!$A$3:$I$43,8,FALSE)*VLOOKUP(GW$8,'PONDERADORES-GBD'!$A$3:$I$43,3,FALSE)</f>
        <v>5.329914798083504E-6</v>
      </c>
      <c r="GX40" s="81">
        <f>DT40*VLOOKUP(GX$8,'PONDERADORES-GBD'!$A$3:$I$43,5,FALSE)*VLOOKUP(GX$8,'PONDERADORES-GBD'!$A$3:$I$43,6,FALSE)*VLOOKUP(GX$8,'PONDERADORES-GBD'!$A$3:$I$43,3,FALSE)+DT40*(1-VLOOKUP(GX$8,'PONDERADORES-GBD'!$A$3:$I$43,5,FALSE))*VLOOKUP(GX$8,'PONDERADORES-GBD'!$A$3:$I$43,8,FALSE)*VLOOKUP(GX$8,'PONDERADORES-GBD'!$A$3:$I$43,3,FALSE)</f>
        <v>0</v>
      </c>
      <c r="GY40" s="81">
        <f>DU40*VLOOKUP(GY$8,'PONDERADORES-GBD'!$A$3:$I$43,5,FALSE)*VLOOKUP(GY$8,'PONDERADORES-GBD'!$A$3:$I$43,6,FALSE)*VLOOKUP(GY$8,'PONDERADORES-GBD'!$A$3:$I$43,3,FALSE)+DU40*(1-VLOOKUP(GY$8,'PONDERADORES-GBD'!$A$3:$I$43,5,FALSE))*VLOOKUP(GY$8,'PONDERADORES-GBD'!$A$3:$I$43,8,FALSE)*VLOOKUP(GY$8,'PONDERADORES-GBD'!$A$3:$I$43,3,FALSE)</f>
        <v>0</v>
      </c>
      <c r="GZ40" s="82">
        <f t="shared" si="1"/>
        <v>5.0667639250000012E-3</v>
      </c>
      <c r="HA40" s="82">
        <f t="shared" si="2"/>
        <v>1.2089073259603013E-2</v>
      </c>
      <c r="HC40" s="52">
        <f>GZ40*PRODMORTALIDAD!BR40*C40</f>
        <v>0</v>
      </c>
      <c r="HD40" s="52">
        <f>PRODMORTALIDAD!E40*PRODLG!HA40*PRODLG!C40</f>
        <v>0</v>
      </c>
      <c r="HE40" s="52">
        <f t="shared" si="3"/>
        <v>0</v>
      </c>
    </row>
    <row r="41" spans="1:213" ht="15.75" x14ac:dyDescent="0.25">
      <c r="A41" s="68" t="s">
        <v>105</v>
      </c>
      <c r="B41" s="46" t="s">
        <v>55</v>
      </c>
      <c r="C41" s="50">
        <f>DATOS!B81</f>
        <v>0</v>
      </c>
      <c r="D41" s="51">
        <v>2.4147000000000001E-3</v>
      </c>
      <c r="E41" s="51">
        <v>9.0549999999999995E-4</v>
      </c>
      <c r="F41" s="51">
        <v>0.15600710000000001</v>
      </c>
      <c r="G41" s="51">
        <v>0</v>
      </c>
      <c r="H41" s="51">
        <v>0</v>
      </c>
      <c r="I41" s="51">
        <v>0</v>
      </c>
      <c r="J41" s="51">
        <v>0.15182609999999999</v>
      </c>
      <c r="K41" s="51">
        <v>3.44099E-2</v>
      </c>
      <c r="L41" s="51">
        <v>7.7875E-2</v>
      </c>
      <c r="M41" s="51">
        <v>1.47902E-2</v>
      </c>
      <c r="N41" s="51">
        <v>5.9160900000000002E-2</v>
      </c>
      <c r="O41" s="51">
        <v>0</v>
      </c>
      <c r="P41" s="51">
        <v>4.5019200000000002E-2</v>
      </c>
      <c r="Q41" s="51">
        <v>1.2074E-3</v>
      </c>
      <c r="R41" s="51">
        <v>9.0549999999999995E-4</v>
      </c>
      <c r="S41" s="51">
        <v>2.05252E-2</v>
      </c>
      <c r="T41" s="51">
        <v>1.6299399999999999E-2</v>
      </c>
      <c r="U41" s="51">
        <v>3.3202500000000003E-2</v>
      </c>
      <c r="V41" s="51">
        <v>3.0184099999999998E-2</v>
      </c>
      <c r="W41" s="51">
        <v>6.1877500000000002E-2</v>
      </c>
      <c r="X41" s="51">
        <v>5.7349799999999999E-2</v>
      </c>
      <c r="Y41" s="51">
        <v>8.1496999999999993E-3</v>
      </c>
      <c r="Z41" s="51">
        <v>0.1666164</v>
      </c>
      <c r="AA41" s="51">
        <v>9.6588999999999998E-3</v>
      </c>
      <c r="AB41" s="51">
        <v>3.3203E-3</v>
      </c>
      <c r="AC41" s="51">
        <v>0</v>
      </c>
      <c r="AD41" s="51">
        <v>0</v>
      </c>
      <c r="AE41" s="51">
        <v>0</v>
      </c>
      <c r="AF41" s="51">
        <v>3.0180000000000002E-4</v>
      </c>
      <c r="AG41" s="51">
        <v>6.0369999999999998E-4</v>
      </c>
      <c r="AH41" s="51">
        <v>0</v>
      </c>
      <c r="AI41" s="51">
        <v>6.0369999999999998E-4</v>
      </c>
      <c r="AJ41" s="51">
        <v>6.0368000000000002E-3</v>
      </c>
      <c r="AK41" s="51">
        <v>1.8109999999999999E-3</v>
      </c>
      <c r="AL41" s="51">
        <v>8.7533999999999997E-3</v>
      </c>
      <c r="AM41" s="51">
        <v>2.5354700000000001E-2</v>
      </c>
      <c r="AN41" s="51">
        <v>3.6221000000000001E-3</v>
      </c>
      <c r="AO41" s="51">
        <v>1.2074E-3</v>
      </c>
      <c r="AP41" s="51">
        <v>0</v>
      </c>
      <c r="AQ41" s="51">
        <v>0</v>
      </c>
      <c r="AR41" s="51">
        <v>0.99999990000000005</v>
      </c>
      <c r="AT41" s="78">
        <f>D41*VLOOKUP(AT$8,'PONDERADORES-GBD'!$A$3:$I$43,4,FALSE)</f>
        <v>2.4147000000000001E-3</v>
      </c>
      <c r="AU41" s="78">
        <f>E41*VLOOKUP(AU$8,'PONDERADORES-GBD'!$A$3:$I$43,4,FALSE)</f>
        <v>9.0549999999999995E-4</v>
      </c>
      <c r="AV41" s="78">
        <f>F41*VLOOKUP(AV$8,'PONDERADORES-GBD'!$A$3:$I$43,4,FALSE)</f>
        <v>7.800355000000001E-3</v>
      </c>
      <c r="AW41" s="78">
        <f>G41*VLOOKUP(AW$8,'PONDERADORES-GBD'!$A$3:$I$43,4,FALSE)</f>
        <v>0</v>
      </c>
      <c r="AX41" s="78">
        <f>H41*VLOOKUP(AX$8,'PONDERADORES-GBD'!$A$3:$I$43,4,FALSE)</f>
        <v>0</v>
      </c>
      <c r="AY41" s="78">
        <f>I41*VLOOKUP(AY$8,'PONDERADORES-GBD'!$A$3:$I$43,4,FALSE)</f>
        <v>0</v>
      </c>
      <c r="AZ41" s="78">
        <f>J41*VLOOKUP(AZ$8,'PONDERADORES-GBD'!$A$3:$I$43,4,FALSE)</f>
        <v>7.5913049999999996E-3</v>
      </c>
      <c r="BA41" s="78">
        <f>K41*VLOOKUP(BA$8,'PONDERADORES-GBD'!$A$3:$I$43,4,FALSE)</f>
        <v>1.7204950000000001E-3</v>
      </c>
      <c r="BB41" s="78">
        <f>L41*VLOOKUP(BB$8,'PONDERADORES-GBD'!$A$3:$I$43,4,FALSE)</f>
        <v>0</v>
      </c>
      <c r="BC41" s="78">
        <f>M41*VLOOKUP(BC$8,'PONDERADORES-GBD'!$A$3:$I$43,4,FALSE)</f>
        <v>0</v>
      </c>
      <c r="BD41" s="78">
        <f>N41*VLOOKUP(BD$8,'PONDERADORES-GBD'!$A$3:$I$43,4,FALSE)</f>
        <v>0</v>
      </c>
      <c r="BE41" s="78">
        <f>O41*VLOOKUP(BE$8,'PONDERADORES-GBD'!$A$3:$I$43,4,FALSE)</f>
        <v>0</v>
      </c>
      <c r="BF41" s="78">
        <f>P41*VLOOKUP(BF$8,'PONDERADORES-GBD'!$A$3:$I$43,4,FALSE)</f>
        <v>2.2509600000000002E-3</v>
      </c>
      <c r="BG41" s="78">
        <f>Q41*VLOOKUP(BG$8,'PONDERADORES-GBD'!$A$3:$I$43,4,FALSE)</f>
        <v>1.2074E-4</v>
      </c>
      <c r="BH41" s="78">
        <f>R41*VLOOKUP(BH$8,'PONDERADORES-GBD'!$A$3:$I$43,4,FALSE)</f>
        <v>1.8110000000000001E-4</v>
      </c>
      <c r="BI41" s="78">
        <f>S41*VLOOKUP(BI$8,'PONDERADORES-GBD'!$A$3:$I$43,4,FALSE)</f>
        <v>3.0787800000000001E-3</v>
      </c>
      <c r="BJ41" s="78">
        <f>T41*VLOOKUP(BJ$8,'PONDERADORES-GBD'!$A$3:$I$43,4,FALSE)</f>
        <v>0</v>
      </c>
      <c r="BK41" s="78">
        <f>U41*VLOOKUP(BK$8,'PONDERADORES-GBD'!$A$3:$I$43,4,FALSE)</f>
        <v>0</v>
      </c>
      <c r="BL41" s="78">
        <f>V41*VLOOKUP(BL$8,'PONDERADORES-GBD'!$A$3:$I$43,4,FALSE)</f>
        <v>0</v>
      </c>
      <c r="BM41" s="78">
        <f>W41*VLOOKUP(BM$8,'PONDERADORES-GBD'!$A$3:$I$43,4,FALSE)</f>
        <v>0</v>
      </c>
      <c r="BN41" s="78">
        <f>X41*VLOOKUP(BN$8,'PONDERADORES-GBD'!$A$3:$I$43,4,FALSE)</f>
        <v>0</v>
      </c>
      <c r="BO41" s="78">
        <f>Y41*VLOOKUP(BO$8,'PONDERADORES-GBD'!$A$3:$I$43,4,FALSE)</f>
        <v>0</v>
      </c>
      <c r="BP41" s="78">
        <f>Z41*VLOOKUP(BP$8,'PONDERADORES-GBD'!$A$3:$I$43,4,FALSE)</f>
        <v>0</v>
      </c>
      <c r="BQ41" s="78">
        <f>AA41*VLOOKUP(BQ$8,'PONDERADORES-GBD'!$A$3:$I$43,4,FALSE)</f>
        <v>0</v>
      </c>
      <c r="BR41" s="78">
        <f>AB41*VLOOKUP(BR$8,'PONDERADORES-GBD'!$A$3:$I$43,4,FALSE)</f>
        <v>0</v>
      </c>
      <c r="BS41" s="78">
        <f>AC41*VLOOKUP(BS$8,'PONDERADORES-GBD'!$A$3:$I$43,4,FALSE)</f>
        <v>0</v>
      </c>
      <c r="BT41" s="78">
        <f>AD41*VLOOKUP(BT$8,'PONDERADORES-GBD'!$A$3:$I$43,4,FALSE)</f>
        <v>0</v>
      </c>
      <c r="BU41" s="78">
        <f>AE41*VLOOKUP(BU$8,'PONDERADORES-GBD'!$A$3:$I$43,4,FALSE)</f>
        <v>0</v>
      </c>
      <c r="BV41" s="78">
        <f>AF41*VLOOKUP(BV$8,'PONDERADORES-GBD'!$A$3:$I$43,4,FALSE)</f>
        <v>3.0180000000000002E-4</v>
      </c>
      <c r="BW41" s="78">
        <f>AG41*VLOOKUP(BW$8,'PONDERADORES-GBD'!$A$3:$I$43,4,FALSE)</f>
        <v>6.0369999999999998E-4</v>
      </c>
      <c r="BX41" s="78">
        <f>AH41*VLOOKUP(BX$8,'PONDERADORES-GBD'!$A$3:$I$43,4,FALSE)</f>
        <v>0</v>
      </c>
      <c r="BY41" s="78">
        <f>AI41*VLOOKUP(BY$8,'PONDERADORES-GBD'!$A$3:$I$43,4,FALSE)</f>
        <v>0</v>
      </c>
      <c r="BZ41" s="78">
        <f>AJ41*VLOOKUP(BZ$8,'PONDERADORES-GBD'!$A$3:$I$43,4,FALSE)</f>
        <v>0</v>
      </c>
      <c r="CA41" s="78">
        <f>AK41*VLOOKUP(CA$8,'PONDERADORES-GBD'!$A$3:$I$43,4,FALSE)</f>
        <v>0</v>
      </c>
      <c r="CB41" s="78">
        <f>AL41*VLOOKUP(CB$8,'PONDERADORES-GBD'!$A$3:$I$43,4,FALSE)</f>
        <v>0</v>
      </c>
      <c r="CC41" s="78">
        <f>AM41*VLOOKUP(CC$8,'PONDERADORES-GBD'!$A$3:$I$43,4,FALSE)</f>
        <v>0</v>
      </c>
      <c r="CD41" s="78">
        <f>AN41*VLOOKUP(CD$8,'PONDERADORES-GBD'!$A$3:$I$43,4,FALSE)</f>
        <v>0</v>
      </c>
      <c r="CE41" s="78">
        <f>AO41*VLOOKUP(CE$8,'PONDERADORES-GBD'!$A$3:$I$43,4,FALSE)</f>
        <v>0</v>
      </c>
      <c r="CF41" s="78">
        <f>AP41*VLOOKUP(CF$8,'PONDERADORES-GBD'!$A$3:$I$43,4,FALSE)</f>
        <v>0</v>
      </c>
      <c r="CG41" s="78">
        <f>AQ41*VLOOKUP(CG$8,'PONDERADORES-GBD'!$A$3:$I$43,4,FALSE)</f>
        <v>0</v>
      </c>
      <c r="CH41" s="78">
        <f>D41*(1-VLOOKUP(CH$8,'PONDERADORES-GBD'!$A$3:$I$43,4,FALSE))</f>
        <v>0</v>
      </c>
      <c r="CI41" s="78">
        <f>E41*(1-VLOOKUP(CI$8,'PONDERADORES-GBD'!$A$3:$I$43,4,FALSE))</f>
        <v>0</v>
      </c>
      <c r="CJ41" s="78">
        <f>F41*(1-VLOOKUP(CJ$8,'PONDERADORES-GBD'!$A$3:$I$43,4,FALSE))</f>
        <v>0.148206745</v>
      </c>
      <c r="CK41" s="78">
        <f>G41*(1-VLOOKUP(CK$8,'PONDERADORES-GBD'!$A$3:$I$43,4,FALSE))</f>
        <v>0</v>
      </c>
      <c r="CL41" s="78">
        <f>H41*(1-VLOOKUP(CL$8,'PONDERADORES-GBD'!$A$3:$I$43,4,FALSE))</f>
        <v>0</v>
      </c>
      <c r="CM41" s="78">
        <f>I41*(1-VLOOKUP(CM$8,'PONDERADORES-GBD'!$A$3:$I$43,4,FALSE))</f>
        <v>0</v>
      </c>
      <c r="CN41" s="78">
        <f>J41*(1-VLOOKUP(CN$8,'PONDERADORES-GBD'!$A$3:$I$43,4,FALSE))</f>
        <v>0.144234795</v>
      </c>
      <c r="CO41" s="78">
        <f>K41*(1-VLOOKUP(CO$8,'PONDERADORES-GBD'!$A$3:$I$43,4,FALSE))</f>
        <v>3.2689404999999998E-2</v>
      </c>
      <c r="CP41" s="78">
        <f>L41*(1-VLOOKUP(CP$8,'PONDERADORES-GBD'!$A$3:$I$43,4,FALSE))</f>
        <v>7.7875E-2</v>
      </c>
      <c r="CQ41" s="78">
        <f>M41*(1-VLOOKUP(CQ$8,'PONDERADORES-GBD'!$A$3:$I$43,4,FALSE))</f>
        <v>1.47902E-2</v>
      </c>
      <c r="CR41" s="78">
        <f>N41*(1-VLOOKUP(CR$8,'PONDERADORES-GBD'!$A$3:$I$43,4,FALSE))</f>
        <v>5.9160900000000002E-2</v>
      </c>
      <c r="CS41" s="78">
        <f>O41*(1-VLOOKUP(CS$8,'PONDERADORES-GBD'!$A$3:$I$43,4,FALSE))</f>
        <v>0</v>
      </c>
      <c r="CT41" s="78">
        <f>P41*(1-VLOOKUP(CT$8,'PONDERADORES-GBD'!$A$3:$I$43,4,FALSE))</f>
        <v>4.2768239999999999E-2</v>
      </c>
      <c r="CU41" s="78">
        <f>Q41*(1-VLOOKUP(CU$8,'PONDERADORES-GBD'!$A$3:$I$43,4,FALSE))</f>
        <v>1.0866599999999999E-3</v>
      </c>
      <c r="CV41" s="78">
        <f>R41*(1-VLOOKUP(CV$8,'PONDERADORES-GBD'!$A$3:$I$43,4,FALSE))</f>
        <v>7.2440000000000004E-4</v>
      </c>
      <c r="CW41" s="78">
        <f>S41*(1-VLOOKUP(CW$8,'PONDERADORES-GBD'!$A$3:$I$43,4,FALSE))</f>
        <v>1.7446420000000001E-2</v>
      </c>
      <c r="CX41" s="78">
        <f>T41*(1-VLOOKUP(CX$8,'PONDERADORES-GBD'!$A$3:$I$43,4,FALSE))</f>
        <v>1.6299399999999999E-2</v>
      </c>
      <c r="CY41" s="78">
        <f>U41*(1-VLOOKUP(CY$8,'PONDERADORES-GBD'!$A$3:$I$43,4,FALSE))</f>
        <v>3.3202500000000003E-2</v>
      </c>
      <c r="CZ41" s="78">
        <f>V41*(1-VLOOKUP(CZ$8,'PONDERADORES-GBD'!$A$3:$I$43,4,FALSE))</f>
        <v>3.0184099999999998E-2</v>
      </c>
      <c r="DA41" s="78">
        <f>W41*(1-VLOOKUP(DA$8,'PONDERADORES-GBD'!$A$3:$I$43,4,FALSE))</f>
        <v>6.1877500000000002E-2</v>
      </c>
      <c r="DB41" s="78">
        <f>X41*(1-VLOOKUP(DB$8,'PONDERADORES-GBD'!$A$3:$I$43,4,FALSE))</f>
        <v>5.7349799999999999E-2</v>
      </c>
      <c r="DC41" s="78">
        <f>Y41*(1-VLOOKUP(DC$8,'PONDERADORES-GBD'!$A$3:$I$43,4,FALSE))</f>
        <v>8.1496999999999993E-3</v>
      </c>
      <c r="DD41" s="78">
        <f>Z41*(1-VLOOKUP(DD$8,'PONDERADORES-GBD'!$A$3:$I$43,4,FALSE))</f>
        <v>0.1666164</v>
      </c>
      <c r="DE41" s="78">
        <f>AA41*(1-VLOOKUP(DE$8,'PONDERADORES-GBD'!$A$3:$I$43,4,FALSE))</f>
        <v>9.6588999999999998E-3</v>
      </c>
      <c r="DF41" s="78">
        <f>AB41*(1-VLOOKUP(DF$8,'PONDERADORES-GBD'!$A$3:$I$43,4,FALSE))</f>
        <v>3.3203E-3</v>
      </c>
      <c r="DG41" s="78">
        <f>AC41*(1-VLOOKUP(DG$8,'PONDERADORES-GBD'!$A$3:$I$43,4,FALSE))</f>
        <v>0</v>
      </c>
      <c r="DH41" s="78">
        <f>AD41*(1-VLOOKUP(DH$8,'PONDERADORES-GBD'!$A$3:$I$43,4,FALSE))</f>
        <v>0</v>
      </c>
      <c r="DI41" s="78">
        <f>AE41*(1-VLOOKUP(DI$8,'PONDERADORES-GBD'!$A$3:$I$43,4,FALSE))</f>
        <v>0</v>
      </c>
      <c r="DJ41" s="78">
        <f>AF41*(1-VLOOKUP(DJ$8,'PONDERADORES-GBD'!$A$3:$I$43,4,FALSE))</f>
        <v>0</v>
      </c>
      <c r="DK41" s="78">
        <f>AG41*(1-VLOOKUP(DK$8,'PONDERADORES-GBD'!$A$3:$I$43,4,FALSE))</f>
        <v>0</v>
      </c>
      <c r="DL41" s="78">
        <f>AH41*(1-VLOOKUP(DL$8,'PONDERADORES-GBD'!$A$3:$I$43,4,FALSE))</f>
        <v>0</v>
      </c>
      <c r="DM41" s="78">
        <f>AI41*(1-VLOOKUP(DM$8,'PONDERADORES-GBD'!$A$3:$I$43,4,FALSE))</f>
        <v>6.0369999999999998E-4</v>
      </c>
      <c r="DN41" s="78">
        <f>AJ41*(1-VLOOKUP(DN$8,'PONDERADORES-GBD'!$A$3:$I$43,4,FALSE))</f>
        <v>6.0368000000000002E-3</v>
      </c>
      <c r="DO41" s="78">
        <f>AK41*(1-VLOOKUP(DO$8,'PONDERADORES-GBD'!$A$3:$I$43,4,FALSE))</f>
        <v>1.8109999999999999E-3</v>
      </c>
      <c r="DP41" s="78">
        <f>AL41*(1-VLOOKUP(DP$8,'PONDERADORES-GBD'!$A$3:$I$43,4,FALSE))</f>
        <v>8.7533999999999997E-3</v>
      </c>
      <c r="DQ41" s="78">
        <f>AM41*(1-VLOOKUP(DQ$8,'PONDERADORES-GBD'!$A$3:$I$43,4,FALSE))</f>
        <v>2.5354700000000001E-2</v>
      </c>
      <c r="DR41" s="78">
        <f>AN41*(1-VLOOKUP(DR$8,'PONDERADORES-GBD'!$A$3:$I$43,4,FALSE))</f>
        <v>3.6221000000000001E-3</v>
      </c>
      <c r="DS41" s="78">
        <f>AO41*(1-VLOOKUP(DS$8,'PONDERADORES-GBD'!$A$3:$I$43,4,FALSE))</f>
        <v>1.2074E-3</v>
      </c>
      <c r="DT41" s="78">
        <f>AP41*(1-VLOOKUP(DT$8,'PONDERADORES-GBD'!$A$3:$I$43,4,FALSE))</f>
        <v>0</v>
      </c>
      <c r="DU41" s="78">
        <f>AQ41*(1-VLOOKUP(DU$8,'PONDERADORES-GBD'!$A$3:$I$43,4,FALSE))</f>
        <v>0</v>
      </c>
      <c r="DV41" s="50">
        <f t="shared" si="0"/>
        <v>0.99999989999999994</v>
      </c>
      <c r="DW41" s="45"/>
      <c r="DX41" s="81">
        <f>AT41*VLOOKUP(DX$8,'PONDERADORES-GBD'!$A$3:$I$43,5,FALSE)*VLOOKUP(DX$8,'PONDERADORES-GBD'!$A$3:$I$43,7,FALSE)+AT41*(1-VLOOKUP(DX$8,'PONDERADORES-GBD'!$A$3:$I$43,5,FALSE))*VLOOKUP(DX$8,'PONDERADORES-GBD'!$A$3:$I$43,9,FALSE)</f>
        <v>1.4222582999999999E-3</v>
      </c>
      <c r="DY41" s="81">
        <f>AU41*VLOOKUP(DY$8,'PONDERADORES-GBD'!$A$3:$I$43,5,FALSE)*VLOOKUP(DY$8,'PONDERADORES-GBD'!$A$3:$I$43,7,FALSE)+AU41*(1-VLOOKUP(DY$8,'PONDERADORES-GBD'!$A$3:$I$43,5,FALSE))*VLOOKUP(DY$8,'PONDERADORES-GBD'!$A$3:$I$43,9,FALSE)</f>
        <v>2.6802799999999996E-4</v>
      </c>
      <c r="DZ41" s="81">
        <f>AV41*VLOOKUP(DZ$8,'PONDERADORES-GBD'!$A$3:$I$43,5,FALSE)*VLOOKUP(DZ$8,'PONDERADORES-GBD'!$A$3:$I$43,7,FALSE)+AV41*(1-VLOOKUP(DZ$8,'PONDERADORES-GBD'!$A$3:$I$43,5,FALSE))*VLOOKUP(DZ$8,'PONDERADORES-GBD'!$A$3:$I$43,9,FALSE)</f>
        <v>1.8018820050000003E-3</v>
      </c>
      <c r="EA41" s="81">
        <f>AW41*VLOOKUP(EA$8,'PONDERADORES-GBD'!$A$3:$I$43,5,FALSE)*VLOOKUP(EA$8,'PONDERADORES-GBD'!$A$3:$I$43,7,FALSE)+AW41*(1-VLOOKUP(EA$8,'PONDERADORES-GBD'!$A$3:$I$43,5,FALSE))*VLOOKUP(EA$8,'PONDERADORES-GBD'!$A$3:$I$43,9,FALSE)</f>
        <v>0</v>
      </c>
      <c r="EB41" s="81">
        <f>AX41*VLOOKUP(EB$8,'PONDERADORES-GBD'!$A$3:$I$43,5,FALSE)*VLOOKUP(EB$8,'PONDERADORES-GBD'!$A$3:$I$43,7,FALSE)+AX41*(1-VLOOKUP(EB$8,'PONDERADORES-GBD'!$A$3:$I$43,5,FALSE))*VLOOKUP(EB$8,'PONDERADORES-GBD'!$A$3:$I$43,9,FALSE)</f>
        <v>0</v>
      </c>
      <c r="EC41" s="81">
        <f>AY41*VLOOKUP(EC$8,'PONDERADORES-GBD'!$A$3:$I$43,5,FALSE)*VLOOKUP(EC$8,'PONDERADORES-GBD'!$A$3:$I$43,7,FALSE)+AY41*(1-VLOOKUP(EC$8,'PONDERADORES-GBD'!$A$3:$I$43,5,FALSE))*VLOOKUP(EC$8,'PONDERADORES-GBD'!$A$3:$I$43,9,FALSE)</f>
        <v>0</v>
      </c>
      <c r="ED41" s="81">
        <f>AZ41*VLOOKUP(ED$8,'PONDERADORES-GBD'!$A$3:$I$43,5,FALSE)*VLOOKUP(ED$8,'PONDERADORES-GBD'!$A$3:$I$43,7,FALSE)+AZ41*(1-VLOOKUP(ED$8,'PONDERADORES-GBD'!$A$3:$I$43,5,FALSE))*VLOOKUP(ED$8,'PONDERADORES-GBD'!$A$3:$I$43,9,FALSE)</f>
        <v>4.4029569000000001E-4</v>
      </c>
      <c r="EE41" s="81">
        <f>BA41*VLOOKUP(EE$8,'PONDERADORES-GBD'!$A$3:$I$43,5,FALSE)*VLOOKUP(EE$8,'PONDERADORES-GBD'!$A$3:$I$43,7,FALSE)+BA41*(1-VLOOKUP(EE$8,'PONDERADORES-GBD'!$A$3:$I$43,5,FALSE))*VLOOKUP(EE$8,'PONDERADORES-GBD'!$A$3:$I$43,9,FALSE)</f>
        <v>8.602475000000001E-6</v>
      </c>
      <c r="EF41" s="81">
        <f>BB41*VLOOKUP(EF$8,'PONDERADORES-GBD'!$A$3:$I$43,5,FALSE)*VLOOKUP(EF$8,'PONDERADORES-GBD'!$A$3:$I$43,7,FALSE)+BB41*(1-VLOOKUP(EF$8,'PONDERADORES-GBD'!$A$3:$I$43,5,FALSE))*VLOOKUP(EF$8,'PONDERADORES-GBD'!$A$3:$I$43,9,FALSE)</f>
        <v>0</v>
      </c>
      <c r="EG41" s="81">
        <f>BC41*VLOOKUP(EG$8,'PONDERADORES-GBD'!$A$3:$I$43,5,FALSE)*VLOOKUP(EG$8,'PONDERADORES-GBD'!$A$3:$I$43,7,FALSE)+BC41*(1-VLOOKUP(EG$8,'PONDERADORES-GBD'!$A$3:$I$43,5,FALSE))*VLOOKUP(EG$8,'PONDERADORES-GBD'!$A$3:$I$43,9,FALSE)</f>
        <v>0</v>
      </c>
      <c r="EH41" s="81">
        <f>BD41*VLOOKUP(EH$8,'PONDERADORES-GBD'!$A$3:$I$43,5,FALSE)*VLOOKUP(EH$8,'PONDERADORES-GBD'!$A$3:$I$43,7,FALSE)+BD41*(1-VLOOKUP(EH$8,'PONDERADORES-GBD'!$A$3:$I$43,5,FALSE))*VLOOKUP(EH$8,'PONDERADORES-GBD'!$A$3:$I$43,9,FALSE)</f>
        <v>0</v>
      </c>
      <c r="EI41" s="81">
        <f>BE41*VLOOKUP(EI$8,'PONDERADORES-GBD'!$A$3:$I$43,5,FALSE)*VLOOKUP(EI$8,'PONDERADORES-GBD'!$A$3:$I$43,7,FALSE)+BE41*(1-VLOOKUP(EI$8,'PONDERADORES-GBD'!$A$3:$I$43,5,FALSE))*VLOOKUP(EI$8,'PONDERADORES-GBD'!$A$3:$I$43,9,FALSE)</f>
        <v>0</v>
      </c>
      <c r="EJ41" s="81">
        <f>BF41*VLOOKUP(EJ$8,'PONDERADORES-GBD'!$A$3:$I$43,5,FALSE)*VLOOKUP(EJ$8,'PONDERADORES-GBD'!$A$3:$I$43,7,FALSE)+BF41*(1-VLOOKUP(EJ$8,'PONDERADORES-GBD'!$A$3:$I$43,5,FALSE))*VLOOKUP(EJ$8,'PONDERADORES-GBD'!$A$3:$I$43,9,FALSE)</f>
        <v>2.1159024000000002E-4</v>
      </c>
      <c r="EK41" s="81">
        <f>BG41*VLOOKUP(EK$8,'PONDERADORES-GBD'!$A$3:$I$43,5,FALSE)*VLOOKUP(EK$8,'PONDERADORES-GBD'!$A$3:$I$43,7,FALSE)+BG41*(1-VLOOKUP(EK$8,'PONDERADORES-GBD'!$A$3:$I$43,5,FALSE))*VLOOKUP(EK$8,'PONDERADORES-GBD'!$A$3:$I$43,9,FALSE)</f>
        <v>3.6222E-5</v>
      </c>
      <c r="EL41" s="81">
        <f>BH41*VLOOKUP(EL$8,'PONDERADORES-GBD'!$A$3:$I$43,5,FALSE)*VLOOKUP(EL$8,'PONDERADORES-GBD'!$A$3:$I$43,7,FALSE)+BH41*(1-VLOOKUP(EL$8,'PONDERADORES-GBD'!$A$3:$I$43,5,FALSE))*VLOOKUP(EL$8,'PONDERADORES-GBD'!$A$3:$I$43,9,FALSE)</f>
        <v>2.0464300000000003E-5</v>
      </c>
      <c r="EM41" s="81">
        <f>BI41*VLOOKUP(EM$8,'PONDERADORES-GBD'!$A$3:$I$43,5,FALSE)*VLOOKUP(EM$8,'PONDERADORES-GBD'!$A$3:$I$43,7,FALSE)+BI41*(1-VLOOKUP(EM$8,'PONDERADORES-GBD'!$A$3:$I$43,5,FALSE))*VLOOKUP(EM$8,'PONDERADORES-GBD'!$A$3:$I$43,9,FALSE)</f>
        <v>2.1859338E-4</v>
      </c>
      <c r="EN41" s="81">
        <f>BJ41*VLOOKUP(EN$8,'PONDERADORES-GBD'!$A$3:$I$43,5,FALSE)*VLOOKUP(EN$8,'PONDERADORES-GBD'!$A$3:$I$43,7,FALSE)+BJ41*(1-VLOOKUP(EN$8,'PONDERADORES-GBD'!$A$3:$I$43,5,FALSE))*VLOOKUP(EN$8,'PONDERADORES-GBD'!$A$3:$I$43,9,FALSE)</f>
        <v>0</v>
      </c>
      <c r="EO41" s="81">
        <f>BK41*VLOOKUP(EO$8,'PONDERADORES-GBD'!$A$3:$I$43,5,FALSE)*VLOOKUP(EO$8,'PONDERADORES-GBD'!$A$3:$I$43,7,FALSE)+BK41*(1-VLOOKUP(EO$8,'PONDERADORES-GBD'!$A$3:$I$43,5,FALSE))*VLOOKUP(EO$8,'PONDERADORES-GBD'!$A$3:$I$43,9,FALSE)</f>
        <v>0</v>
      </c>
      <c r="EP41" s="81">
        <f>BL41*VLOOKUP(EP$8,'PONDERADORES-GBD'!$A$3:$I$43,5,FALSE)*VLOOKUP(EP$8,'PONDERADORES-GBD'!$A$3:$I$43,7,FALSE)+BL41*(1-VLOOKUP(EP$8,'PONDERADORES-GBD'!$A$3:$I$43,5,FALSE))*VLOOKUP(EP$8,'PONDERADORES-GBD'!$A$3:$I$43,9,FALSE)</f>
        <v>0</v>
      </c>
      <c r="EQ41" s="81">
        <f>BM41*VLOOKUP(EQ$8,'PONDERADORES-GBD'!$A$3:$I$43,5,FALSE)*VLOOKUP(EQ$8,'PONDERADORES-GBD'!$A$3:$I$43,7,FALSE)+BM41*(1-VLOOKUP(EQ$8,'PONDERADORES-GBD'!$A$3:$I$43,5,FALSE))*VLOOKUP(EQ$8,'PONDERADORES-GBD'!$A$3:$I$43,9,FALSE)</f>
        <v>0</v>
      </c>
      <c r="ER41" s="81">
        <f>BN41*VLOOKUP(ER$8,'PONDERADORES-GBD'!$A$3:$I$43,5,FALSE)*VLOOKUP(ER$8,'PONDERADORES-GBD'!$A$3:$I$43,7,FALSE)+BN41*(1-VLOOKUP(ER$8,'PONDERADORES-GBD'!$A$3:$I$43,5,FALSE))*VLOOKUP(ER$8,'PONDERADORES-GBD'!$A$3:$I$43,9,FALSE)</f>
        <v>0</v>
      </c>
      <c r="ES41" s="81">
        <f>BO41*VLOOKUP(ES$8,'PONDERADORES-GBD'!$A$3:$I$43,5,FALSE)*VLOOKUP(ES$8,'PONDERADORES-GBD'!$A$3:$I$43,7,FALSE)+BO41*(1-VLOOKUP(ES$8,'PONDERADORES-GBD'!$A$3:$I$43,5,FALSE))*VLOOKUP(ES$8,'PONDERADORES-GBD'!$A$3:$I$43,9,FALSE)</f>
        <v>0</v>
      </c>
      <c r="ET41" s="81">
        <f>BP41*VLOOKUP(ET$8,'PONDERADORES-GBD'!$A$3:$I$43,5,FALSE)*VLOOKUP(ET$8,'PONDERADORES-GBD'!$A$3:$I$43,7,FALSE)+BP41*(1-VLOOKUP(ET$8,'PONDERADORES-GBD'!$A$3:$I$43,5,FALSE))*VLOOKUP(ET$8,'PONDERADORES-GBD'!$A$3:$I$43,9,FALSE)</f>
        <v>0</v>
      </c>
      <c r="EU41" s="81">
        <f>BQ41*VLOOKUP(EU$8,'PONDERADORES-GBD'!$A$3:$I$43,5,FALSE)*VLOOKUP(EU$8,'PONDERADORES-GBD'!$A$3:$I$43,7,FALSE)+BQ41*(1-VLOOKUP(EU$8,'PONDERADORES-GBD'!$A$3:$I$43,5,FALSE))*VLOOKUP(EU$8,'PONDERADORES-GBD'!$A$3:$I$43,9,FALSE)</f>
        <v>0</v>
      </c>
      <c r="EV41" s="81">
        <f>BR41*VLOOKUP(EV$8,'PONDERADORES-GBD'!$A$3:$I$43,5,FALSE)*VLOOKUP(EV$8,'PONDERADORES-GBD'!$A$3:$I$43,7,FALSE)+BR41*(1-VLOOKUP(EV$8,'PONDERADORES-GBD'!$A$3:$I$43,5,FALSE))*VLOOKUP(EV$8,'PONDERADORES-GBD'!$A$3:$I$43,9,FALSE)</f>
        <v>0</v>
      </c>
      <c r="EW41" s="81">
        <f>BS41*VLOOKUP(EW$8,'PONDERADORES-GBD'!$A$3:$I$43,5,FALSE)*VLOOKUP(EW$8,'PONDERADORES-GBD'!$A$3:$I$43,7,FALSE)+BS41*(1-VLOOKUP(EW$8,'PONDERADORES-GBD'!$A$3:$I$43,5,FALSE))*VLOOKUP(EW$8,'PONDERADORES-GBD'!$A$3:$I$43,9,FALSE)</f>
        <v>0</v>
      </c>
      <c r="EX41" s="81">
        <f>BT41*VLOOKUP(EX$8,'PONDERADORES-GBD'!$A$3:$I$43,5,FALSE)*VLOOKUP(EX$8,'PONDERADORES-GBD'!$A$3:$I$43,7,FALSE)+BT41*(1-VLOOKUP(EX$8,'PONDERADORES-GBD'!$A$3:$I$43,5,FALSE))*VLOOKUP(EX$8,'PONDERADORES-GBD'!$A$3:$I$43,9,FALSE)</f>
        <v>0</v>
      </c>
      <c r="EY41" s="81">
        <f>BU41*VLOOKUP(EY$8,'PONDERADORES-GBD'!$A$3:$I$43,5,FALSE)*VLOOKUP(EY$8,'PONDERADORES-GBD'!$A$3:$I$43,7,FALSE)+BU41*(1-VLOOKUP(EY$8,'PONDERADORES-GBD'!$A$3:$I$43,5,FALSE))*VLOOKUP(EY$8,'PONDERADORES-GBD'!$A$3:$I$43,9,FALSE)</f>
        <v>0</v>
      </c>
      <c r="EZ41" s="81">
        <f>BV41*VLOOKUP(EZ$8,'PONDERADORES-GBD'!$A$3:$I$43,5,FALSE)*VLOOKUP(EZ$8,'PONDERADORES-GBD'!$A$3:$I$43,7,FALSE)+BV41*(1-VLOOKUP(EZ$8,'PONDERADORES-GBD'!$A$3:$I$43,5,FALSE))*VLOOKUP(EZ$8,'PONDERADORES-GBD'!$A$3:$I$43,9,FALSE)</f>
        <v>1.5090000000000001E-6</v>
      </c>
      <c r="FA41" s="81">
        <f>BW41*VLOOKUP(FA$8,'PONDERADORES-GBD'!$A$3:$I$43,5,FALSE)*VLOOKUP(FA$8,'PONDERADORES-GBD'!$A$3:$I$43,7,FALSE)+BW41*(1-VLOOKUP(FA$8,'PONDERADORES-GBD'!$A$3:$I$43,5,FALSE))*VLOOKUP(FA$8,'PONDERADORES-GBD'!$A$3:$I$43,9,FALSE)</f>
        <v>2.3544300000000001E-5</v>
      </c>
      <c r="FB41" s="81">
        <f>BX41*VLOOKUP(FB$8,'PONDERADORES-GBD'!$A$3:$I$43,5,FALSE)*VLOOKUP(FB$8,'PONDERADORES-GBD'!$A$3:$I$43,7,FALSE)+BX41*(1-VLOOKUP(FB$8,'PONDERADORES-GBD'!$A$3:$I$43,5,FALSE))*VLOOKUP(FB$8,'PONDERADORES-GBD'!$A$3:$I$43,9,FALSE)</f>
        <v>0</v>
      </c>
      <c r="FC41" s="81">
        <f>BY41*VLOOKUP(FC$8,'PONDERADORES-GBD'!$A$3:$I$43,5,FALSE)*VLOOKUP(FC$8,'PONDERADORES-GBD'!$A$3:$I$43,7,FALSE)+BY41*(1-VLOOKUP(FC$8,'PONDERADORES-GBD'!$A$3:$I$43,5,FALSE))*VLOOKUP(FC$8,'PONDERADORES-GBD'!$A$3:$I$43,9,FALSE)</f>
        <v>0</v>
      </c>
      <c r="FD41" s="81">
        <f>BZ41*VLOOKUP(FD$8,'PONDERADORES-GBD'!$A$3:$I$43,5,FALSE)*VLOOKUP(FD$8,'PONDERADORES-GBD'!$A$3:$I$43,7,FALSE)+BZ41*(1-VLOOKUP(FD$8,'PONDERADORES-GBD'!$A$3:$I$43,5,FALSE))*VLOOKUP(FD$8,'PONDERADORES-GBD'!$A$3:$I$43,9,FALSE)</f>
        <v>0</v>
      </c>
      <c r="FE41" s="81">
        <f>CA41*VLOOKUP(FE$8,'PONDERADORES-GBD'!$A$3:$I$43,5,FALSE)*VLOOKUP(FE$8,'PONDERADORES-GBD'!$A$3:$I$43,7,FALSE)+CA41*(1-VLOOKUP(FE$8,'PONDERADORES-GBD'!$A$3:$I$43,5,FALSE))*VLOOKUP(FE$8,'PONDERADORES-GBD'!$A$3:$I$43,9,FALSE)</f>
        <v>0</v>
      </c>
      <c r="FF41" s="81">
        <f>CB41*VLOOKUP(FF$8,'PONDERADORES-GBD'!$A$3:$I$43,5,FALSE)*VLOOKUP(FF$8,'PONDERADORES-GBD'!$A$3:$I$43,7,FALSE)+CB41*(1-VLOOKUP(FF$8,'PONDERADORES-GBD'!$A$3:$I$43,5,FALSE))*VLOOKUP(FF$8,'PONDERADORES-GBD'!$A$3:$I$43,9,FALSE)</f>
        <v>0</v>
      </c>
      <c r="FG41" s="81">
        <f>CC41*VLOOKUP(FG$8,'PONDERADORES-GBD'!$A$3:$I$43,5,FALSE)*VLOOKUP(FG$8,'PONDERADORES-GBD'!$A$3:$I$43,7,FALSE)+CC41*(1-VLOOKUP(FG$8,'PONDERADORES-GBD'!$A$3:$I$43,5,FALSE))*VLOOKUP(FG$8,'PONDERADORES-GBD'!$A$3:$I$43,9,FALSE)</f>
        <v>0</v>
      </c>
      <c r="FH41" s="81">
        <f>CD41*VLOOKUP(FH$8,'PONDERADORES-GBD'!$A$3:$I$43,5,FALSE)*VLOOKUP(FH$8,'PONDERADORES-GBD'!$A$3:$I$43,7,FALSE)+CD41*(1-VLOOKUP(FH$8,'PONDERADORES-GBD'!$A$3:$I$43,5,FALSE))*VLOOKUP(FH$8,'PONDERADORES-GBD'!$A$3:$I$43,9,FALSE)</f>
        <v>0</v>
      </c>
      <c r="FI41" s="81">
        <f>CE41*VLOOKUP(FI$8,'PONDERADORES-GBD'!$A$3:$I$43,5,FALSE)*VLOOKUP(FI$8,'PONDERADORES-GBD'!$A$3:$I$43,7,FALSE)+CE41*(1-VLOOKUP(FI$8,'PONDERADORES-GBD'!$A$3:$I$43,5,FALSE))*VLOOKUP(FI$8,'PONDERADORES-GBD'!$A$3:$I$43,9,FALSE)</f>
        <v>0</v>
      </c>
      <c r="FJ41" s="81">
        <f>CF41*VLOOKUP(FJ$8,'PONDERADORES-GBD'!$A$3:$I$43,5,FALSE)*VLOOKUP(FJ$8,'PONDERADORES-GBD'!$A$3:$I$43,7,FALSE)+CF41*(1-VLOOKUP(FJ$8,'PONDERADORES-GBD'!$A$3:$I$43,5,FALSE))*VLOOKUP(FJ$8,'PONDERADORES-GBD'!$A$3:$I$43,9,FALSE)</f>
        <v>0</v>
      </c>
      <c r="FK41" s="81">
        <f>CG41*VLOOKUP(FK$8,'PONDERADORES-GBD'!$A$3:$I$43,5,FALSE)*VLOOKUP(FK$8,'PONDERADORES-GBD'!$A$3:$I$43,7,FALSE)+CG41*(1-VLOOKUP(FK$8,'PONDERADORES-GBD'!$A$3:$I$43,5,FALSE))*VLOOKUP(FK$8,'PONDERADORES-GBD'!$A$3:$I$43,9,FALSE)</f>
        <v>0</v>
      </c>
      <c r="FL41" s="81">
        <f>CH41*VLOOKUP(FL$8,'PONDERADORES-GBD'!$A$3:$I$43,5,FALSE)*VLOOKUP(FL$8,'PONDERADORES-GBD'!$A$3:$I$43,6,FALSE)*VLOOKUP(FL$8,'PONDERADORES-GBD'!$A$3:$I$43,3,FALSE)+CH41*(1-VLOOKUP(FL$8,'PONDERADORES-GBD'!$A$3:$I$43,5,FALSE))*VLOOKUP(FL$8,'PONDERADORES-GBD'!$A$3:$I$43,8,FALSE)*VLOOKUP(FL$8,'PONDERADORES-GBD'!$A$3:$I$43,3,FALSE)</f>
        <v>0</v>
      </c>
      <c r="FM41" s="81">
        <f>CI41*VLOOKUP(FM$8,'PONDERADORES-GBD'!$A$3:$I$43,5,FALSE)*VLOOKUP(FM$8,'PONDERADORES-GBD'!$A$3:$I$43,6,FALSE)*VLOOKUP(FM$8,'PONDERADORES-GBD'!$A$3:$I$43,3,FALSE)+CI41*(1-VLOOKUP(FM$8,'PONDERADORES-GBD'!$A$3:$I$43,5,FALSE))*VLOOKUP(FM$8,'PONDERADORES-GBD'!$A$3:$I$43,8,FALSE)*VLOOKUP(FM$8,'PONDERADORES-GBD'!$A$3:$I$43,3,FALSE)</f>
        <v>0</v>
      </c>
      <c r="FN41" s="81">
        <f>CJ41*VLOOKUP(FN$8,'PONDERADORES-GBD'!$A$3:$I$43,5,FALSE)*VLOOKUP(FN$8,'PONDERADORES-GBD'!$A$3:$I$43,6,FALSE)*VLOOKUP(FN$8,'PONDERADORES-GBD'!$A$3:$I$43,3,FALSE)+CJ41*(1-VLOOKUP(FN$8,'PONDERADORES-GBD'!$A$3:$I$43,5,FALSE))*VLOOKUP(FN$8,'PONDERADORES-GBD'!$A$3:$I$43,8,FALSE)*VLOOKUP(FN$8,'PONDERADORES-GBD'!$A$3:$I$43,3,FALSE)</f>
        <v>2.1274413799726214E-3</v>
      </c>
      <c r="FO41" s="81">
        <f>CK41*VLOOKUP(FO$8,'PONDERADORES-GBD'!$A$3:$I$43,5,FALSE)*VLOOKUP(FO$8,'PONDERADORES-GBD'!$A$3:$I$43,6,FALSE)*VLOOKUP(FO$8,'PONDERADORES-GBD'!$A$3:$I$43,3,FALSE)+CK41*(1-VLOOKUP(FO$8,'PONDERADORES-GBD'!$A$3:$I$43,5,FALSE))*VLOOKUP(FO$8,'PONDERADORES-GBD'!$A$3:$I$43,8,FALSE)*VLOOKUP(FO$8,'PONDERADORES-GBD'!$A$3:$I$43,3,FALSE)</f>
        <v>0</v>
      </c>
      <c r="FP41" s="81">
        <f>CL41*VLOOKUP(FP$8,'PONDERADORES-GBD'!$A$3:$I$43,5,FALSE)*VLOOKUP(FP$8,'PONDERADORES-GBD'!$A$3:$I$43,6,FALSE)*VLOOKUP(FP$8,'PONDERADORES-GBD'!$A$3:$I$43,3,FALSE)+CL41*(1-VLOOKUP(FP$8,'PONDERADORES-GBD'!$A$3:$I$43,5,FALSE))*VLOOKUP(FP$8,'PONDERADORES-GBD'!$A$3:$I$43,8,FALSE)*VLOOKUP(FP$8,'PONDERADORES-GBD'!$A$3:$I$43,3,FALSE)</f>
        <v>0</v>
      </c>
      <c r="FQ41" s="81">
        <f>CM41*VLOOKUP(FQ$8,'PONDERADORES-GBD'!$A$3:$I$43,5,FALSE)*VLOOKUP(FQ$8,'PONDERADORES-GBD'!$A$3:$I$43,6,FALSE)*VLOOKUP(FQ$8,'PONDERADORES-GBD'!$A$3:$I$43,3,FALSE)+CM41*(1-VLOOKUP(FQ$8,'PONDERADORES-GBD'!$A$3:$I$43,5,FALSE))*VLOOKUP(FQ$8,'PONDERADORES-GBD'!$A$3:$I$43,8,FALSE)*VLOOKUP(FQ$8,'PONDERADORES-GBD'!$A$3:$I$43,3,FALSE)</f>
        <v>0</v>
      </c>
      <c r="FR41" s="81">
        <f>CN41*VLOOKUP(FR$8,'PONDERADORES-GBD'!$A$3:$I$43,5,FALSE)*VLOOKUP(FR$8,'PONDERADORES-GBD'!$A$3:$I$43,6,FALSE)*VLOOKUP(FR$8,'PONDERADORES-GBD'!$A$3:$I$43,3,FALSE)+CN41*(1-VLOOKUP(FR$8,'PONDERADORES-GBD'!$A$3:$I$43,5,FALSE))*VLOOKUP(FR$8,'PONDERADORES-GBD'!$A$3:$I$43,8,FALSE)*VLOOKUP(FR$8,'PONDERADORES-GBD'!$A$3:$I$43,3,FALSE)</f>
        <v>5.196006660123203E-3</v>
      </c>
      <c r="FS41" s="81">
        <f>CO41*VLOOKUP(FS$8,'PONDERADORES-GBD'!$A$3:$I$43,5,FALSE)*VLOOKUP(FS$8,'PONDERADORES-GBD'!$A$3:$I$43,6,FALSE)*VLOOKUP(FS$8,'PONDERADORES-GBD'!$A$3:$I$43,3,FALSE)+CO41*(1-VLOOKUP(FS$8,'PONDERADORES-GBD'!$A$3:$I$43,5,FALSE))*VLOOKUP(FS$8,'PONDERADORES-GBD'!$A$3:$I$43,8,FALSE)*VLOOKUP(FS$8,'PONDERADORES-GBD'!$A$3:$I$43,3,FALSE)</f>
        <v>5.066522154825461E-4</v>
      </c>
      <c r="FT41" s="81">
        <f>CP41*VLOOKUP(FT$8,'PONDERADORES-GBD'!$A$3:$I$43,5,FALSE)*VLOOKUP(FT$8,'PONDERADORES-GBD'!$A$3:$I$43,6,FALSE)*VLOOKUP(FT$8,'PONDERADORES-GBD'!$A$3:$I$43,3,FALSE)+CP41*(1-VLOOKUP(FT$8,'PONDERADORES-GBD'!$A$3:$I$43,5,FALSE))*VLOOKUP(FT$8,'PONDERADORES-GBD'!$A$3:$I$43,8,FALSE)*VLOOKUP(FT$8,'PONDERADORES-GBD'!$A$3:$I$43,3,FALSE)</f>
        <v>1.219455338809035E-3</v>
      </c>
      <c r="FU41" s="81">
        <f>CQ41*VLOOKUP(FU$8,'PONDERADORES-GBD'!$A$3:$I$43,5,FALSE)*VLOOKUP(FU$8,'PONDERADORES-GBD'!$A$3:$I$43,6,FALSE)*VLOOKUP(FU$8,'PONDERADORES-GBD'!$A$3:$I$43,3,FALSE)+CQ41*(1-VLOOKUP(FU$8,'PONDERADORES-GBD'!$A$3:$I$43,5,FALSE))*VLOOKUP(FU$8,'PONDERADORES-GBD'!$A$3:$I$43,8,FALSE)*VLOOKUP(FU$8,'PONDERADORES-GBD'!$A$3:$I$43,3,FALSE)</f>
        <v>2.3160177659137577E-4</v>
      </c>
      <c r="FV41" s="81">
        <f>CR41*VLOOKUP(FV$8,'PONDERADORES-GBD'!$A$3:$I$43,5,FALSE)*VLOOKUP(FV$8,'PONDERADORES-GBD'!$A$3:$I$43,6,FALSE)*VLOOKUP(FV$8,'PONDERADORES-GBD'!$A$3:$I$43,3,FALSE)+CR41*(1-VLOOKUP(FV$8,'PONDERADORES-GBD'!$A$3:$I$43,5,FALSE))*VLOOKUP(FV$8,'PONDERADORES-GBD'!$A$3:$I$43,8,FALSE)*VLOOKUP(FV$8,'PONDERADORES-GBD'!$A$3:$I$43,3,FALSE)</f>
        <v>2.0787706792607806E-3</v>
      </c>
      <c r="FW41" s="81">
        <f>CS41*VLOOKUP(FW$8,'PONDERADORES-GBD'!$A$3:$I$43,5,FALSE)*VLOOKUP(FW$8,'PONDERADORES-GBD'!$A$3:$I$43,6,FALSE)*VLOOKUP(FW$8,'PONDERADORES-GBD'!$A$3:$I$43,3,FALSE)+CS41*(1-VLOOKUP(FW$8,'PONDERADORES-GBD'!$A$3:$I$43,5,FALSE))*VLOOKUP(FW$8,'PONDERADORES-GBD'!$A$3:$I$43,8,FALSE)*VLOOKUP(FW$8,'PONDERADORES-GBD'!$A$3:$I$43,3,FALSE)</f>
        <v>0</v>
      </c>
      <c r="FX41" s="81">
        <f>CT41*VLOOKUP(FX$8,'PONDERADORES-GBD'!$A$3:$I$43,5,FALSE)*VLOOKUP(FX$8,'PONDERADORES-GBD'!$A$3:$I$43,6,FALSE)*VLOOKUP(FX$8,'PONDERADORES-GBD'!$A$3:$I$43,3,FALSE)+CT41*(1-VLOOKUP(FX$8,'PONDERADORES-GBD'!$A$3:$I$43,5,FALSE))*VLOOKUP(FX$8,'PONDERADORES-GBD'!$A$3:$I$43,8,FALSE)*VLOOKUP(FX$8,'PONDERADORES-GBD'!$A$3:$I$43,3,FALSE)</f>
        <v>3.1556579548254617E-4</v>
      </c>
      <c r="FY41" s="81">
        <f>CU41*VLOOKUP(FY$8,'PONDERADORES-GBD'!$A$3:$I$43,5,FALSE)*VLOOKUP(FY$8,'PONDERADORES-GBD'!$A$3:$I$43,6,FALSE)*VLOOKUP(FY$8,'PONDERADORES-GBD'!$A$3:$I$43,3,FALSE)+CU41*(1-VLOOKUP(FY$8,'PONDERADORES-GBD'!$A$3:$I$43,5,FALSE))*VLOOKUP(FY$8,'PONDERADORES-GBD'!$A$3:$I$43,8,FALSE)*VLOOKUP(FY$8,'PONDERADORES-GBD'!$A$3:$I$43,3,FALSE)</f>
        <v>1.1245926899383982E-6</v>
      </c>
      <c r="FZ41" s="81">
        <f>CV41*VLOOKUP(FZ$8,'PONDERADORES-GBD'!$A$3:$I$43,5,FALSE)*VLOOKUP(FZ$8,'PONDERADORES-GBD'!$A$3:$I$43,6,FALSE)*VLOOKUP(FZ$8,'PONDERADORES-GBD'!$A$3:$I$43,3,FALSE)+CV41*(1-VLOOKUP(FZ$8,'PONDERADORES-GBD'!$A$3:$I$43,5,FALSE))*VLOOKUP(FZ$8,'PONDERADORES-GBD'!$A$3:$I$43,8,FALSE)*VLOOKUP(FZ$8,'PONDERADORES-GBD'!$A$3:$I$43,3,FALSE)</f>
        <v>0</v>
      </c>
      <c r="GA41" s="81">
        <f>CW41*VLOOKUP(GA$8,'PONDERADORES-GBD'!$A$3:$I$43,5,FALSE)*VLOOKUP(GA$8,'PONDERADORES-GBD'!$A$3:$I$43,6,FALSE)*VLOOKUP(GA$8,'PONDERADORES-GBD'!$A$3:$I$43,3,FALSE)+CW41*(1-VLOOKUP(GA$8,'PONDERADORES-GBD'!$A$3:$I$43,5,FALSE))*VLOOKUP(GA$8,'PONDERADORES-GBD'!$A$3:$I$43,8,FALSE)*VLOOKUP(GA$8,'PONDERADORES-GBD'!$A$3:$I$43,3,FALSE)</f>
        <v>1.3226320870636551E-4</v>
      </c>
      <c r="GB41" s="81">
        <f>CX41*VLOOKUP(GB$8,'PONDERADORES-GBD'!$A$3:$I$43,5,FALSE)*VLOOKUP(GB$8,'PONDERADORES-GBD'!$A$3:$I$43,6,FALSE)*VLOOKUP(GB$8,'PONDERADORES-GBD'!$A$3:$I$43,3,FALSE)+CX41*(1-VLOOKUP(GB$8,'PONDERADORES-GBD'!$A$3:$I$43,5,FALSE))*VLOOKUP(GB$8,'PONDERADORES-GBD'!$A$3:$I$43,8,FALSE)*VLOOKUP(GB$8,'PONDERADORES-GBD'!$A$3:$I$43,3,FALSE)</f>
        <v>1.2856556167008897E-4</v>
      </c>
      <c r="GC41" s="81">
        <f>CY41*VLOOKUP(GC$8,'PONDERADORES-GBD'!$A$3:$I$43,5,FALSE)*VLOOKUP(GC$8,'PONDERADORES-GBD'!$A$3:$I$43,6,FALSE)*VLOOKUP(GC$8,'PONDERADORES-GBD'!$A$3:$I$43,3,FALSE)+CY41*(1-VLOOKUP(GC$8,'PONDERADORES-GBD'!$A$3:$I$43,5,FALSE))*VLOOKUP(GC$8,'PONDERADORES-GBD'!$A$3:$I$43,8,FALSE)*VLOOKUP(GC$8,'PONDERADORES-GBD'!$A$3:$I$43,3,FALSE)</f>
        <v>5.1460466119096515E-4</v>
      </c>
      <c r="GD41" s="81">
        <f>CZ41*VLOOKUP(GD$8,'PONDERADORES-GBD'!$A$3:$I$43,5,FALSE)*VLOOKUP(GD$8,'PONDERADORES-GBD'!$A$3:$I$43,6,FALSE)*VLOOKUP(GD$8,'PONDERADORES-GBD'!$A$3:$I$43,3,FALSE)+CZ41*(1-VLOOKUP(GD$8,'PONDERADORES-GBD'!$A$3:$I$43,5,FALSE))*VLOOKUP(GD$8,'PONDERADORES-GBD'!$A$3:$I$43,8,FALSE)*VLOOKUP(GD$8,'PONDERADORES-GBD'!$A$3:$I$43,3,FALSE)</f>
        <v>3.5749874496919911E-4</v>
      </c>
      <c r="GE41" s="81">
        <f>DA41*VLOOKUP(GE$8,'PONDERADORES-GBD'!$A$3:$I$43,5,FALSE)*VLOOKUP(GE$8,'PONDERADORES-GBD'!$A$3:$I$43,6,FALSE)*VLOOKUP(GE$8,'PONDERADORES-GBD'!$A$3:$I$43,3,FALSE)+DA41*(1-VLOOKUP(GE$8,'PONDERADORES-GBD'!$A$3:$I$43,5,FALSE))*VLOOKUP(GE$8,'PONDERADORES-GBD'!$A$3:$I$43,8,FALSE)*VLOOKUP(GE$8,'PONDERADORES-GBD'!$A$3:$I$43,3,FALSE)</f>
        <v>2.4310530458590012E-4</v>
      </c>
      <c r="GF41" s="81">
        <f>DB41*VLOOKUP(GF$8,'PONDERADORES-GBD'!$A$3:$I$43,5,FALSE)*VLOOKUP(GF$8,'PONDERADORES-GBD'!$A$3:$I$43,6,FALSE)*VLOOKUP(GF$8,'PONDERADORES-GBD'!$A$3:$I$43,3,FALSE)+DB41*(1-VLOOKUP(GF$8,'PONDERADORES-GBD'!$A$3:$I$43,5,FALSE))*VLOOKUP(GF$8,'PONDERADORES-GBD'!$A$3:$I$43,8,FALSE)*VLOOKUP(GF$8,'PONDERADORES-GBD'!$A$3:$I$43,3,FALSE)</f>
        <v>1.8025344394250514E-4</v>
      </c>
      <c r="GG41" s="81">
        <f>DC41*VLOOKUP(GG$8,'PONDERADORES-GBD'!$A$3:$I$43,5,FALSE)*VLOOKUP(GG$8,'PONDERADORES-GBD'!$A$3:$I$43,6,FALSE)*VLOOKUP(GG$8,'PONDERADORES-GBD'!$A$3:$I$43,3,FALSE)+DC41*(1-VLOOKUP(GG$8,'PONDERADORES-GBD'!$A$3:$I$43,5,FALSE))*VLOOKUP(GG$8,'PONDERADORES-GBD'!$A$3:$I$43,8,FALSE)*VLOOKUP(GG$8,'PONDERADORES-GBD'!$A$3:$I$43,3,FALSE)</f>
        <v>5.689728952772073E-6</v>
      </c>
      <c r="GH41" s="81">
        <f>DD41*VLOOKUP(GH$8,'PONDERADORES-GBD'!$A$3:$I$43,5,FALSE)*VLOOKUP(GH$8,'PONDERADORES-GBD'!$A$3:$I$43,6,FALSE)*VLOOKUP(GH$8,'PONDERADORES-GBD'!$A$3:$I$43,3,FALSE)+DD41*(1-VLOOKUP(GH$8,'PONDERADORES-GBD'!$A$3:$I$43,5,FALSE))*VLOOKUP(GH$8,'PONDERADORES-GBD'!$A$3:$I$43,8,FALSE)*VLOOKUP(GH$8,'PONDERADORES-GBD'!$A$3:$I$43,3,FALSE)</f>
        <v>7.5268188911704328E-4</v>
      </c>
      <c r="GI41" s="81">
        <f>DE41*VLOOKUP(GI$8,'PONDERADORES-GBD'!$A$3:$I$43,5,FALSE)*VLOOKUP(GI$8,'PONDERADORES-GBD'!$A$3:$I$43,6,FALSE)*VLOOKUP(GI$8,'PONDERADORES-GBD'!$A$3:$I$43,3,FALSE)+DE41*(1-VLOOKUP(GI$8,'PONDERADORES-GBD'!$A$3:$I$43,5,FALSE))*VLOOKUP(GI$8,'PONDERADORES-GBD'!$A$3:$I$43,8,FALSE)*VLOOKUP(GI$8,'PONDERADORES-GBD'!$A$3:$I$43,3,FALSE)</f>
        <v>1.8220347980835046E-5</v>
      </c>
      <c r="GJ41" s="81">
        <f>DF41*VLOOKUP(GJ$8,'PONDERADORES-GBD'!$A$3:$I$43,5,FALSE)*VLOOKUP(GJ$8,'PONDERADORES-GBD'!$A$3:$I$43,6,FALSE)*VLOOKUP(GJ$8,'PONDERADORES-GBD'!$A$3:$I$43,3,FALSE)+DF41*(1-VLOOKUP(GJ$8,'PONDERADORES-GBD'!$A$3:$I$43,5,FALSE))*VLOOKUP(GJ$8,'PONDERADORES-GBD'!$A$3:$I$43,8,FALSE)*VLOOKUP(GJ$8,'PONDERADORES-GBD'!$A$3:$I$43,3,FALSE)</f>
        <v>1.8635496235455169E-6</v>
      </c>
      <c r="GK41" s="81">
        <f>DG41*VLOOKUP(GK$8,'PONDERADORES-GBD'!$A$3:$I$43,5,FALSE)*VLOOKUP(GK$8,'PONDERADORES-GBD'!$A$3:$I$43,6,FALSE)*VLOOKUP(GK$8,'PONDERADORES-GBD'!$A$3:$I$43,3,FALSE)+DG41*(1-VLOOKUP(GK$8,'PONDERADORES-GBD'!$A$3:$I$43,5,FALSE))*VLOOKUP(GK$8,'PONDERADORES-GBD'!$A$3:$I$43,8,FALSE)*VLOOKUP(GK$8,'PONDERADORES-GBD'!$A$3:$I$43,3,FALSE)</f>
        <v>0</v>
      </c>
      <c r="GL41" s="81">
        <f>DH41*VLOOKUP(GL$8,'PONDERADORES-GBD'!$A$3:$I$43,5,FALSE)*VLOOKUP(GL$8,'PONDERADORES-GBD'!$A$3:$I$43,6,FALSE)*VLOOKUP(GL$8,'PONDERADORES-GBD'!$A$3:$I$43,3,FALSE)+DH41*(1-VLOOKUP(GL$8,'PONDERADORES-GBD'!$A$3:$I$43,5,FALSE))*VLOOKUP(GL$8,'PONDERADORES-GBD'!$A$3:$I$43,8,FALSE)*VLOOKUP(GL$8,'PONDERADORES-GBD'!$A$3:$I$43,3,FALSE)</f>
        <v>0</v>
      </c>
      <c r="GM41" s="81">
        <f>DI41*VLOOKUP(GM$8,'PONDERADORES-GBD'!$A$3:$I$43,5,FALSE)*VLOOKUP(GM$8,'PONDERADORES-GBD'!$A$3:$I$43,6,FALSE)*VLOOKUP(GM$8,'PONDERADORES-GBD'!$A$3:$I$43,3,FALSE)+DI41*(1-VLOOKUP(GM$8,'PONDERADORES-GBD'!$A$3:$I$43,5,FALSE))*VLOOKUP(GM$8,'PONDERADORES-GBD'!$A$3:$I$43,8,FALSE)*VLOOKUP(GM$8,'PONDERADORES-GBD'!$A$3:$I$43,3,FALSE)</f>
        <v>0</v>
      </c>
      <c r="GN41" s="81">
        <f>DJ41*VLOOKUP(GN$8,'PONDERADORES-GBD'!$A$3:$I$43,5,FALSE)*VLOOKUP(GN$8,'PONDERADORES-GBD'!$A$3:$I$43,6,FALSE)*VLOOKUP(GN$8,'PONDERADORES-GBD'!$A$3:$I$43,3,FALSE)+DJ41*(1-VLOOKUP(GN$8,'PONDERADORES-GBD'!$A$3:$I$43,5,FALSE))*VLOOKUP(GN$8,'PONDERADORES-GBD'!$A$3:$I$43,8,FALSE)*VLOOKUP(GN$8,'PONDERADORES-GBD'!$A$3:$I$43,3,FALSE)</f>
        <v>0</v>
      </c>
      <c r="GO41" s="81">
        <f>DK41*VLOOKUP(GO$8,'PONDERADORES-GBD'!$A$3:$I$43,5,FALSE)*VLOOKUP(GO$8,'PONDERADORES-GBD'!$A$3:$I$43,6,FALSE)*VLOOKUP(GO$8,'PONDERADORES-GBD'!$A$3:$I$43,3,FALSE)+DK41*(1-VLOOKUP(GO$8,'PONDERADORES-GBD'!$A$3:$I$43,5,FALSE))*VLOOKUP(GO$8,'PONDERADORES-GBD'!$A$3:$I$43,8,FALSE)*VLOOKUP(GO$8,'PONDERADORES-GBD'!$A$3:$I$43,3,FALSE)</f>
        <v>0</v>
      </c>
      <c r="GP41" s="81">
        <f>DL41*VLOOKUP(GP$8,'PONDERADORES-GBD'!$A$3:$I$43,5,FALSE)*VLOOKUP(GP$8,'PONDERADORES-GBD'!$A$3:$I$43,6,FALSE)*VLOOKUP(GP$8,'PONDERADORES-GBD'!$A$3:$I$43,3,FALSE)+DL41*(1-VLOOKUP(GP$8,'PONDERADORES-GBD'!$A$3:$I$43,5,FALSE))*VLOOKUP(GP$8,'PONDERADORES-GBD'!$A$3:$I$43,8,FALSE)*VLOOKUP(GP$8,'PONDERADORES-GBD'!$A$3:$I$43,3,FALSE)</f>
        <v>0</v>
      </c>
      <c r="GQ41" s="81">
        <f>DM41*VLOOKUP(GQ$8,'PONDERADORES-GBD'!$A$3:$I$43,5,FALSE)*VLOOKUP(GQ$8,'PONDERADORES-GBD'!$A$3:$I$43,6,FALSE)*VLOOKUP(GQ$8,'PONDERADORES-GBD'!$A$3:$I$43,3,FALSE)+DM41*(1-VLOOKUP(GQ$8,'PONDERADORES-GBD'!$A$3:$I$43,5,FALSE))*VLOOKUP(GQ$8,'PONDERADORES-GBD'!$A$3:$I$43,8,FALSE)*VLOOKUP(GQ$8,'PONDERADORES-GBD'!$A$3:$I$43,3,FALSE)</f>
        <v>3.3321264887063655E-7</v>
      </c>
      <c r="GR41" s="81">
        <f>DN41*VLOOKUP(GR$8,'PONDERADORES-GBD'!$A$3:$I$43,5,FALSE)*VLOOKUP(GR$8,'PONDERADORES-GBD'!$A$3:$I$43,6,FALSE)*VLOOKUP(GR$8,'PONDERADORES-GBD'!$A$3:$I$43,3,FALSE)+DN41*(1-VLOOKUP(GR$8,'PONDERADORES-GBD'!$A$3:$I$43,5,FALSE))*VLOOKUP(GR$8,'PONDERADORES-GBD'!$A$3:$I$43,8,FALSE)*VLOOKUP(GR$8,'PONDERADORES-GBD'!$A$3:$I$43,3,FALSE)</f>
        <v>0</v>
      </c>
      <c r="GS41" s="81">
        <f>DO41*VLOOKUP(GS$8,'PONDERADORES-GBD'!$A$3:$I$43,5,FALSE)*VLOOKUP(GS$8,'PONDERADORES-GBD'!$A$3:$I$43,6,FALSE)*VLOOKUP(GS$8,'PONDERADORES-GBD'!$A$3:$I$43,3,FALSE)+DO41*(1-VLOOKUP(GS$8,'PONDERADORES-GBD'!$A$3:$I$43,5,FALSE))*VLOOKUP(GS$8,'PONDERADORES-GBD'!$A$3:$I$43,8,FALSE)*VLOOKUP(GS$8,'PONDERADORES-GBD'!$A$3:$I$43,3,FALSE)</f>
        <v>0</v>
      </c>
      <c r="GT41" s="81">
        <f>DP41*VLOOKUP(GT$8,'PONDERADORES-GBD'!$A$3:$I$43,5,FALSE)*VLOOKUP(GT$8,'PONDERADORES-GBD'!$A$3:$I$43,6,FALSE)*VLOOKUP(GT$8,'PONDERADORES-GBD'!$A$3:$I$43,3,FALSE)+DP41*(1-VLOOKUP(GT$8,'PONDERADORES-GBD'!$A$3:$I$43,5,FALSE))*VLOOKUP(GT$8,'PONDERADORES-GBD'!$A$3:$I$43,8,FALSE)*VLOOKUP(GT$8,'PONDERADORES-GBD'!$A$3:$I$43,3,FALSE)</f>
        <v>2.6841363449691988E-6</v>
      </c>
      <c r="GU41" s="81">
        <f>DQ41*VLOOKUP(GU$8,'PONDERADORES-GBD'!$A$3:$I$43,5,FALSE)*VLOOKUP(GU$8,'PONDERADORES-GBD'!$A$3:$I$43,6,FALSE)*VLOOKUP(GU$8,'PONDERADORES-GBD'!$A$3:$I$43,3,FALSE)+DQ41*(1-VLOOKUP(GU$8,'PONDERADORES-GBD'!$A$3:$I$43,5,FALSE))*VLOOKUP(GU$8,'PONDERADORES-GBD'!$A$3:$I$43,8,FALSE)*VLOOKUP(GU$8,'PONDERADORES-GBD'!$A$3:$I$43,3,FALSE)</f>
        <v>5.8310603696098558E-6</v>
      </c>
      <c r="GV41" s="81">
        <f>DR41*VLOOKUP(GV$8,'PONDERADORES-GBD'!$A$3:$I$43,5,FALSE)*VLOOKUP(GV$8,'PONDERADORES-GBD'!$A$3:$I$43,6,FALSE)*VLOOKUP(GV$8,'PONDERADORES-GBD'!$A$3:$I$43,3,FALSE)+DR41*(1-VLOOKUP(GV$8,'PONDERADORES-GBD'!$A$3:$I$43,5,FALSE))*VLOOKUP(GV$8,'PONDERADORES-GBD'!$A$3:$I$43,8,FALSE)*VLOOKUP(GV$8,'PONDERADORES-GBD'!$A$3:$I$43,3,FALSE)</f>
        <v>1.1519319260780289E-5</v>
      </c>
      <c r="GW41" s="81">
        <f>DS41*VLOOKUP(GW$8,'PONDERADORES-GBD'!$A$3:$I$43,5,FALSE)*VLOOKUP(GW$8,'PONDERADORES-GBD'!$A$3:$I$43,6,FALSE)*VLOOKUP(GW$8,'PONDERADORES-GBD'!$A$3:$I$43,3,FALSE)+DS41*(1-VLOOKUP(GW$8,'PONDERADORES-GBD'!$A$3:$I$43,5,FALSE))*VLOOKUP(GW$8,'PONDERADORES-GBD'!$A$3:$I$43,8,FALSE)*VLOOKUP(GW$8,'PONDERADORES-GBD'!$A$3:$I$43,3,FALSE)</f>
        <v>1.8481732128678986E-5</v>
      </c>
      <c r="GX41" s="81">
        <f>DT41*VLOOKUP(GX$8,'PONDERADORES-GBD'!$A$3:$I$43,5,FALSE)*VLOOKUP(GX$8,'PONDERADORES-GBD'!$A$3:$I$43,6,FALSE)*VLOOKUP(GX$8,'PONDERADORES-GBD'!$A$3:$I$43,3,FALSE)+DT41*(1-VLOOKUP(GX$8,'PONDERADORES-GBD'!$A$3:$I$43,5,FALSE))*VLOOKUP(GX$8,'PONDERADORES-GBD'!$A$3:$I$43,8,FALSE)*VLOOKUP(GX$8,'PONDERADORES-GBD'!$A$3:$I$43,3,FALSE)</f>
        <v>0</v>
      </c>
      <c r="GY41" s="81">
        <f>DU41*VLOOKUP(GY$8,'PONDERADORES-GBD'!$A$3:$I$43,5,FALSE)*VLOOKUP(GY$8,'PONDERADORES-GBD'!$A$3:$I$43,6,FALSE)*VLOOKUP(GY$8,'PONDERADORES-GBD'!$A$3:$I$43,3,FALSE)+DU41*(1-VLOOKUP(GY$8,'PONDERADORES-GBD'!$A$3:$I$43,5,FALSE))*VLOOKUP(GY$8,'PONDERADORES-GBD'!$A$3:$I$43,8,FALSE)*VLOOKUP(GY$8,'PONDERADORES-GBD'!$A$3:$I$43,3,FALSE)</f>
        <v>0</v>
      </c>
      <c r="GZ41" s="82">
        <f t="shared" si="1"/>
        <v>4.4529896900000008E-3</v>
      </c>
      <c r="HA41" s="82">
        <f t="shared" si="2"/>
        <v>1.4050214339904176E-2</v>
      </c>
      <c r="HC41" s="52">
        <f>GZ41*PRODMORTALIDAD!BR41*C41</f>
        <v>0</v>
      </c>
      <c r="HD41" s="52">
        <f>PRODMORTALIDAD!E41*PRODLG!HA41*PRODLG!C41</f>
        <v>0</v>
      </c>
      <c r="HE41" s="52">
        <f t="shared" si="3"/>
        <v>0</v>
      </c>
    </row>
    <row r="42" spans="1:213" ht="15.75" x14ac:dyDescent="0.25">
      <c r="A42" s="68" t="s">
        <v>105</v>
      </c>
      <c r="B42" s="46" t="s">
        <v>56</v>
      </c>
      <c r="C42" s="50">
        <f>DATOS!B82</f>
        <v>0</v>
      </c>
      <c r="D42" s="51">
        <v>1.8226E-3</v>
      </c>
      <c r="E42" s="51">
        <v>1.2151E-3</v>
      </c>
      <c r="F42" s="51">
        <v>0.16906350000000001</v>
      </c>
      <c r="G42" s="51">
        <v>0</v>
      </c>
      <c r="H42" s="51">
        <v>0</v>
      </c>
      <c r="I42" s="51">
        <v>0</v>
      </c>
      <c r="J42" s="51">
        <v>0.20382749999999999</v>
      </c>
      <c r="K42" s="51">
        <v>2.97691E-2</v>
      </c>
      <c r="L42" s="51">
        <v>7.0170099999999999E-2</v>
      </c>
      <c r="M42" s="51">
        <v>1.03281E-2</v>
      </c>
      <c r="N42" s="51">
        <v>6.0449599999999999E-2</v>
      </c>
      <c r="O42" s="51">
        <v>0</v>
      </c>
      <c r="P42" s="51">
        <v>3.9624300000000001E-2</v>
      </c>
      <c r="Q42" s="51">
        <v>3.9490000000000003E-3</v>
      </c>
      <c r="R42" s="51">
        <v>0</v>
      </c>
      <c r="S42" s="51">
        <v>1.5795900000000002E-2</v>
      </c>
      <c r="T42" s="51">
        <v>1.3669499999999999E-2</v>
      </c>
      <c r="U42" s="51">
        <v>3.2806799999999997E-2</v>
      </c>
      <c r="V42" s="51">
        <v>2.4605100000000001E-2</v>
      </c>
      <c r="W42" s="51">
        <v>6.1360900000000003E-2</v>
      </c>
      <c r="X42" s="51">
        <v>5.9538300000000002E-2</v>
      </c>
      <c r="Y42" s="51">
        <v>6.3791000000000004E-3</v>
      </c>
      <c r="Z42" s="51">
        <v>0.12818950000000001</v>
      </c>
      <c r="AA42" s="51">
        <v>7.8978999999999994E-3</v>
      </c>
      <c r="AB42" s="51">
        <v>3.3414E-3</v>
      </c>
      <c r="AC42" s="51">
        <v>3.0380000000000001E-4</v>
      </c>
      <c r="AD42" s="51">
        <v>0</v>
      </c>
      <c r="AE42" s="51">
        <v>0</v>
      </c>
      <c r="AF42" s="51">
        <v>3.0380000000000001E-4</v>
      </c>
      <c r="AG42" s="51">
        <v>9.1129999999999998E-4</v>
      </c>
      <c r="AH42" s="51">
        <v>0</v>
      </c>
      <c r="AI42" s="51">
        <v>9.1129999999999998E-4</v>
      </c>
      <c r="AJ42" s="51">
        <v>7.8978999999999994E-3</v>
      </c>
      <c r="AK42" s="51">
        <v>2.7339E-3</v>
      </c>
      <c r="AL42" s="51">
        <v>5.4678000000000001E-3</v>
      </c>
      <c r="AM42" s="51">
        <v>3.21993E-2</v>
      </c>
      <c r="AN42" s="51">
        <v>4.2526999999999999E-3</v>
      </c>
      <c r="AO42" s="51">
        <v>9.1129999999999998E-4</v>
      </c>
      <c r="AP42" s="51">
        <v>3.0380000000000001E-4</v>
      </c>
      <c r="AQ42" s="51">
        <v>0</v>
      </c>
      <c r="AR42" s="51">
        <v>1.0000002000000001</v>
      </c>
      <c r="AT42" s="78">
        <f>D42*VLOOKUP(AT$8,'PONDERADORES-GBD'!$A$3:$I$43,4,FALSE)</f>
        <v>1.8226E-3</v>
      </c>
      <c r="AU42" s="78">
        <f>E42*VLOOKUP(AU$8,'PONDERADORES-GBD'!$A$3:$I$43,4,FALSE)</f>
        <v>1.2151E-3</v>
      </c>
      <c r="AV42" s="78">
        <f>F42*VLOOKUP(AV$8,'PONDERADORES-GBD'!$A$3:$I$43,4,FALSE)</f>
        <v>8.4531750000000003E-3</v>
      </c>
      <c r="AW42" s="78">
        <f>G42*VLOOKUP(AW$8,'PONDERADORES-GBD'!$A$3:$I$43,4,FALSE)</f>
        <v>0</v>
      </c>
      <c r="AX42" s="78">
        <f>H42*VLOOKUP(AX$8,'PONDERADORES-GBD'!$A$3:$I$43,4,FALSE)</f>
        <v>0</v>
      </c>
      <c r="AY42" s="78">
        <f>I42*VLOOKUP(AY$8,'PONDERADORES-GBD'!$A$3:$I$43,4,FALSE)</f>
        <v>0</v>
      </c>
      <c r="AZ42" s="78">
        <f>J42*VLOOKUP(AZ$8,'PONDERADORES-GBD'!$A$3:$I$43,4,FALSE)</f>
        <v>1.0191375000000001E-2</v>
      </c>
      <c r="BA42" s="78">
        <f>K42*VLOOKUP(BA$8,'PONDERADORES-GBD'!$A$3:$I$43,4,FALSE)</f>
        <v>1.4884550000000001E-3</v>
      </c>
      <c r="BB42" s="78">
        <f>L42*VLOOKUP(BB$8,'PONDERADORES-GBD'!$A$3:$I$43,4,FALSE)</f>
        <v>0</v>
      </c>
      <c r="BC42" s="78">
        <f>M42*VLOOKUP(BC$8,'PONDERADORES-GBD'!$A$3:$I$43,4,FALSE)</f>
        <v>0</v>
      </c>
      <c r="BD42" s="78">
        <f>N42*VLOOKUP(BD$8,'PONDERADORES-GBD'!$A$3:$I$43,4,FALSE)</f>
        <v>0</v>
      </c>
      <c r="BE42" s="78">
        <f>O42*VLOOKUP(BE$8,'PONDERADORES-GBD'!$A$3:$I$43,4,FALSE)</f>
        <v>0</v>
      </c>
      <c r="BF42" s="78">
        <f>P42*VLOOKUP(BF$8,'PONDERADORES-GBD'!$A$3:$I$43,4,FALSE)</f>
        <v>1.9812150000000001E-3</v>
      </c>
      <c r="BG42" s="78">
        <f>Q42*VLOOKUP(BG$8,'PONDERADORES-GBD'!$A$3:$I$43,4,FALSE)</f>
        <v>3.9490000000000006E-4</v>
      </c>
      <c r="BH42" s="78">
        <f>R42*VLOOKUP(BH$8,'PONDERADORES-GBD'!$A$3:$I$43,4,FALSE)</f>
        <v>0</v>
      </c>
      <c r="BI42" s="78">
        <f>S42*VLOOKUP(BI$8,'PONDERADORES-GBD'!$A$3:$I$43,4,FALSE)</f>
        <v>2.3693850000000003E-3</v>
      </c>
      <c r="BJ42" s="78">
        <f>T42*VLOOKUP(BJ$8,'PONDERADORES-GBD'!$A$3:$I$43,4,FALSE)</f>
        <v>0</v>
      </c>
      <c r="BK42" s="78">
        <f>U42*VLOOKUP(BK$8,'PONDERADORES-GBD'!$A$3:$I$43,4,FALSE)</f>
        <v>0</v>
      </c>
      <c r="BL42" s="78">
        <f>V42*VLOOKUP(BL$8,'PONDERADORES-GBD'!$A$3:$I$43,4,FALSE)</f>
        <v>0</v>
      </c>
      <c r="BM42" s="78">
        <f>W42*VLOOKUP(BM$8,'PONDERADORES-GBD'!$A$3:$I$43,4,FALSE)</f>
        <v>0</v>
      </c>
      <c r="BN42" s="78">
        <f>X42*VLOOKUP(BN$8,'PONDERADORES-GBD'!$A$3:$I$43,4,FALSE)</f>
        <v>0</v>
      </c>
      <c r="BO42" s="78">
        <f>Y42*VLOOKUP(BO$8,'PONDERADORES-GBD'!$A$3:$I$43,4,FALSE)</f>
        <v>0</v>
      </c>
      <c r="BP42" s="78">
        <f>Z42*VLOOKUP(BP$8,'PONDERADORES-GBD'!$A$3:$I$43,4,FALSE)</f>
        <v>0</v>
      </c>
      <c r="BQ42" s="78">
        <f>AA42*VLOOKUP(BQ$8,'PONDERADORES-GBD'!$A$3:$I$43,4,FALSE)</f>
        <v>0</v>
      </c>
      <c r="BR42" s="78">
        <f>AB42*VLOOKUP(BR$8,'PONDERADORES-GBD'!$A$3:$I$43,4,FALSE)</f>
        <v>0</v>
      </c>
      <c r="BS42" s="78">
        <f>AC42*VLOOKUP(BS$8,'PONDERADORES-GBD'!$A$3:$I$43,4,FALSE)</f>
        <v>3.0380000000000001E-4</v>
      </c>
      <c r="BT42" s="78">
        <f>AD42*VLOOKUP(BT$8,'PONDERADORES-GBD'!$A$3:$I$43,4,FALSE)</f>
        <v>0</v>
      </c>
      <c r="BU42" s="78">
        <f>AE42*VLOOKUP(BU$8,'PONDERADORES-GBD'!$A$3:$I$43,4,FALSE)</f>
        <v>0</v>
      </c>
      <c r="BV42" s="78">
        <f>AF42*VLOOKUP(BV$8,'PONDERADORES-GBD'!$A$3:$I$43,4,FALSE)</f>
        <v>3.0380000000000001E-4</v>
      </c>
      <c r="BW42" s="78">
        <f>AG42*VLOOKUP(BW$8,'PONDERADORES-GBD'!$A$3:$I$43,4,FALSE)</f>
        <v>9.1129999999999998E-4</v>
      </c>
      <c r="BX42" s="78">
        <f>AH42*VLOOKUP(BX$8,'PONDERADORES-GBD'!$A$3:$I$43,4,FALSE)</f>
        <v>0</v>
      </c>
      <c r="BY42" s="78">
        <f>AI42*VLOOKUP(BY$8,'PONDERADORES-GBD'!$A$3:$I$43,4,FALSE)</f>
        <v>0</v>
      </c>
      <c r="BZ42" s="78">
        <f>AJ42*VLOOKUP(BZ$8,'PONDERADORES-GBD'!$A$3:$I$43,4,FALSE)</f>
        <v>0</v>
      </c>
      <c r="CA42" s="78">
        <f>AK42*VLOOKUP(CA$8,'PONDERADORES-GBD'!$A$3:$I$43,4,FALSE)</f>
        <v>0</v>
      </c>
      <c r="CB42" s="78">
        <f>AL42*VLOOKUP(CB$8,'PONDERADORES-GBD'!$A$3:$I$43,4,FALSE)</f>
        <v>0</v>
      </c>
      <c r="CC42" s="78">
        <f>AM42*VLOOKUP(CC$8,'PONDERADORES-GBD'!$A$3:$I$43,4,FALSE)</f>
        <v>0</v>
      </c>
      <c r="CD42" s="78">
        <f>AN42*VLOOKUP(CD$8,'PONDERADORES-GBD'!$A$3:$I$43,4,FALSE)</f>
        <v>0</v>
      </c>
      <c r="CE42" s="78">
        <f>AO42*VLOOKUP(CE$8,'PONDERADORES-GBD'!$A$3:$I$43,4,FALSE)</f>
        <v>0</v>
      </c>
      <c r="CF42" s="78">
        <f>AP42*VLOOKUP(CF$8,'PONDERADORES-GBD'!$A$3:$I$43,4,FALSE)</f>
        <v>0</v>
      </c>
      <c r="CG42" s="78">
        <f>AQ42*VLOOKUP(CG$8,'PONDERADORES-GBD'!$A$3:$I$43,4,FALSE)</f>
        <v>0</v>
      </c>
      <c r="CH42" s="78">
        <f>D42*(1-VLOOKUP(CH$8,'PONDERADORES-GBD'!$A$3:$I$43,4,FALSE))</f>
        <v>0</v>
      </c>
      <c r="CI42" s="78">
        <f>E42*(1-VLOOKUP(CI$8,'PONDERADORES-GBD'!$A$3:$I$43,4,FALSE))</f>
        <v>0</v>
      </c>
      <c r="CJ42" s="78">
        <f>F42*(1-VLOOKUP(CJ$8,'PONDERADORES-GBD'!$A$3:$I$43,4,FALSE))</f>
        <v>0.160610325</v>
      </c>
      <c r="CK42" s="78">
        <f>G42*(1-VLOOKUP(CK$8,'PONDERADORES-GBD'!$A$3:$I$43,4,FALSE))</f>
        <v>0</v>
      </c>
      <c r="CL42" s="78">
        <f>H42*(1-VLOOKUP(CL$8,'PONDERADORES-GBD'!$A$3:$I$43,4,FALSE))</f>
        <v>0</v>
      </c>
      <c r="CM42" s="78">
        <f>I42*(1-VLOOKUP(CM$8,'PONDERADORES-GBD'!$A$3:$I$43,4,FALSE))</f>
        <v>0</v>
      </c>
      <c r="CN42" s="78">
        <f>J42*(1-VLOOKUP(CN$8,'PONDERADORES-GBD'!$A$3:$I$43,4,FALSE))</f>
        <v>0.19363612499999999</v>
      </c>
      <c r="CO42" s="78">
        <f>K42*(1-VLOOKUP(CO$8,'PONDERADORES-GBD'!$A$3:$I$43,4,FALSE))</f>
        <v>2.8280645E-2</v>
      </c>
      <c r="CP42" s="78">
        <f>L42*(1-VLOOKUP(CP$8,'PONDERADORES-GBD'!$A$3:$I$43,4,FALSE))</f>
        <v>7.0170099999999999E-2</v>
      </c>
      <c r="CQ42" s="78">
        <f>M42*(1-VLOOKUP(CQ$8,'PONDERADORES-GBD'!$A$3:$I$43,4,FALSE))</f>
        <v>1.03281E-2</v>
      </c>
      <c r="CR42" s="78">
        <f>N42*(1-VLOOKUP(CR$8,'PONDERADORES-GBD'!$A$3:$I$43,4,FALSE))</f>
        <v>6.0449599999999999E-2</v>
      </c>
      <c r="CS42" s="78">
        <f>O42*(1-VLOOKUP(CS$8,'PONDERADORES-GBD'!$A$3:$I$43,4,FALSE))</f>
        <v>0</v>
      </c>
      <c r="CT42" s="78">
        <f>P42*(1-VLOOKUP(CT$8,'PONDERADORES-GBD'!$A$3:$I$43,4,FALSE))</f>
        <v>3.7643085E-2</v>
      </c>
      <c r="CU42" s="78">
        <f>Q42*(1-VLOOKUP(CU$8,'PONDERADORES-GBD'!$A$3:$I$43,4,FALSE))</f>
        <v>3.5541000000000001E-3</v>
      </c>
      <c r="CV42" s="78">
        <f>R42*(1-VLOOKUP(CV$8,'PONDERADORES-GBD'!$A$3:$I$43,4,FALSE))</f>
        <v>0</v>
      </c>
      <c r="CW42" s="78">
        <f>S42*(1-VLOOKUP(CW$8,'PONDERADORES-GBD'!$A$3:$I$43,4,FALSE))</f>
        <v>1.3426515000000002E-2</v>
      </c>
      <c r="CX42" s="78">
        <f>T42*(1-VLOOKUP(CX$8,'PONDERADORES-GBD'!$A$3:$I$43,4,FALSE))</f>
        <v>1.3669499999999999E-2</v>
      </c>
      <c r="CY42" s="78">
        <f>U42*(1-VLOOKUP(CY$8,'PONDERADORES-GBD'!$A$3:$I$43,4,FALSE))</f>
        <v>3.2806799999999997E-2</v>
      </c>
      <c r="CZ42" s="78">
        <f>V42*(1-VLOOKUP(CZ$8,'PONDERADORES-GBD'!$A$3:$I$43,4,FALSE))</f>
        <v>2.4605100000000001E-2</v>
      </c>
      <c r="DA42" s="78">
        <f>W42*(1-VLOOKUP(DA$8,'PONDERADORES-GBD'!$A$3:$I$43,4,FALSE))</f>
        <v>6.1360900000000003E-2</v>
      </c>
      <c r="DB42" s="78">
        <f>X42*(1-VLOOKUP(DB$8,'PONDERADORES-GBD'!$A$3:$I$43,4,FALSE))</f>
        <v>5.9538300000000002E-2</v>
      </c>
      <c r="DC42" s="78">
        <f>Y42*(1-VLOOKUP(DC$8,'PONDERADORES-GBD'!$A$3:$I$43,4,FALSE))</f>
        <v>6.3791000000000004E-3</v>
      </c>
      <c r="DD42" s="78">
        <f>Z42*(1-VLOOKUP(DD$8,'PONDERADORES-GBD'!$A$3:$I$43,4,FALSE))</f>
        <v>0.12818950000000001</v>
      </c>
      <c r="DE42" s="78">
        <f>AA42*(1-VLOOKUP(DE$8,'PONDERADORES-GBD'!$A$3:$I$43,4,FALSE))</f>
        <v>7.8978999999999994E-3</v>
      </c>
      <c r="DF42" s="78">
        <f>AB42*(1-VLOOKUP(DF$8,'PONDERADORES-GBD'!$A$3:$I$43,4,FALSE))</f>
        <v>3.3414E-3</v>
      </c>
      <c r="DG42" s="78">
        <f>AC42*(1-VLOOKUP(DG$8,'PONDERADORES-GBD'!$A$3:$I$43,4,FALSE))</f>
        <v>0</v>
      </c>
      <c r="DH42" s="78">
        <f>AD42*(1-VLOOKUP(DH$8,'PONDERADORES-GBD'!$A$3:$I$43,4,FALSE))</f>
        <v>0</v>
      </c>
      <c r="DI42" s="78">
        <f>AE42*(1-VLOOKUP(DI$8,'PONDERADORES-GBD'!$A$3:$I$43,4,FALSE))</f>
        <v>0</v>
      </c>
      <c r="DJ42" s="78">
        <f>AF42*(1-VLOOKUP(DJ$8,'PONDERADORES-GBD'!$A$3:$I$43,4,FALSE))</f>
        <v>0</v>
      </c>
      <c r="DK42" s="78">
        <f>AG42*(1-VLOOKUP(DK$8,'PONDERADORES-GBD'!$A$3:$I$43,4,FALSE))</f>
        <v>0</v>
      </c>
      <c r="DL42" s="78">
        <f>AH42*(1-VLOOKUP(DL$8,'PONDERADORES-GBD'!$A$3:$I$43,4,FALSE))</f>
        <v>0</v>
      </c>
      <c r="DM42" s="78">
        <f>AI42*(1-VLOOKUP(DM$8,'PONDERADORES-GBD'!$A$3:$I$43,4,FALSE))</f>
        <v>9.1129999999999998E-4</v>
      </c>
      <c r="DN42" s="78">
        <f>AJ42*(1-VLOOKUP(DN$8,'PONDERADORES-GBD'!$A$3:$I$43,4,FALSE))</f>
        <v>7.8978999999999994E-3</v>
      </c>
      <c r="DO42" s="78">
        <f>AK42*(1-VLOOKUP(DO$8,'PONDERADORES-GBD'!$A$3:$I$43,4,FALSE))</f>
        <v>2.7339E-3</v>
      </c>
      <c r="DP42" s="78">
        <f>AL42*(1-VLOOKUP(DP$8,'PONDERADORES-GBD'!$A$3:$I$43,4,FALSE))</f>
        <v>5.4678000000000001E-3</v>
      </c>
      <c r="DQ42" s="78">
        <f>AM42*(1-VLOOKUP(DQ$8,'PONDERADORES-GBD'!$A$3:$I$43,4,FALSE))</f>
        <v>3.21993E-2</v>
      </c>
      <c r="DR42" s="78">
        <f>AN42*(1-VLOOKUP(DR$8,'PONDERADORES-GBD'!$A$3:$I$43,4,FALSE))</f>
        <v>4.2526999999999999E-3</v>
      </c>
      <c r="DS42" s="78">
        <f>AO42*(1-VLOOKUP(DS$8,'PONDERADORES-GBD'!$A$3:$I$43,4,FALSE))</f>
        <v>9.1129999999999998E-4</v>
      </c>
      <c r="DT42" s="78">
        <f>AP42*(1-VLOOKUP(DT$8,'PONDERADORES-GBD'!$A$3:$I$43,4,FALSE))</f>
        <v>3.0380000000000001E-4</v>
      </c>
      <c r="DU42" s="78">
        <f>AQ42*(1-VLOOKUP(DU$8,'PONDERADORES-GBD'!$A$3:$I$43,4,FALSE))</f>
        <v>0</v>
      </c>
      <c r="DV42" s="50">
        <f t="shared" si="0"/>
        <v>1.0000002000000001</v>
      </c>
      <c r="DW42" s="45"/>
      <c r="DX42" s="81">
        <f>AT42*VLOOKUP(DX$8,'PONDERADORES-GBD'!$A$3:$I$43,5,FALSE)*VLOOKUP(DX$8,'PONDERADORES-GBD'!$A$3:$I$43,7,FALSE)+AT42*(1-VLOOKUP(DX$8,'PONDERADORES-GBD'!$A$3:$I$43,5,FALSE))*VLOOKUP(DX$8,'PONDERADORES-GBD'!$A$3:$I$43,9,FALSE)</f>
        <v>1.0735114E-3</v>
      </c>
      <c r="DY42" s="81">
        <f>AU42*VLOOKUP(DY$8,'PONDERADORES-GBD'!$A$3:$I$43,5,FALSE)*VLOOKUP(DY$8,'PONDERADORES-GBD'!$A$3:$I$43,7,FALSE)+AU42*(1-VLOOKUP(DY$8,'PONDERADORES-GBD'!$A$3:$I$43,5,FALSE))*VLOOKUP(DY$8,'PONDERADORES-GBD'!$A$3:$I$43,9,FALSE)</f>
        <v>3.596696E-4</v>
      </c>
      <c r="DZ42" s="81">
        <f>AV42*VLOOKUP(DZ$8,'PONDERADORES-GBD'!$A$3:$I$43,5,FALSE)*VLOOKUP(DZ$8,'PONDERADORES-GBD'!$A$3:$I$43,7,FALSE)+AV42*(1-VLOOKUP(DZ$8,'PONDERADORES-GBD'!$A$3:$I$43,5,FALSE))*VLOOKUP(DZ$8,'PONDERADORES-GBD'!$A$3:$I$43,9,FALSE)</f>
        <v>1.9526834250000002E-3</v>
      </c>
      <c r="EA42" s="81">
        <f>AW42*VLOOKUP(EA$8,'PONDERADORES-GBD'!$A$3:$I$43,5,FALSE)*VLOOKUP(EA$8,'PONDERADORES-GBD'!$A$3:$I$43,7,FALSE)+AW42*(1-VLOOKUP(EA$8,'PONDERADORES-GBD'!$A$3:$I$43,5,FALSE))*VLOOKUP(EA$8,'PONDERADORES-GBD'!$A$3:$I$43,9,FALSE)</f>
        <v>0</v>
      </c>
      <c r="EB42" s="81">
        <f>AX42*VLOOKUP(EB$8,'PONDERADORES-GBD'!$A$3:$I$43,5,FALSE)*VLOOKUP(EB$8,'PONDERADORES-GBD'!$A$3:$I$43,7,FALSE)+AX42*(1-VLOOKUP(EB$8,'PONDERADORES-GBD'!$A$3:$I$43,5,FALSE))*VLOOKUP(EB$8,'PONDERADORES-GBD'!$A$3:$I$43,9,FALSE)</f>
        <v>0</v>
      </c>
      <c r="EC42" s="81">
        <f>AY42*VLOOKUP(EC$8,'PONDERADORES-GBD'!$A$3:$I$43,5,FALSE)*VLOOKUP(EC$8,'PONDERADORES-GBD'!$A$3:$I$43,7,FALSE)+AY42*(1-VLOOKUP(EC$8,'PONDERADORES-GBD'!$A$3:$I$43,5,FALSE))*VLOOKUP(EC$8,'PONDERADORES-GBD'!$A$3:$I$43,9,FALSE)</f>
        <v>0</v>
      </c>
      <c r="ED42" s="81">
        <f>AZ42*VLOOKUP(ED$8,'PONDERADORES-GBD'!$A$3:$I$43,5,FALSE)*VLOOKUP(ED$8,'PONDERADORES-GBD'!$A$3:$I$43,7,FALSE)+AZ42*(1-VLOOKUP(ED$8,'PONDERADORES-GBD'!$A$3:$I$43,5,FALSE))*VLOOKUP(ED$8,'PONDERADORES-GBD'!$A$3:$I$43,9,FALSE)</f>
        <v>5.9109975000000003E-4</v>
      </c>
      <c r="EE42" s="81">
        <f>BA42*VLOOKUP(EE$8,'PONDERADORES-GBD'!$A$3:$I$43,5,FALSE)*VLOOKUP(EE$8,'PONDERADORES-GBD'!$A$3:$I$43,7,FALSE)+BA42*(1-VLOOKUP(EE$8,'PONDERADORES-GBD'!$A$3:$I$43,5,FALSE))*VLOOKUP(EE$8,'PONDERADORES-GBD'!$A$3:$I$43,9,FALSE)</f>
        <v>7.4422750000000007E-6</v>
      </c>
      <c r="EF42" s="81">
        <f>BB42*VLOOKUP(EF$8,'PONDERADORES-GBD'!$A$3:$I$43,5,FALSE)*VLOOKUP(EF$8,'PONDERADORES-GBD'!$A$3:$I$43,7,FALSE)+BB42*(1-VLOOKUP(EF$8,'PONDERADORES-GBD'!$A$3:$I$43,5,FALSE))*VLOOKUP(EF$8,'PONDERADORES-GBD'!$A$3:$I$43,9,FALSE)</f>
        <v>0</v>
      </c>
      <c r="EG42" s="81">
        <f>BC42*VLOOKUP(EG$8,'PONDERADORES-GBD'!$A$3:$I$43,5,FALSE)*VLOOKUP(EG$8,'PONDERADORES-GBD'!$A$3:$I$43,7,FALSE)+BC42*(1-VLOOKUP(EG$8,'PONDERADORES-GBD'!$A$3:$I$43,5,FALSE))*VLOOKUP(EG$8,'PONDERADORES-GBD'!$A$3:$I$43,9,FALSE)</f>
        <v>0</v>
      </c>
      <c r="EH42" s="81">
        <f>BD42*VLOOKUP(EH$8,'PONDERADORES-GBD'!$A$3:$I$43,5,FALSE)*VLOOKUP(EH$8,'PONDERADORES-GBD'!$A$3:$I$43,7,FALSE)+BD42*(1-VLOOKUP(EH$8,'PONDERADORES-GBD'!$A$3:$I$43,5,FALSE))*VLOOKUP(EH$8,'PONDERADORES-GBD'!$A$3:$I$43,9,FALSE)</f>
        <v>0</v>
      </c>
      <c r="EI42" s="81">
        <f>BE42*VLOOKUP(EI$8,'PONDERADORES-GBD'!$A$3:$I$43,5,FALSE)*VLOOKUP(EI$8,'PONDERADORES-GBD'!$A$3:$I$43,7,FALSE)+BE42*(1-VLOOKUP(EI$8,'PONDERADORES-GBD'!$A$3:$I$43,5,FALSE))*VLOOKUP(EI$8,'PONDERADORES-GBD'!$A$3:$I$43,9,FALSE)</f>
        <v>0</v>
      </c>
      <c r="EJ42" s="81">
        <f>BF42*VLOOKUP(EJ$8,'PONDERADORES-GBD'!$A$3:$I$43,5,FALSE)*VLOOKUP(EJ$8,'PONDERADORES-GBD'!$A$3:$I$43,7,FALSE)+BF42*(1-VLOOKUP(EJ$8,'PONDERADORES-GBD'!$A$3:$I$43,5,FALSE))*VLOOKUP(EJ$8,'PONDERADORES-GBD'!$A$3:$I$43,9,FALSE)</f>
        <v>1.8623421000000002E-4</v>
      </c>
      <c r="EK42" s="81">
        <f>BG42*VLOOKUP(EK$8,'PONDERADORES-GBD'!$A$3:$I$43,5,FALSE)*VLOOKUP(EK$8,'PONDERADORES-GBD'!$A$3:$I$43,7,FALSE)+BG42*(1-VLOOKUP(EK$8,'PONDERADORES-GBD'!$A$3:$I$43,5,FALSE))*VLOOKUP(EK$8,'PONDERADORES-GBD'!$A$3:$I$43,9,FALSE)</f>
        <v>1.1847000000000001E-4</v>
      </c>
      <c r="EL42" s="81">
        <f>BH42*VLOOKUP(EL$8,'PONDERADORES-GBD'!$A$3:$I$43,5,FALSE)*VLOOKUP(EL$8,'PONDERADORES-GBD'!$A$3:$I$43,7,FALSE)+BH42*(1-VLOOKUP(EL$8,'PONDERADORES-GBD'!$A$3:$I$43,5,FALSE))*VLOOKUP(EL$8,'PONDERADORES-GBD'!$A$3:$I$43,9,FALSE)</f>
        <v>0</v>
      </c>
      <c r="EM42" s="81">
        <f>BI42*VLOOKUP(EM$8,'PONDERADORES-GBD'!$A$3:$I$43,5,FALSE)*VLOOKUP(EM$8,'PONDERADORES-GBD'!$A$3:$I$43,7,FALSE)+BI42*(1-VLOOKUP(EM$8,'PONDERADORES-GBD'!$A$3:$I$43,5,FALSE))*VLOOKUP(EM$8,'PONDERADORES-GBD'!$A$3:$I$43,9,FALSE)</f>
        <v>1.6822633500000002E-4</v>
      </c>
      <c r="EN42" s="81">
        <f>BJ42*VLOOKUP(EN$8,'PONDERADORES-GBD'!$A$3:$I$43,5,FALSE)*VLOOKUP(EN$8,'PONDERADORES-GBD'!$A$3:$I$43,7,FALSE)+BJ42*(1-VLOOKUP(EN$8,'PONDERADORES-GBD'!$A$3:$I$43,5,FALSE))*VLOOKUP(EN$8,'PONDERADORES-GBD'!$A$3:$I$43,9,FALSE)</f>
        <v>0</v>
      </c>
      <c r="EO42" s="81">
        <f>BK42*VLOOKUP(EO$8,'PONDERADORES-GBD'!$A$3:$I$43,5,FALSE)*VLOOKUP(EO$8,'PONDERADORES-GBD'!$A$3:$I$43,7,FALSE)+BK42*(1-VLOOKUP(EO$8,'PONDERADORES-GBD'!$A$3:$I$43,5,FALSE))*VLOOKUP(EO$8,'PONDERADORES-GBD'!$A$3:$I$43,9,FALSE)</f>
        <v>0</v>
      </c>
      <c r="EP42" s="81">
        <f>BL42*VLOOKUP(EP$8,'PONDERADORES-GBD'!$A$3:$I$43,5,FALSE)*VLOOKUP(EP$8,'PONDERADORES-GBD'!$A$3:$I$43,7,FALSE)+BL42*(1-VLOOKUP(EP$8,'PONDERADORES-GBD'!$A$3:$I$43,5,FALSE))*VLOOKUP(EP$8,'PONDERADORES-GBD'!$A$3:$I$43,9,FALSE)</f>
        <v>0</v>
      </c>
      <c r="EQ42" s="81">
        <f>BM42*VLOOKUP(EQ$8,'PONDERADORES-GBD'!$A$3:$I$43,5,FALSE)*VLOOKUP(EQ$8,'PONDERADORES-GBD'!$A$3:$I$43,7,FALSE)+BM42*(1-VLOOKUP(EQ$8,'PONDERADORES-GBD'!$A$3:$I$43,5,FALSE))*VLOOKUP(EQ$8,'PONDERADORES-GBD'!$A$3:$I$43,9,FALSE)</f>
        <v>0</v>
      </c>
      <c r="ER42" s="81">
        <f>BN42*VLOOKUP(ER$8,'PONDERADORES-GBD'!$A$3:$I$43,5,FALSE)*VLOOKUP(ER$8,'PONDERADORES-GBD'!$A$3:$I$43,7,FALSE)+BN42*(1-VLOOKUP(ER$8,'PONDERADORES-GBD'!$A$3:$I$43,5,FALSE))*VLOOKUP(ER$8,'PONDERADORES-GBD'!$A$3:$I$43,9,FALSE)</f>
        <v>0</v>
      </c>
      <c r="ES42" s="81">
        <f>BO42*VLOOKUP(ES$8,'PONDERADORES-GBD'!$A$3:$I$43,5,FALSE)*VLOOKUP(ES$8,'PONDERADORES-GBD'!$A$3:$I$43,7,FALSE)+BO42*(1-VLOOKUP(ES$8,'PONDERADORES-GBD'!$A$3:$I$43,5,FALSE))*VLOOKUP(ES$8,'PONDERADORES-GBD'!$A$3:$I$43,9,FALSE)</f>
        <v>0</v>
      </c>
      <c r="ET42" s="81">
        <f>BP42*VLOOKUP(ET$8,'PONDERADORES-GBD'!$A$3:$I$43,5,FALSE)*VLOOKUP(ET$8,'PONDERADORES-GBD'!$A$3:$I$43,7,FALSE)+BP42*(1-VLOOKUP(ET$8,'PONDERADORES-GBD'!$A$3:$I$43,5,FALSE))*VLOOKUP(ET$8,'PONDERADORES-GBD'!$A$3:$I$43,9,FALSE)</f>
        <v>0</v>
      </c>
      <c r="EU42" s="81">
        <f>BQ42*VLOOKUP(EU$8,'PONDERADORES-GBD'!$A$3:$I$43,5,FALSE)*VLOOKUP(EU$8,'PONDERADORES-GBD'!$A$3:$I$43,7,FALSE)+BQ42*(1-VLOOKUP(EU$8,'PONDERADORES-GBD'!$A$3:$I$43,5,FALSE))*VLOOKUP(EU$8,'PONDERADORES-GBD'!$A$3:$I$43,9,FALSE)</f>
        <v>0</v>
      </c>
      <c r="EV42" s="81">
        <f>BR42*VLOOKUP(EV$8,'PONDERADORES-GBD'!$A$3:$I$43,5,FALSE)*VLOOKUP(EV$8,'PONDERADORES-GBD'!$A$3:$I$43,7,FALSE)+BR42*(1-VLOOKUP(EV$8,'PONDERADORES-GBD'!$A$3:$I$43,5,FALSE))*VLOOKUP(EV$8,'PONDERADORES-GBD'!$A$3:$I$43,9,FALSE)</f>
        <v>0</v>
      </c>
      <c r="EW42" s="81">
        <f>BS42*VLOOKUP(EW$8,'PONDERADORES-GBD'!$A$3:$I$43,5,FALSE)*VLOOKUP(EW$8,'PONDERADORES-GBD'!$A$3:$I$43,7,FALSE)+BS42*(1-VLOOKUP(EW$8,'PONDERADORES-GBD'!$A$3:$I$43,5,FALSE))*VLOOKUP(EW$8,'PONDERADORES-GBD'!$A$3:$I$43,9,FALSE)</f>
        <v>1.1848200000000001E-5</v>
      </c>
      <c r="EX42" s="81">
        <f>BT42*VLOOKUP(EX$8,'PONDERADORES-GBD'!$A$3:$I$43,5,FALSE)*VLOOKUP(EX$8,'PONDERADORES-GBD'!$A$3:$I$43,7,FALSE)+BT42*(1-VLOOKUP(EX$8,'PONDERADORES-GBD'!$A$3:$I$43,5,FALSE))*VLOOKUP(EX$8,'PONDERADORES-GBD'!$A$3:$I$43,9,FALSE)</f>
        <v>0</v>
      </c>
      <c r="EY42" s="81">
        <f>BU42*VLOOKUP(EY$8,'PONDERADORES-GBD'!$A$3:$I$43,5,FALSE)*VLOOKUP(EY$8,'PONDERADORES-GBD'!$A$3:$I$43,7,FALSE)+BU42*(1-VLOOKUP(EY$8,'PONDERADORES-GBD'!$A$3:$I$43,5,FALSE))*VLOOKUP(EY$8,'PONDERADORES-GBD'!$A$3:$I$43,9,FALSE)</f>
        <v>0</v>
      </c>
      <c r="EZ42" s="81">
        <f>BV42*VLOOKUP(EZ$8,'PONDERADORES-GBD'!$A$3:$I$43,5,FALSE)*VLOOKUP(EZ$8,'PONDERADORES-GBD'!$A$3:$I$43,7,FALSE)+BV42*(1-VLOOKUP(EZ$8,'PONDERADORES-GBD'!$A$3:$I$43,5,FALSE))*VLOOKUP(EZ$8,'PONDERADORES-GBD'!$A$3:$I$43,9,FALSE)</f>
        <v>1.5190000000000002E-6</v>
      </c>
      <c r="FA42" s="81">
        <f>BW42*VLOOKUP(FA$8,'PONDERADORES-GBD'!$A$3:$I$43,5,FALSE)*VLOOKUP(FA$8,'PONDERADORES-GBD'!$A$3:$I$43,7,FALSE)+BW42*(1-VLOOKUP(FA$8,'PONDERADORES-GBD'!$A$3:$I$43,5,FALSE))*VLOOKUP(FA$8,'PONDERADORES-GBD'!$A$3:$I$43,9,FALSE)</f>
        <v>3.5540699999999997E-5</v>
      </c>
      <c r="FB42" s="81">
        <f>BX42*VLOOKUP(FB$8,'PONDERADORES-GBD'!$A$3:$I$43,5,FALSE)*VLOOKUP(FB$8,'PONDERADORES-GBD'!$A$3:$I$43,7,FALSE)+BX42*(1-VLOOKUP(FB$8,'PONDERADORES-GBD'!$A$3:$I$43,5,FALSE))*VLOOKUP(FB$8,'PONDERADORES-GBD'!$A$3:$I$43,9,FALSE)</f>
        <v>0</v>
      </c>
      <c r="FC42" s="81">
        <f>BY42*VLOOKUP(FC$8,'PONDERADORES-GBD'!$A$3:$I$43,5,FALSE)*VLOOKUP(FC$8,'PONDERADORES-GBD'!$A$3:$I$43,7,FALSE)+BY42*(1-VLOOKUP(FC$8,'PONDERADORES-GBD'!$A$3:$I$43,5,FALSE))*VLOOKUP(FC$8,'PONDERADORES-GBD'!$A$3:$I$43,9,FALSE)</f>
        <v>0</v>
      </c>
      <c r="FD42" s="81">
        <f>BZ42*VLOOKUP(FD$8,'PONDERADORES-GBD'!$A$3:$I$43,5,FALSE)*VLOOKUP(FD$8,'PONDERADORES-GBD'!$A$3:$I$43,7,FALSE)+BZ42*(1-VLOOKUP(FD$8,'PONDERADORES-GBD'!$A$3:$I$43,5,FALSE))*VLOOKUP(FD$8,'PONDERADORES-GBD'!$A$3:$I$43,9,FALSE)</f>
        <v>0</v>
      </c>
      <c r="FE42" s="81">
        <f>CA42*VLOOKUP(FE$8,'PONDERADORES-GBD'!$A$3:$I$43,5,FALSE)*VLOOKUP(FE$8,'PONDERADORES-GBD'!$A$3:$I$43,7,FALSE)+CA42*(1-VLOOKUP(FE$8,'PONDERADORES-GBD'!$A$3:$I$43,5,FALSE))*VLOOKUP(FE$8,'PONDERADORES-GBD'!$A$3:$I$43,9,FALSE)</f>
        <v>0</v>
      </c>
      <c r="FF42" s="81">
        <f>CB42*VLOOKUP(FF$8,'PONDERADORES-GBD'!$A$3:$I$43,5,FALSE)*VLOOKUP(FF$8,'PONDERADORES-GBD'!$A$3:$I$43,7,FALSE)+CB42*(1-VLOOKUP(FF$8,'PONDERADORES-GBD'!$A$3:$I$43,5,FALSE))*VLOOKUP(FF$8,'PONDERADORES-GBD'!$A$3:$I$43,9,FALSE)</f>
        <v>0</v>
      </c>
      <c r="FG42" s="81">
        <f>CC42*VLOOKUP(FG$8,'PONDERADORES-GBD'!$A$3:$I$43,5,FALSE)*VLOOKUP(FG$8,'PONDERADORES-GBD'!$A$3:$I$43,7,FALSE)+CC42*(1-VLOOKUP(FG$8,'PONDERADORES-GBD'!$A$3:$I$43,5,FALSE))*VLOOKUP(FG$8,'PONDERADORES-GBD'!$A$3:$I$43,9,FALSE)</f>
        <v>0</v>
      </c>
      <c r="FH42" s="81">
        <f>CD42*VLOOKUP(FH$8,'PONDERADORES-GBD'!$A$3:$I$43,5,FALSE)*VLOOKUP(FH$8,'PONDERADORES-GBD'!$A$3:$I$43,7,FALSE)+CD42*(1-VLOOKUP(FH$8,'PONDERADORES-GBD'!$A$3:$I$43,5,FALSE))*VLOOKUP(FH$8,'PONDERADORES-GBD'!$A$3:$I$43,9,FALSE)</f>
        <v>0</v>
      </c>
      <c r="FI42" s="81">
        <f>CE42*VLOOKUP(FI$8,'PONDERADORES-GBD'!$A$3:$I$43,5,FALSE)*VLOOKUP(FI$8,'PONDERADORES-GBD'!$A$3:$I$43,7,FALSE)+CE42*(1-VLOOKUP(FI$8,'PONDERADORES-GBD'!$A$3:$I$43,5,FALSE))*VLOOKUP(FI$8,'PONDERADORES-GBD'!$A$3:$I$43,9,FALSE)</f>
        <v>0</v>
      </c>
      <c r="FJ42" s="81">
        <f>CF42*VLOOKUP(FJ$8,'PONDERADORES-GBD'!$A$3:$I$43,5,FALSE)*VLOOKUP(FJ$8,'PONDERADORES-GBD'!$A$3:$I$43,7,FALSE)+CF42*(1-VLOOKUP(FJ$8,'PONDERADORES-GBD'!$A$3:$I$43,5,FALSE))*VLOOKUP(FJ$8,'PONDERADORES-GBD'!$A$3:$I$43,9,FALSE)</f>
        <v>0</v>
      </c>
      <c r="FK42" s="81">
        <f>CG42*VLOOKUP(FK$8,'PONDERADORES-GBD'!$A$3:$I$43,5,FALSE)*VLOOKUP(FK$8,'PONDERADORES-GBD'!$A$3:$I$43,7,FALSE)+CG42*(1-VLOOKUP(FK$8,'PONDERADORES-GBD'!$A$3:$I$43,5,FALSE))*VLOOKUP(FK$8,'PONDERADORES-GBD'!$A$3:$I$43,9,FALSE)</f>
        <v>0</v>
      </c>
      <c r="FL42" s="81">
        <f>CH42*VLOOKUP(FL$8,'PONDERADORES-GBD'!$A$3:$I$43,5,FALSE)*VLOOKUP(FL$8,'PONDERADORES-GBD'!$A$3:$I$43,6,FALSE)*VLOOKUP(FL$8,'PONDERADORES-GBD'!$A$3:$I$43,3,FALSE)+CH42*(1-VLOOKUP(FL$8,'PONDERADORES-GBD'!$A$3:$I$43,5,FALSE))*VLOOKUP(FL$8,'PONDERADORES-GBD'!$A$3:$I$43,8,FALSE)*VLOOKUP(FL$8,'PONDERADORES-GBD'!$A$3:$I$43,3,FALSE)</f>
        <v>0</v>
      </c>
      <c r="FM42" s="81">
        <f>CI42*VLOOKUP(FM$8,'PONDERADORES-GBD'!$A$3:$I$43,5,FALSE)*VLOOKUP(FM$8,'PONDERADORES-GBD'!$A$3:$I$43,6,FALSE)*VLOOKUP(FM$8,'PONDERADORES-GBD'!$A$3:$I$43,3,FALSE)+CI42*(1-VLOOKUP(FM$8,'PONDERADORES-GBD'!$A$3:$I$43,5,FALSE))*VLOOKUP(FM$8,'PONDERADORES-GBD'!$A$3:$I$43,8,FALSE)*VLOOKUP(FM$8,'PONDERADORES-GBD'!$A$3:$I$43,3,FALSE)</f>
        <v>0</v>
      </c>
      <c r="FN42" s="81">
        <f>CJ42*VLOOKUP(FN$8,'PONDERADORES-GBD'!$A$3:$I$43,5,FALSE)*VLOOKUP(FN$8,'PONDERADORES-GBD'!$A$3:$I$43,6,FALSE)*VLOOKUP(FN$8,'PONDERADORES-GBD'!$A$3:$I$43,3,FALSE)+CJ42*(1-VLOOKUP(FN$8,'PONDERADORES-GBD'!$A$3:$I$43,5,FALSE))*VLOOKUP(FN$8,'PONDERADORES-GBD'!$A$3:$I$43,8,FALSE)*VLOOKUP(FN$8,'PONDERADORES-GBD'!$A$3:$I$43,3,FALSE)</f>
        <v>2.3054892100616018E-3</v>
      </c>
      <c r="FO42" s="81">
        <f>CK42*VLOOKUP(FO$8,'PONDERADORES-GBD'!$A$3:$I$43,5,FALSE)*VLOOKUP(FO$8,'PONDERADORES-GBD'!$A$3:$I$43,6,FALSE)*VLOOKUP(FO$8,'PONDERADORES-GBD'!$A$3:$I$43,3,FALSE)+CK42*(1-VLOOKUP(FO$8,'PONDERADORES-GBD'!$A$3:$I$43,5,FALSE))*VLOOKUP(FO$8,'PONDERADORES-GBD'!$A$3:$I$43,8,FALSE)*VLOOKUP(FO$8,'PONDERADORES-GBD'!$A$3:$I$43,3,FALSE)</f>
        <v>0</v>
      </c>
      <c r="FP42" s="81">
        <f>CL42*VLOOKUP(FP$8,'PONDERADORES-GBD'!$A$3:$I$43,5,FALSE)*VLOOKUP(FP$8,'PONDERADORES-GBD'!$A$3:$I$43,6,FALSE)*VLOOKUP(FP$8,'PONDERADORES-GBD'!$A$3:$I$43,3,FALSE)+CL42*(1-VLOOKUP(FP$8,'PONDERADORES-GBD'!$A$3:$I$43,5,FALSE))*VLOOKUP(FP$8,'PONDERADORES-GBD'!$A$3:$I$43,8,FALSE)*VLOOKUP(FP$8,'PONDERADORES-GBD'!$A$3:$I$43,3,FALSE)</f>
        <v>0</v>
      </c>
      <c r="FQ42" s="81">
        <f>CM42*VLOOKUP(FQ$8,'PONDERADORES-GBD'!$A$3:$I$43,5,FALSE)*VLOOKUP(FQ$8,'PONDERADORES-GBD'!$A$3:$I$43,6,FALSE)*VLOOKUP(FQ$8,'PONDERADORES-GBD'!$A$3:$I$43,3,FALSE)+CM42*(1-VLOOKUP(FQ$8,'PONDERADORES-GBD'!$A$3:$I$43,5,FALSE))*VLOOKUP(FQ$8,'PONDERADORES-GBD'!$A$3:$I$43,8,FALSE)*VLOOKUP(FQ$8,'PONDERADORES-GBD'!$A$3:$I$43,3,FALSE)</f>
        <v>0</v>
      </c>
      <c r="FR42" s="81">
        <f>CN42*VLOOKUP(FR$8,'PONDERADORES-GBD'!$A$3:$I$43,5,FALSE)*VLOOKUP(FR$8,'PONDERADORES-GBD'!$A$3:$I$43,6,FALSE)*VLOOKUP(FR$8,'PONDERADORES-GBD'!$A$3:$I$43,3,FALSE)+CN42*(1-VLOOKUP(FR$8,'PONDERADORES-GBD'!$A$3:$I$43,5,FALSE))*VLOOKUP(FR$8,'PONDERADORES-GBD'!$A$3:$I$43,8,FALSE)*VLOOKUP(FR$8,'PONDERADORES-GBD'!$A$3:$I$43,3,FALSE)</f>
        <v>6.9756718213552357E-3</v>
      </c>
      <c r="FS42" s="81">
        <f>CO42*VLOOKUP(FS$8,'PONDERADORES-GBD'!$A$3:$I$43,5,FALSE)*VLOOKUP(FS$8,'PONDERADORES-GBD'!$A$3:$I$43,6,FALSE)*VLOOKUP(FS$8,'PONDERADORES-GBD'!$A$3:$I$43,3,FALSE)+CO42*(1-VLOOKUP(FS$8,'PONDERADORES-GBD'!$A$3:$I$43,5,FALSE))*VLOOKUP(FS$8,'PONDERADORES-GBD'!$A$3:$I$43,8,FALSE)*VLOOKUP(FS$8,'PONDERADORES-GBD'!$A$3:$I$43,3,FALSE)</f>
        <v>4.3832096193018478E-4</v>
      </c>
      <c r="FT42" s="81">
        <f>CP42*VLOOKUP(FT$8,'PONDERADORES-GBD'!$A$3:$I$43,5,FALSE)*VLOOKUP(FT$8,'PONDERADORES-GBD'!$A$3:$I$43,6,FALSE)*VLOOKUP(FT$8,'PONDERADORES-GBD'!$A$3:$I$43,3,FALSE)+CP42*(1-VLOOKUP(FT$8,'PONDERADORES-GBD'!$A$3:$I$43,5,FALSE))*VLOOKUP(FT$8,'PONDERADORES-GBD'!$A$3:$I$43,8,FALSE)*VLOOKUP(FT$8,'PONDERADORES-GBD'!$A$3:$I$43,3,FALSE)</f>
        <v>1.0988032496919919E-3</v>
      </c>
      <c r="FU42" s="81">
        <f>CQ42*VLOOKUP(FU$8,'PONDERADORES-GBD'!$A$3:$I$43,5,FALSE)*VLOOKUP(FU$8,'PONDERADORES-GBD'!$A$3:$I$43,6,FALSE)*VLOOKUP(FU$8,'PONDERADORES-GBD'!$A$3:$I$43,3,FALSE)+CQ42*(1-VLOOKUP(FU$8,'PONDERADORES-GBD'!$A$3:$I$43,5,FALSE))*VLOOKUP(FU$8,'PONDERADORES-GBD'!$A$3:$I$43,8,FALSE)*VLOOKUP(FU$8,'PONDERADORES-GBD'!$A$3:$I$43,3,FALSE)</f>
        <v>1.617291388090349E-4</v>
      </c>
      <c r="FV42" s="81">
        <f>CR42*VLOOKUP(FV$8,'PONDERADORES-GBD'!$A$3:$I$43,5,FALSE)*VLOOKUP(FV$8,'PONDERADORES-GBD'!$A$3:$I$43,6,FALSE)*VLOOKUP(FV$8,'PONDERADORES-GBD'!$A$3:$I$43,3,FALSE)+CR42*(1-VLOOKUP(FV$8,'PONDERADORES-GBD'!$A$3:$I$43,5,FALSE))*VLOOKUP(FV$8,'PONDERADORES-GBD'!$A$3:$I$43,8,FALSE)*VLOOKUP(FV$8,'PONDERADORES-GBD'!$A$3:$I$43,3,FALSE)</f>
        <v>2.1240524747433267E-3</v>
      </c>
      <c r="FW42" s="81">
        <f>CS42*VLOOKUP(FW$8,'PONDERADORES-GBD'!$A$3:$I$43,5,FALSE)*VLOOKUP(FW$8,'PONDERADORES-GBD'!$A$3:$I$43,6,FALSE)*VLOOKUP(FW$8,'PONDERADORES-GBD'!$A$3:$I$43,3,FALSE)+CS42*(1-VLOOKUP(FW$8,'PONDERADORES-GBD'!$A$3:$I$43,5,FALSE))*VLOOKUP(FW$8,'PONDERADORES-GBD'!$A$3:$I$43,8,FALSE)*VLOOKUP(FW$8,'PONDERADORES-GBD'!$A$3:$I$43,3,FALSE)</f>
        <v>0</v>
      </c>
      <c r="FX42" s="81">
        <f>CT42*VLOOKUP(FX$8,'PONDERADORES-GBD'!$A$3:$I$43,5,FALSE)*VLOOKUP(FX$8,'PONDERADORES-GBD'!$A$3:$I$43,6,FALSE)*VLOOKUP(FX$8,'PONDERADORES-GBD'!$A$3:$I$43,3,FALSE)+CT42*(1-VLOOKUP(FX$8,'PONDERADORES-GBD'!$A$3:$I$43,5,FALSE))*VLOOKUP(FX$8,'PONDERADORES-GBD'!$A$3:$I$43,8,FALSE)*VLOOKUP(FX$8,'PONDERADORES-GBD'!$A$3:$I$43,3,FALSE)</f>
        <v>2.7774979897330596E-4</v>
      </c>
      <c r="FY42" s="81">
        <f>CU42*VLOOKUP(FY$8,'PONDERADORES-GBD'!$A$3:$I$43,5,FALSE)*VLOOKUP(FY$8,'PONDERADORES-GBD'!$A$3:$I$43,6,FALSE)*VLOOKUP(FY$8,'PONDERADORES-GBD'!$A$3:$I$43,3,FALSE)+CU42*(1-VLOOKUP(FY$8,'PONDERADORES-GBD'!$A$3:$I$43,5,FALSE))*VLOOKUP(FY$8,'PONDERADORES-GBD'!$A$3:$I$43,8,FALSE)*VLOOKUP(FY$8,'PONDERADORES-GBD'!$A$3:$I$43,3,FALSE)</f>
        <v>3.6781650924024641E-6</v>
      </c>
      <c r="FZ42" s="81">
        <f>CV42*VLOOKUP(FZ$8,'PONDERADORES-GBD'!$A$3:$I$43,5,FALSE)*VLOOKUP(FZ$8,'PONDERADORES-GBD'!$A$3:$I$43,6,FALSE)*VLOOKUP(FZ$8,'PONDERADORES-GBD'!$A$3:$I$43,3,FALSE)+CV42*(1-VLOOKUP(FZ$8,'PONDERADORES-GBD'!$A$3:$I$43,5,FALSE))*VLOOKUP(FZ$8,'PONDERADORES-GBD'!$A$3:$I$43,8,FALSE)*VLOOKUP(FZ$8,'PONDERADORES-GBD'!$A$3:$I$43,3,FALSE)</f>
        <v>0</v>
      </c>
      <c r="GA42" s="81">
        <f>CW42*VLOOKUP(GA$8,'PONDERADORES-GBD'!$A$3:$I$43,5,FALSE)*VLOOKUP(GA$8,'PONDERADORES-GBD'!$A$3:$I$43,6,FALSE)*VLOOKUP(GA$8,'PONDERADORES-GBD'!$A$3:$I$43,3,FALSE)+CW42*(1-VLOOKUP(GA$8,'PONDERADORES-GBD'!$A$3:$I$43,5,FALSE))*VLOOKUP(GA$8,'PONDERADORES-GBD'!$A$3:$I$43,8,FALSE)*VLOOKUP(GA$8,'PONDERADORES-GBD'!$A$3:$I$43,3,FALSE)</f>
        <v>1.017878714168378E-4</v>
      </c>
      <c r="GB42" s="81">
        <f>CX42*VLOOKUP(GB$8,'PONDERADORES-GBD'!$A$3:$I$43,5,FALSE)*VLOOKUP(GB$8,'PONDERADORES-GBD'!$A$3:$I$43,6,FALSE)*VLOOKUP(GB$8,'PONDERADORES-GBD'!$A$3:$I$43,3,FALSE)+CX42*(1-VLOOKUP(GB$8,'PONDERADORES-GBD'!$A$3:$I$43,5,FALSE))*VLOOKUP(GB$8,'PONDERADORES-GBD'!$A$3:$I$43,8,FALSE)*VLOOKUP(GB$8,'PONDERADORES-GBD'!$A$3:$I$43,3,FALSE)</f>
        <v>1.0782157289527721E-4</v>
      </c>
      <c r="GC42" s="81">
        <f>CY42*VLOOKUP(GC$8,'PONDERADORES-GBD'!$A$3:$I$43,5,FALSE)*VLOOKUP(GC$8,'PONDERADORES-GBD'!$A$3:$I$43,6,FALSE)*VLOOKUP(GC$8,'PONDERADORES-GBD'!$A$3:$I$43,3,FALSE)+CY42*(1-VLOOKUP(GC$8,'PONDERADORES-GBD'!$A$3:$I$43,5,FALSE))*VLOOKUP(GC$8,'PONDERADORES-GBD'!$A$3:$I$43,8,FALSE)*VLOOKUP(GC$8,'PONDERADORES-GBD'!$A$3:$I$43,3,FALSE)</f>
        <v>5.0847171745379866E-4</v>
      </c>
      <c r="GD42" s="81">
        <f>CZ42*VLOOKUP(GD$8,'PONDERADORES-GBD'!$A$3:$I$43,5,FALSE)*VLOOKUP(GD$8,'PONDERADORES-GBD'!$A$3:$I$43,6,FALSE)*VLOOKUP(GD$8,'PONDERADORES-GBD'!$A$3:$I$43,3,FALSE)+CZ42*(1-VLOOKUP(GD$8,'PONDERADORES-GBD'!$A$3:$I$43,5,FALSE))*VLOOKUP(GD$8,'PONDERADORES-GBD'!$A$3:$I$43,8,FALSE)*VLOOKUP(GD$8,'PONDERADORES-GBD'!$A$3:$I$43,3,FALSE)</f>
        <v>2.9142138973305956E-4</v>
      </c>
      <c r="GE42" s="81">
        <f>DA42*VLOOKUP(GE$8,'PONDERADORES-GBD'!$A$3:$I$43,5,FALSE)*VLOOKUP(GE$8,'PONDERADORES-GBD'!$A$3:$I$43,6,FALSE)*VLOOKUP(GE$8,'PONDERADORES-GBD'!$A$3:$I$43,3,FALSE)+DA42*(1-VLOOKUP(GE$8,'PONDERADORES-GBD'!$A$3:$I$43,5,FALSE))*VLOOKUP(GE$8,'PONDERADORES-GBD'!$A$3:$I$43,8,FALSE)*VLOOKUP(GE$8,'PONDERADORES-GBD'!$A$3:$I$43,3,FALSE)</f>
        <v>2.4107567830253254E-4</v>
      </c>
      <c r="GF42" s="81">
        <f>DB42*VLOOKUP(GF$8,'PONDERADORES-GBD'!$A$3:$I$43,5,FALSE)*VLOOKUP(GF$8,'PONDERADORES-GBD'!$A$3:$I$43,6,FALSE)*VLOOKUP(GF$8,'PONDERADORES-GBD'!$A$3:$I$43,3,FALSE)+DB42*(1-VLOOKUP(GF$8,'PONDERADORES-GBD'!$A$3:$I$43,5,FALSE))*VLOOKUP(GF$8,'PONDERADORES-GBD'!$A$3:$I$43,8,FALSE)*VLOOKUP(GF$8,'PONDERADORES-GBD'!$A$3:$I$43,3,FALSE)</f>
        <v>1.8713201478439426E-4</v>
      </c>
      <c r="GG42" s="81">
        <f>DC42*VLOOKUP(GG$8,'PONDERADORES-GBD'!$A$3:$I$43,5,FALSE)*VLOOKUP(GG$8,'PONDERADORES-GBD'!$A$3:$I$43,6,FALSE)*VLOOKUP(GG$8,'PONDERADORES-GBD'!$A$3:$I$43,3,FALSE)+DC42*(1-VLOOKUP(GG$8,'PONDERADORES-GBD'!$A$3:$I$43,5,FALSE))*VLOOKUP(GG$8,'PONDERADORES-GBD'!$A$3:$I$43,8,FALSE)*VLOOKUP(GG$8,'PONDERADORES-GBD'!$A$3:$I$43,3,FALSE)</f>
        <v>4.4535811088295685E-6</v>
      </c>
      <c r="GH42" s="81">
        <f>DD42*VLOOKUP(GH$8,'PONDERADORES-GBD'!$A$3:$I$43,5,FALSE)*VLOOKUP(GH$8,'PONDERADORES-GBD'!$A$3:$I$43,6,FALSE)*VLOOKUP(GH$8,'PONDERADORES-GBD'!$A$3:$I$43,3,FALSE)+DD42*(1-VLOOKUP(GH$8,'PONDERADORES-GBD'!$A$3:$I$43,5,FALSE))*VLOOKUP(GH$8,'PONDERADORES-GBD'!$A$3:$I$43,8,FALSE)*VLOOKUP(GH$8,'PONDERADORES-GBD'!$A$3:$I$43,3,FALSE)</f>
        <v>5.7909014373716647E-4</v>
      </c>
      <c r="GI42" s="81">
        <f>DE42*VLOOKUP(GI$8,'PONDERADORES-GBD'!$A$3:$I$43,5,FALSE)*VLOOKUP(GI$8,'PONDERADORES-GBD'!$A$3:$I$43,6,FALSE)*VLOOKUP(GI$8,'PONDERADORES-GBD'!$A$3:$I$43,3,FALSE)+DE42*(1-VLOOKUP(GI$8,'PONDERADORES-GBD'!$A$3:$I$43,5,FALSE))*VLOOKUP(GI$8,'PONDERADORES-GBD'!$A$3:$I$43,8,FALSE)*VLOOKUP(GI$8,'PONDERADORES-GBD'!$A$3:$I$43,3,FALSE)</f>
        <v>1.4898434223134839E-5</v>
      </c>
      <c r="GJ42" s="81">
        <f>DF42*VLOOKUP(GJ$8,'PONDERADORES-GBD'!$A$3:$I$43,5,FALSE)*VLOOKUP(GJ$8,'PONDERADORES-GBD'!$A$3:$I$43,6,FALSE)*VLOOKUP(GJ$8,'PONDERADORES-GBD'!$A$3:$I$43,3,FALSE)+DF42*(1-VLOOKUP(GJ$8,'PONDERADORES-GBD'!$A$3:$I$43,5,FALSE))*VLOOKUP(GJ$8,'PONDERADORES-GBD'!$A$3:$I$43,8,FALSE)*VLOOKUP(GJ$8,'PONDERADORES-GBD'!$A$3:$I$43,3,FALSE)</f>
        <v>1.8753921971252569E-6</v>
      </c>
      <c r="GK42" s="81">
        <f>DG42*VLOOKUP(GK$8,'PONDERADORES-GBD'!$A$3:$I$43,5,FALSE)*VLOOKUP(GK$8,'PONDERADORES-GBD'!$A$3:$I$43,6,FALSE)*VLOOKUP(GK$8,'PONDERADORES-GBD'!$A$3:$I$43,3,FALSE)+DG42*(1-VLOOKUP(GK$8,'PONDERADORES-GBD'!$A$3:$I$43,5,FALSE))*VLOOKUP(GK$8,'PONDERADORES-GBD'!$A$3:$I$43,8,FALSE)*VLOOKUP(GK$8,'PONDERADORES-GBD'!$A$3:$I$43,3,FALSE)</f>
        <v>0</v>
      </c>
      <c r="GL42" s="81">
        <f>DH42*VLOOKUP(GL$8,'PONDERADORES-GBD'!$A$3:$I$43,5,FALSE)*VLOOKUP(GL$8,'PONDERADORES-GBD'!$A$3:$I$43,6,FALSE)*VLOOKUP(GL$8,'PONDERADORES-GBD'!$A$3:$I$43,3,FALSE)+DH42*(1-VLOOKUP(GL$8,'PONDERADORES-GBD'!$A$3:$I$43,5,FALSE))*VLOOKUP(GL$8,'PONDERADORES-GBD'!$A$3:$I$43,8,FALSE)*VLOOKUP(GL$8,'PONDERADORES-GBD'!$A$3:$I$43,3,FALSE)</f>
        <v>0</v>
      </c>
      <c r="GM42" s="81">
        <f>DI42*VLOOKUP(GM$8,'PONDERADORES-GBD'!$A$3:$I$43,5,FALSE)*VLOOKUP(GM$8,'PONDERADORES-GBD'!$A$3:$I$43,6,FALSE)*VLOOKUP(GM$8,'PONDERADORES-GBD'!$A$3:$I$43,3,FALSE)+DI42*(1-VLOOKUP(GM$8,'PONDERADORES-GBD'!$A$3:$I$43,5,FALSE))*VLOOKUP(GM$8,'PONDERADORES-GBD'!$A$3:$I$43,8,FALSE)*VLOOKUP(GM$8,'PONDERADORES-GBD'!$A$3:$I$43,3,FALSE)</f>
        <v>0</v>
      </c>
      <c r="GN42" s="81">
        <f>DJ42*VLOOKUP(GN$8,'PONDERADORES-GBD'!$A$3:$I$43,5,FALSE)*VLOOKUP(GN$8,'PONDERADORES-GBD'!$A$3:$I$43,6,FALSE)*VLOOKUP(GN$8,'PONDERADORES-GBD'!$A$3:$I$43,3,FALSE)+DJ42*(1-VLOOKUP(GN$8,'PONDERADORES-GBD'!$A$3:$I$43,5,FALSE))*VLOOKUP(GN$8,'PONDERADORES-GBD'!$A$3:$I$43,8,FALSE)*VLOOKUP(GN$8,'PONDERADORES-GBD'!$A$3:$I$43,3,FALSE)</f>
        <v>0</v>
      </c>
      <c r="GO42" s="81">
        <f>DK42*VLOOKUP(GO$8,'PONDERADORES-GBD'!$A$3:$I$43,5,FALSE)*VLOOKUP(GO$8,'PONDERADORES-GBD'!$A$3:$I$43,6,FALSE)*VLOOKUP(GO$8,'PONDERADORES-GBD'!$A$3:$I$43,3,FALSE)+DK42*(1-VLOOKUP(GO$8,'PONDERADORES-GBD'!$A$3:$I$43,5,FALSE))*VLOOKUP(GO$8,'PONDERADORES-GBD'!$A$3:$I$43,8,FALSE)*VLOOKUP(GO$8,'PONDERADORES-GBD'!$A$3:$I$43,3,FALSE)</f>
        <v>0</v>
      </c>
      <c r="GP42" s="81">
        <f>DL42*VLOOKUP(GP$8,'PONDERADORES-GBD'!$A$3:$I$43,5,FALSE)*VLOOKUP(GP$8,'PONDERADORES-GBD'!$A$3:$I$43,6,FALSE)*VLOOKUP(GP$8,'PONDERADORES-GBD'!$A$3:$I$43,3,FALSE)+DL42*(1-VLOOKUP(GP$8,'PONDERADORES-GBD'!$A$3:$I$43,5,FALSE))*VLOOKUP(GP$8,'PONDERADORES-GBD'!$A$3:$I$43,8,FALSE)*VLOOKUP(GP$8,'PONDERADORES-GBD'!$A$3:$I$43,3,FALSE)</f>
        <v>0</v>
      </c>
      <c r="GQ42" s="81">
        <f>DM42*VLOOKUP(GQ$8,'PONDERADORES-GBD'!$A$3:$I$43,5,FALSE)*VLOOKUP(GQ$8,'PONDERADORES-GBD'!$A$3:$I$43,6,FALSE)*VLOOKUP(GQ$8,'PONDERADORES-GBD'!$A$3:$I$43,3,FALSE)+DM42*(1-VLOOKUP(GQ$8,'PONDERADORES-GBD'!$A$3:$I$43,5,FALSE))*VLOOKUP(GQ$8,'PONDERADORES-GBD'!$A$3:$I$43,8,FALSE)*VLOOKUP(GQ$8,'PONDERADORES-GBD'!$A$3:$I$43,3,FALSE)</f>
        <v>5.0299268993839831E-7</v>
      </c>
      <c r="GR42" s="81">
        <f>DN42*VLOOKUP(GR$8,'PONDERADORES-GBD'!$A$3:$I$43,5,FALSE)*VLOOKUP(GR$8,'PONDERADORES-GBD'!$A$3:$I$43,6,FALSE)*VLOOKUP(GR$8,'PONDERADORES-GBD'!$A$3:$I$43,3,FALSE)+DN42*(1-VLOOKUP(GR$8,'PONDERADORES-GBD'!$A$3:$I$43,5,FALSE))*VLOOKUP(GR$8,'PONDERADORES-GBD'!$A$3:$I$43,8,FALSE)*VLOOKUP(GR$8,'PONDERADORES-GBD'!$A$3:$I$43,3,FALSE)</f>
        <v>0</v>
      </c>
      <c r="GS42" s="81">
        <f>DO42*VLOOKUP(GS$8,'PONDERADORES-GBD'!$A$3:$I$43,5,FALSE)*VLOOKUP(GS$8,'PONDERADORES-GBD'!$A$3:$I$43,6,FALSE)*VLOOKUP(GS$8,'PONDERADORES-GBD'!$A$3:$I$43,3,FALSE)+DO42*(1-VLOOKUP(GS$8,'PONDERADORES-GBD'!$A$3:$I$43,5,FALSE))*VLOOKUP(GS$8,'PONDERADORES-GBD'!$A$3:$I$43,8,FALSE)*VLOOKUP(GS$8,'PONDERADORES-GBD'!$A$3:$I$43,3,FALSE)</f>
        <v>0</v>
      </c>
      <c r="GT42" s="81">
        <f>DP42*VLOOKUP(GT$8,'PONDERADORES-GBD'!$A$3:$I$43,5,FALSE)*VLOOKUP(GT$8,'PONDERADORES-GBD'!$A$3:$I$43,6,FALSE)*VLOOKUP(GT$8,'PONDERADORES-GBD'!$A$3:$I$43,3,FALSE)+DP42*(1-VLOOKUP(GT$8,'PONDERADORES-GBD'!$A$3:$I$43,5,FALSE))*VLOOKUP(GT$8,'PONDERADORES-GBD'!$A$3:$I$43,8,FALSE)*VLOOKUP(GT$8,'PONDERADORES-GBD'!$A$3:$I$43,3,FALSE)</f>
        <v>1.6766422997946611E-6</v>
      </c>
      <c r="GU42" s="81">
        <f>DQ42*VLOOKUP(GU$8,'PONDERADORES-GBD'!$A$3:$I$43,5,FALSE)*VLOOKUP(GU$8,'PONDERADORES-GBD'!$A$3:$I$43,6,FALSE)*VLOOKUP(GU$8,'PONDERADORES-GBD'!$A$3:$I$43,3,FALSE)+DQ42*(1-VLOOKUP(GU$8,'PONDERADORES-GBD'!$A$3:$I$43,5,FALSE))*VLOOKUP(GU$8,'PONDERADORES-GBD'!$A$3:$I$43,8,FALSE)*VLOOKUP(GU$8,'PONDERADORES-GBD'!$A$3:$I$43,3,FALSE)</f>
        <v>7.4051778234086243E-6</v>
      </c>
      <c r="GV42" s="81">
        <f>DR42*VLOOKUP(GV$8,'PONDERADORES-GBD'!$A$3:$I$43,5,FALSE)*VLOOKUP(GV$8,'PONDERADORES-GBD'!$A$3:$I$43,6,FALSE)*VLOOKUP(GV$8,'PONDERADORES-GBD'!$A$3:$I$43,3,FALSE)+DR42*(1-VLOOKUP(GV$8,'PONDERADORES-GBD'!$A$3:$I$43,5,FALSE))*VLOOKUP(GV$8,'PONDERADORES-GBD'!$A$3:$I$43,8,FALSE)*VLOOKUP(GV$8,'PONDERADORES-GBD'!$A$3:$I$43,3,FALSE)</f>
        <v>1.3524808542094456E-5</v>
      </c>
      <c r="GW42" s="81">
        <f>DS42*VLOOKUP(GW$8,'PONDERADORES-GBD'!$A$3:$I$43,5,FALSE)*VLOOKUP(GW$8,'PONDERADORES-GBD'!$A$3:$I$43,6,FALSE)*VLOOKUP(GW$8,'PONDERADORES-GBD'!$A$3:$I$43,3,FALSE)+DS42*(1-VLOOKUP(GW$8,'PONDERADORES-GBD'!$A$3:$I$43,5,FALSE))*VLOOKUP(GW$8,'PONDERADORES-GBD'!$A$3:$I$43,8,FALSE)*VLOOKUP(GW$8,'PONDERADORES-GBD'!$A$3:$I$43,3,FALSE)</f>
        <v>1.3949314633812456E-5</v>
      </c>
      <c r="GX42" s="81">
        <f>DT42*VLOOKUP(GX$8,'PONDERADORES-GBD'!$A$3:$I$43,5,FALSE)*VLOOKUP(GX$8,'PONDERADORES-GBD'!$A$3:$I$43,6,FALSE)*VLOOKUP(GX$8,'PONDERADORES-GBD'!$A$3:$I$43,3,FALSE)+DT42*(1-VLOOKUP(GX$8,'PONDERADORES-GBD'!$A$3:$I$43,5,FALSE))*VLOOKUP(GX$8,'PONDERADORES-GBD'!$A$3:$I$43,8,FALSE)*VLOOKUP(GX$8,'PONDERADORES-GBD'!$A$3:$I$43,3,FALSE)</f>
        <v>6.1633347022587267E-7</v>
      </c>
      <c r="GY42" s="81">
        <f>DU42*VLOOKUP(GY$8,'PONDERADORES-GBD'!$A$3:$I$43,5,FALSE)*VLOOKUP(GY$8,'PONDERADORES-GBD'!$A$3:$I$43,6,FALSE)*VLOOKUP(GY$8,'PONDERADORES-GBD'!$A$3:$I$43,3,FALSE)+DU42*(1-VLOOKUP(GY$8,'PONDERADORES-GBD'!$A$3:$I$43,5,FALSE))*VLOOKUP(GY$8,'PONDERADORES-GBD'!$A$3:$I$43,8,FALSE)*VLOOKUP(GY$8,'PONDERADORES-GBD'!$A$3:$I$43,3,FALSE)</f>
        <v>0</v>
      </c>
      <c r="GZ42" s="82">
        <f t="shared" si="1"/>
        <v>4.5062448950000007E-3</v>
      </c>
      <c r="HA42" s="82">
        <f t="shared" si="2"/>
        <v>1.5461197885968517E-2</v>
      </c>
      <c r="HC42" s="52">
        <f>GZ42*PRODMORTALIDAD!BR42*C42</f>
        <v>0</v>
      </c>
      <c r="HD42" s="52">
        <f>PRODMORTALIDAD!E42*PRODLG!HA42*PRODLG!C42</f>
        <v>0</v>
      </c>
      <c r="HE42" s="52">
        <f t="shared" si="3"/>
        <v>0</v>
      </c>
    </row>
    <row r="43" spans="1:213" ht="15.75" x14ac:dyDescent="0.25">
      <c r="A43" s="68" t="s">
        <v>105</v>
      </c>
      <c r="B43" s="46" t="s">
        <v>57</v>
      </c>
      <c r="C43" s="50">
        <f>DATOS!B83</f>
        <v>0</v>
      </c>
      <c r="D43" s="51">
        <v>1.3175000000000001E-3</v>
      </c>
      <c r="E43" s="51">
        <v>2.1959000000000002E-3</v>
      </c>
      <c r="F43" s="51">
        <v>0.15623509999999999</v>
      </c>
      <c r="G43" s="51">
        <v>0</v>
      </c>
      <c r="H43" s="51">
        <v>0</v>
      </c>
      <c r="I43" s="51">
        <v>0</v>
      </c>
      <c r="J43" s="51">
        <v>0.23100570000000001</v>
      </c>
      <c r="K43" s="51">
        <v>3.2059699999999997E-2</v>
      </c>
      <c r="L43" s="51">
        <v>7.2902900000000007E-2</v>
      </c>
      <c r="M43" s="51">
        <v>7.4660000000000004E-3</v>
      </c>
      <c r="N43" s="51">
        <v>6.8950399999999995E-2</v>
      </c>
      <c r="O43" s="51">
        <v>4.392E-4</v>
      </c>
      <c r="P43" s="51">
        <v>2.9096400000000001E-2</v>
      </c>
      <c r="Q43" s="51">
        <v>2.1959000000000002E-3</v>
      </c>
      <c r="R43" s="51">
        <v>8.7830000000000004E-4</v>
      </c>
      <c r="S43" s="51">
        <v>1.7566999999999999E-2</v>
      </c>
      <c r="T43" s="51">
        <v>1.2296899999999999E-2</v>
      </c>
      <c r="U43" s="51">
        <v>2.6350499999999999E-2</v>
      </c>
      <c r="V43" s="51">
        <v>2.5472100000000001E-2</v>
      </c>
      <c r="W43" s="51">
        <v>6.1045200000000001E-2</v>
      </c>
      <c r="X43" s="51">
        <v>5.2261799999999997E-2</v>
      </c>
      <c r="Y43" s="51">
        <v>1.14185E-2</v>
      </c>
      <c r="Z43" s="51">
        <v>0.1238472</v>
      </c>
      <c r="AA43" s="51">
        <v>1.09794E-2</v>
      </c>
      <c r="AB43" s="51">
        <v>3.9525999999999997E-3</v>
      </c>
      <c r="AC43" s="51">
        <v>0</v>
      </c>
      <c r="AD43" s="51">
        <v>0</v>
      </c>
      <c r="AE43" s="51">
        <v>0</v>
      </c>
      <c r="AF43" s="51">
        <v>4.392E-4</v>
      </c>
      <c r="AG43" s="51">
        <v>8.7830000000000004E-4</v>
      </c>
      <c r="AH43" s="51">
        <v>0</v>
      </c>
      <c r="AI43" s="51">
        <v>4.392E-4</v>
      </c>
      <c r="AJ43" s="51">
        <v>4.8309E-3</v>
      </c>
      <c r="AK43" s="51">
        <v>4.392E-4</v>
      </c>
      <c r="AL43" s="51">
        <v>5.2700999999999998E-3</v>
      </c>
      <c r="AM43" s="51">
        <v>3.2938099999999998E-2</v>
      </c>
      <c r="AN43" s="51">
        <v>3.9525999999999997E-3</v>
      </c>
      <c r="AO43" s="51">
        <v>4.392E-4</v>
      </c>
      <c r="AP43" s="51">
        <v>4.392E-4</v>
      </c>
      <c r="AQ43" s="51">
        <v>0</v>
      </c>
      <c r="AR43" s="51">
        <v>1.0000001999999997</v>
      </c>
      <c r="AT43" s="78">
        <f>D43*VLOOKUP(AT$8,'PONDERADORES-GBD'!$A$3:$I$43,4,FALSE)</f>
        <v>1.3175000000000001E-3</v>
      </c>
      <c r="AU43" s="78">
        <f>E43*VLOOKUP(AU$8,'PONDERADORES-GBD'!$A$3:$I$43,4,FALSE)</f>
        <v>2.1959000000000002E-3</v>
      </c>
      <c r="AV43" s="78">
        <f>F43*VLOOKUP(AV$8,'PONDERADORES-GBD'!$A$3:$I$43,4,FALSE)</f>
        <v>7.8117550000000001E-3</v>
      </c>
      <c r="AW43" s="78">
        <f>G43*VLOOKUP(AW$8,'PONDERADORES-GBD'!$A$3:$I$43,4,FALSE)</f>
        <v>0</v>
      </c>
      <c r="AX43" s="78">
        <f>H43*VLOOKUP(AX$8,'PONDERADORES-GBD'!$A$3:$I$43,4,FALSE)</f>
        <v>0</v>
      </c>
      <c r="AY43" s="78">
        <f>I43*VLOOKUP(AY$8,'PONDERADORES-GBD'!$A$3:$I$43,4,FALSE)</f>
        <v>0</v>
      </c>
      <c r="AZ43" s="78">
        <f>J43*VLOOKUP(AZ$8,'PONDERADORES-GBD'!$A$3:$I$43,4,FALSE)</f>
        <v>1.1550285E-2</v>
      </c>
      <c r="BA43" s="78">
        <f>K43*VLOOKUP(BA$8,'PONDERADORES-GBD'!$A$3:$I$43,4,FALSE)</f>
        <v>1.6029849999999999E-3</v>
      </c>
      <c r="BB43" s="78">
        <f>L43*VLOOKUP(BB$8,'PONDERADORES-GBD'!$A$3:$I$43,4,FALSE)</f>
        <v>0</v>
      </c>
      <c r="BC43" s="78">
        <f>M43*VLOOKUP(BC$8,'PONDERADORES-GBD'!$A$3:$I$43,4,FALSE)</f>
        <v>0</v>
      </c>
      <c r="BD43" s="78">
        <f>N43*VLOOKUP(BD$8,'PONDERADORES-GBD'!$A$3:$I$43,4,FALSE)</f>
        <v>0</v>
      </c>
      <c r="BE43" s="78">
        <f>O43*VLOOKUP(BE$8,'PONDERADORES-GBD'!$A$3:$I$43,4,FALSE)</f>
        <v>4.392E-4</v>
      </c>
      <c r="BF43" s="78">
        <f>P43*VLOOKUP(BF$8,'PONDERADORES-GBD'!$A$3:$I$43,4,FALSE)</f>
        <v>1.4548200000000001E-3</v>
      </c>
      <c r="BG43" s="78">
        <f>Q43*VLOOKUP(BG$8,'PONDERADORES-GBD'!$A$3:$I$43,4,FALSE)</f>
        <v>2.1959000000000003E-4</v>
      </c>
      <c r="BH43" s="78">
        <f>R43*VLOOKUP(BH$8,'PONDERADORES-GBD'!$A$3:$I$43,4,FALSE)</f>
        <v>1.7566000000000001E-4</v>
      </c>
      <c r="BI43" s="78">
        <f>S43*VLOOKUP(BI$8,'PONDERADORES-GBD'!$A$3:$I$43,4,FALSE)</f>
        <v>2.6350499999999999E-3</v>
      </c>
      <c r="BJ43" s="78">
        <f>T43*VLOOKUP(BJ$8,'PONDERADORES-GBD'!$A$3:$I$43,4,FALSE)</f>
        <v>0</v>
      </c>
      <c r="BK43" s="78">
        <f>U43*VLOOKUP(BK$8,'PONDERADORES-GBD'!$A$3:$I$43,4,FALSE)</f>
        <v>0</v>
      </c>
      <c r="BL43" s="78">
        <f>V43*VLOOKUP(BL$8,'PONDERADORES-GBD'!$A$3:$I$43,4,FALSE)</f>
        <v>0</v>
      </c>
      <c r="BM43" s="78">
        <f>W43*VLOOKUP(BM$8,'PONDERADORES-GBD'!$A$3:$I$43,4,FALSE)</f>
        <v>0</v>
      </c>
      <c r="BN43" s="78">
        <f>X43*VLOOKUP(BN$8,'PONDERADORES-GBD'!$A$3:$I$43,4,FALSE)</f>
        <v>0</v>
      </c>
      <c r="BO43" s="78">
        <f>Y43*VLOOKUP(BO$8,'PONDERADORES-GBD'!$A$3:$I$43,4,FALSE)</f>
        <v>0</v>
      </c>
      <c r="BP43" s="78">
        <f>Z43*VLOOKUP(BP$8,'PONDERADORES-GBD'!$A$3:$I$43,4,FALSE)</f>
        <v>0</v>
      </c>
      <c r="BQ43" s="78">
        <f>AA43*VLOOKUP(BQ$8,'PONDERADORES-GBD'!$A$3:$I$43,4,FALSE)</f>
        <v>0</v>
      </c>
      <c r="BR43" s="78">
        <f>AB43*VLOOKUP(BR$8,'PONDERADORES-GBD'!$A$3:$I$43,4,FALSE)</f>
        <v>0</v>
      </c>
      <c r="BS43" s="78">
        <f>AC43*VLOOKUP(BS$8,'PONDERADORES-GBD'!$A$3:$I$43,4,FALSE)</f>
        <v>0</v>
      </c>
      <c r="BT43" s="78">
        <f>AD43*VLOOKUP(BT$8,'PONDERADORES-GBD'!$A$3:$I$43,4,FALSE)</f>
        <v>0</v>
      </c>
      <c r="BU43" s="78">
        <f>AE43*VLOOKUP(BU$8,'PONDERADORES-GBD'!$A$3:$I$43,4,FALSE)</f>
        <v>0</v>
      </c>
      <c r="BV43" s="78">
        <f>AF43*VLOOKUP(BV$8,'PONDERADORES-GBD'!$A$3:$I$43,4,FALSE)</f>
        <v>4.392E-4</v>
      </c>
      <c r="BW43" s="78">
        <f>AG43*VLOOKUP(BW$8,'PONDERADORES-GBD'!$A$3:$I$43,4,FALSE)</f>
        <v>8.7830000000000004E-4</v>
      </c>
      <c r="BX43" s="78">
        <f>AH43*VLOOKUP(BX$8,'PONDERADORES-GBD'!$A$3:$I$43,4,FALSE)</f>
        <v>0</v>
      </c>
      <c r="BY43" s="78">
        <f>AI43*VLOOKUP(BY$8,'PONDERADORES-GBD'!$A$3:$I$43,4,FALSE)</f>
        <v>0</v>
      </c>
      <c r="BZ43" s="78">
        <f>AJ43*VLOOKUP(BZ$8,'PONDERADORES-GBD'!$A$3:$I$43,4,FALSE)</f>
        <v>0</v>
      </c>
      <c r="CA43" s="78">
        <f>AK43*VLOOKUP(CA$8,'PONDERADORES-GBD'!$A$3:$I$43,4,FALSE)</f>
        <v>0</v>
      </c>
      <c r="CB43" s="78">
        <f>AL43*VLOOKUP(CB$8,'PONDERADORES-GBD'!$A$3:$I$43,4,FALSE)</f>
        <v>0</v>
      </c>
      <c r="CC43" s="78">
        <f>AM43*VLOOKUP(CC$8,'PONDERADORES-GBD'!$A$3:$I$43,4,FALSE)</f>
        <v>0</v>
      </c>
      <c r="CD43" s="78">
        <f>AN43*VLOOKUP(CD$8,'PONDERADORES-GBD'!$A$3:$I$43,4,FALSE)</f>
        <v>0</v>
      </c>
      <c r="CE43" s="78">
        <f>AO43*VLOOKUP(CE$8,'PONDERADORES-GBD'!$A$3:$I$43,4,FALSE)</f>
        <v>0</v>
      </c>
      <c r="CF43" s="78">
        <f>AP43*VLOOKUP(CF$8,'PONDERADORES-GBD'!$A$3:$I$43,4,FALSE)</f>
        <v>0</v>
      </c>
      <c r="CG43" s="78">
        <f>AQ43*VLOOKUP(CG$8,'PONDERADORES-GBD'!$A$3:$I$43,4,FALSE)</f>
        <v>0</v>
      </c>
      <c r="CH43" s="78">
        <f>D43*(1-VLOOKUP(CH$8,'PONDERADORES-GBD'!$A$3:$I$43,4,FALSE))</f>
        <v>0</v>
      </c>
      <c r="CI43" s="78">
        <f>E43*(1-VLOOKUP(CI$8,'PONDERADORES-GBD'!$A$3:$I$43,4,FALSE))</f>
        <v>0</v>
      </c>
      <c r="CJ43" s="78">
        <f>F43*(1-VLOOKUP(CJ$8,'PONDERADORES-GBD'!$A$3:$I$43,4,FALSE))</f>
        <v>0.14842334499999998</v>
      </c>
      <c r="CK43" s="78">
        <f>G43*(1-VLOOKUP(CK$8,'PONDERADORES-GBD'!$A$3:$I$43,4,FALSE))</f>
        <v>0</v>
      </c>
      <c r="CL43" s="78">
        <f>H43*(1-VLOOKUP(CL$8,'PONDERADORES-GBD'!$A$3:$I$43,4,FALSE))</f>
        <v>0</v>
      </c>
      <c r="CM43" s="78">
        <f>I43*(1-VLOOKUP(CM$8,'PONDERADORES-GBD'!$A$3:$I$43,4,FALSE))</f>
        <v>0</v>
      </c>
      <c r="CN43" s="78">
        <f>J43*(1-VLOOKUP(CN$8,'PONDERADORES-GBD'!$A$3:$I$43,4,FALSE))</f>
        <v>0.21945541499999999</v>
      </c>
      <c r="CO43" s="78">
        <f>K43*(1-VLOOKUP(CO$8,'PONDERADORES-GBD'!$A$3:$I$43,4,FALSE))</f>
        <v>3.0456714999999995E-2</v>
      </c>
      <c r="CP43" s="78">
        <f>L43*(1-VLOOKUP(CP$8,'PONDERADORES-GBD'!$A$3:$I$43,4,FALSE))</f>
        <v>7.2902900000000007E-2</v>
      </c>
      <c r="CQ43" s="78">
        <f>M43*(1-VLOOKUP(CQ$8,'PONDERADORES-GBD'!$A$3:$I$43,4,FALSE))</f>
        <v>7.4660000000000004E-3</v>
      </c>
      <c r="CR43" s="78">
        <f>N43*(1-VLOOKUP(CR$8,'PONDERADORES-GBD'!$A$3:$I$43,4,FALSE))</f>
        <v>6.8950399999999995E-2</v>
      </c>
      <c r="CS43" s="78">
        <f>O43*(1-VLOOKUP(CS$8,'PONDERADORES-GBD'!$A$3:$I$43,4,FALSE))</f>
        <v>0</v>
      </c>
      <c r="CT43" s="78">
        <f>P43*(1-VLOOKUP(CT$8,'PONDERADORES-GBD'!$A$3:$I$43,4,FALSE))</f>
        <v>2.7641579999999999E-2</v>
      </c>
      <c r="CU43" s="78">
        <f>Q43*(1-VLOOKUP(CU$8,'PONDERADORES-GBD'!$A$3:$I$43,4,FALSE))</f>
        <v>1.9763100000000002E-3</v>
      </c>
      <c r="CV43" s="78">
        <f>R43*(1-VLOOKUP(CV$8,'PONDERADORES-GBD'!$A$3:$I$43,4,FALSE))</f>
        <v>7.0264000000000004E-4</v>
      </c>
      <c r="CW43" s="78">
        <f>S43*(1-VLOOKUP(CW$8,'PONDERADORES-GBD'!$A$3:$I$43,4,FALSE))</f>
        <v>1.4931949999999999E-2</v>
      </c>
      <c r="CX43" s="78">
        <f>T43*(1-VLOOKUP(CX$8,'PONDERADORES-GBD'!$A$3:$I$43,4,FALSE))</f>
        <v>1.2296899999999999E-2</v>
      </c>
      <c r="CY43" s="78">
        <f>U43*(1-VLOOKUP(CY$8,'PONDERADORES-GBD'!$A$3:$I$43,4,FALSE))</f>
        <v>2.6350499999999999E-2</v>
      </c>
      <c r="CZ43" s="78">
        <f>V43*(1-VLOOKUP(CZ$8,'PONDERADORES-GBD'!$A$3:$I$43,4,FALSE))</f>
        <v>2.5472100000000001E-2</v>
      </c>
      <c r="DA43" s="78">
        <f>W43*(1-VLOOKUP(DA$8,'PONDERADORES-GBD'!$A$3:$I$43,4,FALSE))</f>
        <v>6.1045200000000001E-2</v>
      </c>
      <c r="DB43" s="78">
        <f>X43*(1-VLOOKUP(DB$8,'PONDERADORES-GBD'!$A$3:$I$43,4,FALSE))</f>
        <v>5.2261799999999997E-2</v>
      </c>
      <c r="DC43" s="78">
        <f>Y43*(1-VLOOKUP(DC$8,'PONDERADORES-GBD'!$A$3:$I$43,4,FALSE))</f>
        <v>1.14185E-2</v>
      </c>
      <c r="DD43" s="78">
        <f>Z43*(1-VLOOKUP(DD$8,'PONDERADORES-GBD'!$A$3:$I$43,4,FALSE))</f>
        <v>0.1238472</v>
      </c>
      <c r="DE43" s="78">
        <f>AA43*(1-VLOOKUP(DE$8,'PONDERADORES-GBD'!$A$3:$I$43,4,FALSE))</f>
        <v>1.09794E-2</v>
      </c>
      <c r="DF43" s="78">
        <f>AB43*(1-VLOOKUP(DF$8,'PONDERADORES-GBD'!$A$3:$I$43,4,FALSE))</f>
        <v>3.9525999999999997E-3</v>
      </c>
      <c r="DG43" s="78">
        <f>AC43*(1-VLOOKUP(DG$8,'PONDERADORES-GBD'!$A$3:$I$43,4,FALSE))</f>
        <v>0</v>
      </c>
      <c r="DH43" s="78">
        <f>AD43*(1-VLOOKUP(DH$8,'PONDERADORES-GBD'!$A$3:$I$43,4,FALSE))</f>
        <v>0</v>
      </c>
      <c r="DI43" s="78">
        <f>AE43*(1-VLOOKUP(DI$8,'PONDERADORES-GBD'!$A$3:$I$43,4,FALSE))</f>
        <v>0</v>
      </c>
      <c r="DJ43" s="78">
        <f>AF43*(1-VLOOKUP(DJ$8,'PONDERADORES-GBD'!$A$3:$I$43,4,FALSE))</f>
        <v>0</v>
      </c>
      <c r="DK43" s="78">
        <f>AG43*(1-VLOOKUP(DK$8,'PONDERADORES-GBD'!$A$3:$I$43,4,FALSE))</f>
        <v>0</v>
      </c>
      <c r="DL43" s="78">
        <f>AH43*(1-VLOOKUP(DL$8,'PONDERADORES-GBD'!$A$3:$I$43,4,FALSE))</f>
        <v>0</v>
      </c>
      <c r="DM43" s="78">
        <f>AI43*(1-VLOOKUP(DM$8,'PONDERADORES-GBD'!$A$3:$I$43,4,FALSE))</f>
        <v>4.392E-4</v>
      </c>
      <c r="DN43" s="78">
        <f>AJ43*(1-VLOOKUP(DN$8,'PONDERADORES-GBD'!$A$3:$I$43,4,FALSE))</f>
        <v>4.8309E-3</v>
      </c>
      <c r="DO43" s="78">
        <f>AK43*(1-VLOOKUP(DO$8,'PONDERADORES-GBD'!$A$3:$I$43,4,FALSE))</f>
        <v>4.392E-4</v>
      </c>
      <c r="DP43" s="78">
        <f>AL43*(1-VLOOKUP(DP$8,'PONDERADORES-GBD'!$A$3:$I$43,4,FALSE))</f>
        <v>5.2700999999999998E-3</v>
      </c>
      <c r="DQ43" s="78">
        <f>AM43*(1-VLOOKUP(DQ$8,'PONDERADORES-GBD'!$A$3:$I$43,4,FALSE))</f>
        <v>3.2938099999999998E-2</v>
      </c>
      <c r="DR43" s="78">
        <f>AN43*(1-VLOOKUP(DR$8,'PONDERADORES-GBD'!$A$3:$I$43,4,FALSE))</f>
        <v>3.9525999999999997E-3</v>
      </c>
      <c r="DS43" s="78">
        <f>AO43*(1-VLOOKUP(DS$8,'PONDERADORES-GBD'!$A$3:$I$43,4,FALSE))</f>
        <v>4.392E-4</v>
      </c>
      <c r="DT43" s="78">
        <f>AP43*(1-VLOOKUP(DT$8,'PONDERADORES-GBD'!$A$3:$I$43,4,FALSE))</f>
        <v>4.392E-4</v>
      </c>
      <c r="DU43" s="78">
        <f>AQ43*(1-VLOOKUP(DU$8,'PONDERADORES-GBD'!$A$3:$I$43,4,FALSE))</f>
        <v>0</v>
      </c>
      <c r="DV43" s="50">
        <f t="shared" si="0"/>
        <v>1.0000001999999999</v>
      </c>
      <c r="DW43" s="45"/>
      <c r="DX43" s="81">
        <f>AT43*VLOOKUP(DX$8,'PONDERADORES-GBD'!$A$3:$I$43,5,FALSE)*VLOOKUP(DX$8,'PONDERADORES-GBD'!$A$3:$I$43,7,FALSE)+AT43*(1-VLOOKUP(DX$8,'PONDERADORES-GBD'!$A$3:$I$43,5,FALSE))*VLOOKUP(DX$8,'PONDERADORES-GBD'!$A$3:$I$43,9,FALSE)</f>
        <v>7.7600750000000006E-4</v>
      </c>
      <c r="DY43" s="81">
        <f>AU43*VLOOKUP(DY$8,'PONDERADORES-GBD'!$A$3:$I$43,5,FALSE)*VLOOKUP(DY$8,'PONDERADORES-GBD'!$A$3:$I$43,7,FALSE)+AU43*(1-VLOOKUP(DY$8,'PONDERADORES-GBD'!$A$3:$I$43,5,FALSE))*VLOOKUP(DY$8,'PONDERADORES-GBD'!$A$3:$I$43,9,FALSE)</f>
        <v>6.4998639999999999E-4</v>
      </c>
      <c r="DZ43" s="81">
        <f>AV43*VLOOKUP(DZ$8,'PONDERADORES-GBD'!$A$3:$I$43,5,FALSE)*VLOOKUP(DZ$8,'PONDERADORES-GBD'!$A$3:$I$43,7,FALSE)+AV43*(1-VLOOKUP(DZ$8,'PONDERADORES-GBD'!$A$3:$I$43,5,FALSE))*VLOOKUP(DZ$8,'PONDERADORES-GBD'!$A$3:$I$43,9,FALSE)</f>
        <v>1.8045154050000001E-3</v>
      </c>
      <c r="EA43" s="81">
        <f>AW43*VLOOKUP(EA$8,'PONDERADORES-GBD'!$A$3:$I$43,5,FALSE)*VLOOKUP(EA$8,'PONDERADORES-GBD'!$A$3:$I$43,7,FALSE)+AW43*(1-VLOOKUP(EA$8,'PONDERADORES-GBD'!$A$3:$I$43,5,FALSE))*VLOOKUP(EA$8,'PONDERADORES-GBD'!$A$3:$I$43,9,FALSE)</f>
        <v>0</v>
      </c>
      <c r="EB43" s="81">
        <f>AX43*VLOOKUP(EB$8,'PONDERADORES-GBD'!$A$3:$I$43,5,FALSE)*VLOOKUP(EB$8,'PONDERADORES-GBD'!$A$3:$I$43,7,FALSE)+AX43*(1-VLOOKUP(EB$8,'PONDERADORES-GBD'!$A$3:$I$43,5,FALSE))*VLOOKUP(EB$8,'PONDERADORES-GBD'!$A$3:$I$43,9,FALSE)</f>
        <v>0</v>
      </c>
      <c r="EC43" s="81">
        <f>AY43*VLOOKUP(EC$8,'PONDERADORES-GBD'!$A$3:$I$43,5,FALSE)*VLOOKUP(EC$8,'PONDERADORES-GBD'!$A$3:$I$43,7,FALSE)+AY43*(1-VLOOKUP(EC$8,'PONDERADORES-GBD'!$A$3:$I$43,5,FALSE))*VLOOKUP(EC$8,'PONDERADORES-GBD'!$A$3:$I$43,9,FALSE)</f>
        <v>0</v>
      </c>
      <c r="ED43" s="81">
        <f>AZ43*VLOOKUP(ED$8,'PONDERADORES-GBD'!$A$3:$I$43,5,FALSE)*VLOOKUP(ED$8,'PONDERADORES-GBD'!$A$3:$I$43,7,FALSE)+AZ43*(1-VLOOKUP(ED$8,'PONDERADORES-GBD'!$A$3:$I$43,5,FALSE))*VLOOKUP(ED$8,'PONDERADORES-GBD'!$A$3:$I$43,9,FALSE)</f>
        <v>6.6991653000000005E-4</v>
      </c>
      <c r="EE43" s="81">
        <f>BA43*VLOOKUP(EE$8,'PONDERADORES-GBD'!$A$3:$I$43,5,FALSE)*VLOOKUP(EE$8,'PONDERADORES-GBD'!$A$3:$I$43,7,FALSE)+BA43*(1-VLOOKUP(EE$8,'PONDERADORES-GBD'!$A$3:$I$43,5,FALSE))*VLOOKUP(EE$8,'PONDERADORES-GBD'!$A$3:$I$43,9,FALSE)</f>
        <v>8.0149250000000002E-6</v>
      </c>
      <c r="EF43" s="81">
        <f>BB43*VLOOKUP(EF$8,'PONDERADORES-GBD'!$A$3:$I$43,5,FALSE)*VLOOKUP(EF$8,'PONDERADORES-GBD'!$A$3:$I$43,7,FALSE)+BB43*(1-VLOOKUP(EF$8,'PONDERADORES-GBD'!$A$3:$I$43,5,FALSE))*VLOOKUP(EF$8,'PONDERADORES-GBD'!$A$3:$I$43,9,FALSE)</f>
        <v>0</v>
      </c>
      <c r="EG43" s="81">
        <f>BC43*VLOOKUP(EG$8,'PONDERADORES-GBD'!$A$3:$I$43,5,FALSE)*VLOOKUP(EG$8,'PONDERADORES-GBD'!$A$3:$I$43,7,FALSE)+BC43*(1-VLOOKUP(EG$8,'PONDERADORES-GBD'!$A$3:$I$43,5,FALSE))*VLOOKUP(EG$8,'PONDERADORES-GBD'!$A$3:$I$43,9,FALSE)</f>
        <v>0</v>
      </c>
      <c r="EH43" s="81">
        <f>BD43*VLOOKUP(EH$8,'PONDERADORES-GBD'!$A$3:$I$43,5,FALSE)*VLOOKUP(EH$8,'PONDERADORES-GBD'!$A$3:$I$43,7,FALSE)+BD43*(1-VLOOKUP(EH$8,'PONDERADORES-GBD'!$A$3:$I$43,5,FALSE))*VLOOKUP(EH$8,'PONDERADORES-GBD'!$A$3:$I$43,9,FALSE)</f>
        <v>0</v>
      </c>
      <c r="EI43" s="81">
        <f>BE43*VLOOKUP(EI$8,'PONDERADORES-GBD'!$A$3:$I$43,5,FALSE)*VLOOKUP(EI$8,'PONDERADORES-GBD'!$A$3:$I$43,7,FALSE)+BE43*(1-VLOOKUP(EI$8,'PONDERADORES-GBD'!$A$3:$I$43,5,FALSE))*VLOOKUP(EI$8,'PONDERADORES-GBD'!$A$3:$I$43,9,FALSE)</f>
        <v>7.0272000000000002E-6</v>
      </c>
      <c r="EJ43" s="81">
        <f>BF43*VLOOKUP(EJ$8,'PONDERADORES-GBD'!$A$3:$I$43,5,FALSE)*VLOOKUP(EJ$8,'PONDERADORES-GBD'!$A$3:$I$43,7,FALSE)+BF43*(1-VLOOKUP(EJ$8,'PONDERADORES-GBD'!$A$3:$I$43,5,FALSE))*VLOOKUP(EJ$8,'PONDERADORES-GBD'!$A$3:$I$43,9,FALSE)</f>
        <v>1.3675308000000002E-4</v>
      </c>
      <c r="EK43" s="81">
        <f>BG43*VLOOKUP(EK$8,'PONDERADORES-GBD'!$A$3:$I$43,5,FALSE)*VLOOKUP(EK$8,'PONDERADORES-GBD'!$A$3:$I$43,7,FALSE)+BG43*(1-VLOOKUP(EK$8,'PONDERADORES-GBD'!$A$3:$I$43,5,FALSE))*VLOOKUP(EK$8,'PONDERADORES-GBD'!$A$3:$I$43,9,FALSE)</f>
        <v>6.5877000000000006E-5</v>
      </c>
      <c r="EL43" s="81">
        <f>BH43*VLOOKUP(EL$8,'PONDERADORES-GBD'!$A$3:$I$43,5,FALSE)*VLOOKUP(EL$8,'PONDERADORES-GBD'!$A$3:$I$43,7,FALSE)+BH43*(1-VLOOKUP(EL$8,'PONDERADORES-GBD'!$A$3:$I$43,5,FALSE))*VLOOKUP(EL$8,'PONDERADORES-GBD'!$A$3:$I$43,9,FALSE)</f>
        <v>1.9849580000000002E-5</v>
      </c>
      <c r="EM43" s="81">
        <f>BI43*VLOOKUP(EM$8,'PONDERADORES-GBD'!$A$3:$I$43,5,FALSE)*VLOOKUP(EM$8,'PONDERADORES-GBD'!$A$3:$I$43,7,FALSE)+BI43*(1-VLOOKUP(EM$8,'PONDERADORES-GBD'!$A$3:$I$43,5,FALSE))*VLOOKUP(EM$8,'PONDERADORES-GBD'!$A$3:$I$43,9,FALSE)</f>
        <v>1.8708854999999997E-4</v>
      </c>
      <c r="EN43" s="81">
        <f>BJ43*VLOOKUP(EN$8,'PONDERADORES-GBD'!$A$3:$I$43,5,FALSE)*VLOOKUP(EN$8,'PONDERADORES-GBD'!$A$3:$I$43,7,FALSE)+BJ43*(1-VLOOKUP(EN$8,'PONDERADORES-GBD'!$A$3:$I$43,5,FALSE))*VLOOKUP(EN$8,'PONDERADORES-GBD'!$A$3:$I$43,9,FALSE)</f>
        <v>0</v>
      </c>
      <c r="EO43" s="81">
        <f>BK43*VLOOKUP(EO$8,'PONDERADORES-GBD'!$A$3:$I$43,5,FALSE)*VLOOKUP(EO$8,'PONDERADORES-GBD'!$A$3:$I$43,7,FALSE)+BK43*(1-VLOOKUP(EO$8,'PONDERADORES-GBD'!$A$3:$I$43,5,FALSE))*VLOOKUP(EO$8,'PONDERADORES-GBD'!$A$3:$I$43,9,FALSE)</f>
        <v>0</v>
      </c>
      <c r="EP43" s="81">
        <f>BL43*VLOOKUP(EP$8,'PONDERADORES-GBD'!$A$3:$I$43,5,FALSE)*VLOOKUP(EP$8,'PONDERADORES-GBD'!$A$3:$I$43,7,FALSE)+BL43*(1-VLOOKUP(EP$8,'PONDERADORES-GBD'!$A$3:$I$43,5,FALSE))*VLOOKUP(EP$8,'PONDERADORES-GBD'!$A$3:$I$43,9,FALSE)</f>
        <v>0</v>
      </c>
      <c r="EQ43" s="81">
        <f>BM43*VLOOKUP(EQ$8,'PONDERADORES-GBD'!$A$3:$I$43,5,FALSE)*VLOOKUP(EQ$8,'PONDERADORES-GBD'!$A$3:$I$43,7,FALSE)+BM43*(1-VLOOKUP(EQ$8,'PONDERADORES-GBD'!$A$3:$I$43,5,FALSE))*VLOOKUP(EQ$8,'PONDERADORES-GBD'!$A$3:$I$43,9,FALSE)</f>
        <v>0</v>
      </c>
      <c r="ER43" s="81">
        <f>BN43*VLOOKUP(ER$8,'PONDERADORES-GBD'!$A$3:$I$43,5,FALSE)*VLOOKUP(ER$8,'PONDERADORES-GBD'!$A$3:$I$43,7,FALSE)+BN43*(1-VLOOKUP(ER$8,'PONDERADORES-GBD'!$A$3:$I$43,5,FALSE))*VLOOKUP(ER$8,'PONDERADORES-GBD'!$A$3:$I$43,9,FALSE)</f>
        <v>0</v>
      </c>
      <c r="ES43" s="81">
        <f>BO43*VLOOKUP(ES$8,'PONDERADORES-GBD'!$A$3:$I$43,5,FALSE)*VLOOKUP(ES$8,'PONDERADORES-GBD'!$A$3:$I$43,7,FALSE)+BO43*(1-VLOOKUP(ES$8,'PONDERADORES-GBD'!$A$3:$I$43,5,FALSE))*VLOOKUP(ES$8,'PONDERADORES-GBD'!$A$3:$I$43,9,FALSE)</f>
        <v>0</v>
      </c>
      <c r="ET43" s="81">
        <f>BP43*VLOOKUP(ET$8,'PONDERADORES-GBD'!$A$3:$I$43,5,FALSE)*VLOOKUP(ET$8,'PONDERADORES-GBD'!$A$3:$I$43,7,FALSE)+BP43*(1-VLOOKUP(ET$8,'PONDERADORES-GBD'!$A$3:$I$43,5,FALSE))*VLOOKUP(ET$8,'PONDERADORES-GBD'!$A$3:$I$43,9,FALSE)</f>
        <v>0</v>
      </c>
      <c r="EU43" s="81">
        <f>BQ43*VLOOKUP(EU$8,'PONDERADORES-GBD'!$A$3:$I$43,5,FALSE)*VLOOKUP(EU$8,'PONDERADORES-GBD'!$A$3:$I$43,7,FALSE)+BQ43*(1-VLOOKUP(EU$8,'PONDERADORES-GBD'!$A$3:$I$43,5,FALSE))*VLOOKUP(EU$8,'PONDERADORES-GBD'!$A$3:$I$43,9,FALSE)</f>
        <v>0</v>
      </c>
      <c r="EV43" s="81">
        <f>BR43*VLOOKUP(EV$8,'PONDERADORES-GBD'!$A$3:$I$43,5,FALSE)*VLOOKUP(EV$8,'PONDERADORES-GBD'!$A$3:$I$43,7,FALSE)+BR43*(1-VLOOKUP(EV$8,'PONDERADORES-GBD'!$A$3:$I$43,5,FALSE))*VLOOKUP(EV$8,'PONDERADORES-GBD'!$A$3:$I$43,9,FALSE)</f>
        <v>0</v>
      </c>
      <c r="EW43" s="81">
        <f>BS43*VLOOKUP(EW$8,'PONDERADORES-GBD'!$A$3:$I$43,5,FALSE)*VLOOKUP(EW$8,'PONDERADORES-GBD'!$A$3:$I$43,7,FALSE)+BS43*(1-VLOOKUP(EW$8,'PONDERADORES-GBD'!$A$3:$I$43,5,FALSE))*VLOOKUP(EW$8,'PONDERADORES-GBD'!$A$3:$I$43,9,FALSE)</f>
        <v>0</v>
      </c>
      <c r="EX43" s="81">
        <f>BT43*VLOOKUP(EX$8,'PONDERADORES-GBD'!$A$3:$I$43,5,FALSE)*VLOOKUP(EX$8,'PONDERADORES-GBD'!$A$3:$I$43,7,FALSE)+BT43*(1-VLOOKUP(EX$8,'PONDERADORES-GBD'!$A$3:$I$43,5,FALSE))*VLOOKUP(EX$8,'PONDERADORES-GBD'!$A$3:$I$43,9,FALSE)</f>
        <v>0</v>
      </c>
      <c r="EY43" s="81">
        <f>BU43*VLOOKUP(EY$8,'PONDERADORES-GBD'!$A$3:$I$43,5,FALSE)*VLOOKUP(EY$8,'PONDERADORES-GBD'!$A$3:$I$43,7,FALSE)+BU43*(1-VLOOKUP(EY$8,'PONDERADORES-GBD'!$A$3:$I$43,5,FALSE))*VLOOKUP(EY$8,'PONDERADORES-GBD'!$A$3:$I$43,9,FALSE)</f>
        <v>0</v>
      </c>
      <c r="EZ43" s="81">
        <f>BV43*VLOOKUP(EZ$8,'PONDERADORES-GBD'!$A$3:$I$43,5,FALSE)*VLOOKUP(EZ$8,'PONDERADORES-GBD'!$A$3:$I$43,7,FALSE)+BV43*(1-VLOOKUP(EZ$8,'PONDERADORES-GBD'!$A$3:$I$43,5,FALSE))*VLOOKUP(EZ$8,'PONDERADORES-GBD'!$A$3:$I$43,9,FALSE)</f>
        <v>2.1960000000000002E-6</v>
      </c>
      <c r="FA43" s="81">
        <f>BW43*VLOOKUP(FA$8,'PONDERADORES-GBD'!$A$3:$I$43,5,FALSE)*VLOOKUP(FA$8,'PONDERADORES-GBD'!$A$3:$I$43,7,FALSE)+BW43*(1-VLOOKUP(FA$8,'PONDERADORES-GBD'!$A$3:$I$43,5,FALSE))*VLOOKUP(FA$8,'PONDERADORES-GBD'!$A$3:$I$43,9,FALSE)</f>
        <v>3.42537E-5</v>
      </c>
      <c r="FB43" s="81">
        <f>BX43*VLOOKUP(FB$8,'PONDERADORES-GBD'!$A$3:$I$43,5,FALSE)*VLOOKUP(FB$8,'PONDERADORES-GBD'!$A$3:$I$43,7,FALSE)+BX43*(1-VLOOKUP(FB$8,'PONDERADORES-GBD'!$A$3:$I$43,5,FALSE))*VLOOKUP(FB$8,'PONDERADORES-GBD'!$A$3:$I$43,9,FALSE)</f>
        <v>0</v>
      </c>
      <c r="FC43" s="81">
        <f>BY43*VLOOKUP(FC$8,'PONDERADORES-GBD'!$A$3:$I$43,5,FALSE)*VLOOKUP(FC$8,'PONDERADORES-GBD'!$A$3:$I$43,7,FALSE)+BY43*(1-VLOOKUP(FC$8,'PONDERADORES-GBD'!$A$3:$I$43,5,FALSE))*VLOOKUP(FC$8,'PONDERADORES-GBD'!$A$3:$I$43,9,FALSE)</f>
        <v>0</v>
      </c>
      <c r="FD43" s="81">
        <f>BZ43*VLOOKUP(FD$8,'PONDERADORES-GBD'!$A$3:$I$43,5,FALSE)*VLOOKUP(FD$8,'PONDERADORES-GBD'!$A$3:$I$43,7,FALSE)+BZ43*(1-VLOOKUP(FD$8,'PONDERADORES-GBD'!$A$3:$I$43,5,FALSE))*VLOOKUP(FD$8,'PONDERADORES-GBD'!$A$3:$I$43,9,FALSE)</f>
        <v>0</v>
      </c>
      <c r="FE43" s="81">
        <f>CA43*VLOOKUP(FE$8,'PONDERADORES-GBD'!$A$3:$I$43,5,FALSE)*VLOOKUP(FE$8,'PONDERADORES-GBD'!$A$3:$I$43,7,FALSE)+CA43*(1-VLOOKUP(FE$8,'PONDERADORES-GBD'!$A$3:$I$43,5,FALSE))*VLOOKUP(FE$8,'PONDERADORES-GBD'!$A$3:$I$43,9,FALSE)</f>
        <v>0</v>
      </c>
      <c r="FF43" s="81">
        <f>CB43*VLOOKUP(FF$8,'PONDERADORES-GBD'!$A$3:$I$43,5,FALSE)*VLOOKUP(FF$8,'PONDERADORES-GBD'!$A$3:$I$43,7,FALSE)+CB43*(1-VLOOKUP(FF$8,'PONDERADORES-GBD'!$A$3:$I$43,5,FALSE))*VLOOKUP(FF$8,'PONDERADORES-GBD'!$A$3:$I$43,9,FALSE)</f>
        <v>0</v>
      </c>
      <c r="FG43" s="81">
        <f>CC43*VLOOKUP(FG$8,'PONDERADORES-GBD'!$A$3:$I$43,5,FALSE)*VLOOKUP(FG$8,'PONDERADORES-GBD'!$A$3:$I$43,7,FALSE)+CC43*(1-VLOOKUP(FG$8,'PONDERADORES-GBD'!$A$3:$I$43,5,FALSE))*VLOOKUP(FG$8,'PONDERADORES-GBD'!$A$3:$I$43,9,FALSE)</f>
        <v>0</v>
      </c>
      <c r="FH43" s="81">
        <f>CD43*VLOOKUP(FH$8,'PONDERADORES-GBD'!$A$3:$I$43,5,FALSE)*VLOOKUP(FH$8,'PONDERADORES-GBD'!$A$3:$I$43,7,FALSE)+CD43*(1-VLOOKUP(FH$8,'PONDERADORES-GBD'!$A$3:$I$43,5,FALSE))*VLOOKUP(FH$8,'PONDERADORES-GBD'!$A$3:$I$43,9,FALSE)</f>
        <v>0</v>
      </c>
      <c r="FI43" s="81">
        <f>CE43*VLOOKUP(FI$8,'PONDERADORES-GBD'!$A$3:$I$43,5,FALSE)*VLOOKUP(FI$8,'PONDERADORES-GBD'!$A$3:$I$43,7,FALSE)+CE43*(1-VLOOKUP(FI$8,'PONDERADORES-GBD'!$A$3:$I$43,5,FALSE))*VLOOKUP(FI$8,'PONDERADORES-GBD'!$A$3:$I$43,9,FALSE)</f>
        <v>0</v>
      </c>
      <c r="FJ43" s="81">
        <f>CF43*VLOOKUP(FJ$8,'PONDERADORES-GBD'!$A$3:$I$43,5,FALSE)*VLOOKUP(FJ$8,'PONDERADORES-GBD'!$A$3:$I$43,7,FALSE)+CF43*(1-VLOOKUP(FJ$8,'PONDERADORES-GBD'!$A$3:$I$43,5,FALSE))*VLOOKUP(FJ$8,'PONDERADORES-GBD'!$A$3:$I$43,9,FALSE)</f>
        <v>0</v>
      </c>
      <c r="FK43" s="81">
        <f>CG43*VLOOKUP(FK$8,'PONDERADORES-GBD'!$A$3:$I$43,5,FALSE)*VLOOKUP(FK$8,'PONDERADORES-GBD'!$A$3:$I$43,7,FALSE)+CG43*(1-VLOOKUP(FK$8,'PONDERADORES-GBD'!$A$3:$I$43,5,FALSE))*VLOOKUP(FK$8,'PONDERADORES-GBD'!$A$3:$I$43,9,FALSE)</f>
        <v>0</v>
      </c>
      <c r="FL43" s="81">
        <f>CH43*VLOOKUP(FL$8,'PONDERADORES-GBD'!$A$3:$I$43,5,FALSE)*VLOOKUP(FL$8,'PONDERADORES-GBD'!$A$3:$I$43,6,FALSE)*VLOOKUP(FL$8,'PONDERADORES-GBD'!$A$3:$I$43,3,FALSE)+CH43*(1-VLOOKUP(FL$8,'PONDERADORES-GBD'!$A$3:$I$43,5,FALSE))*VLOOKUP(FL$8,'PONDERADORES-GBD'!$A$3:$I$43,8,FALSE)*VLOOKUP(FL$8,'PONDERADORES-GBD'!$A$3:$I$43,3,FALSE)</f>
        <v>0</v>
      </c>
      <c r="FM43" s="81">
        <f>CI43*VLOOKUP(FM$8,'PONDERADORES-GBD'!$A$3:$I$43,5,FALSE)*VLOOKUP(FM$8,'PONDERADORES-GBD'!$A$3:$I$43,6,FALSE)*VLOOKUP(FM$8,'PONDERADORES-GBD'!$A$3:$I$43,3,FALSE)+CI43*(1-VLOOKUP(FM$8,'PONDERADORES-GBD'!$A$3:$I$43,5,FALSE))*VLOOKUP(FM$8,'PONDERADORES-GBD'!$A$3:$I$43,8,FALSE)*VLOOKUP(FM$8,'PONDERADORES-GBD'!$A$3:$I$43,3,FALSE)</f>
        <v>0</v>
      </c>
      <c r="FN43" s="81">
        <f>CJ43*VLOOKUP(FN$8,'PONDERADORES-GBD'!$A$3:$I$43,5,FALSE)*VLOOKUP(FN$8,'PONDERADORES-GBD'!$A$3:$I$43,6,FALSE)*VLOOKUP(FN$8,'PONDERADORES-GBD'!$A$3:$I$43,3,FALSE)+CJ43*(1-VLOOKUP(FN$8,'PONDERADORES-GBD'!$A$3:$I$43,5,FALSE))*VLOOKUP(FN$8,'PONDERADORES-GBD'!$A$3:$I$43,8,FALSE)*VLOOKUP(FN$8,'PONDERADORES-GBD'!$A$3:$I$43,3,FALSE)</f>
        <v>2.1305505758658452E-3</v>
      </c>
      <c r="FO43" s="81">
        <f>CK43*VLOOKUP(FO$8,'PONDERADORES-GBD'!$A$3:$I$43,5,FALSE)*VLOOKUP(FO$8,'PONDERADORES-GBD'!$A$3:$I$43,6,FALSE)*VLOOKUP(FO$8,'PONDERADORES-GBD'!$A$3:$I$43,3,FALSE)+CK43*(1-VLOOKUP(FO$8,'PONDERADORES-GBD'!$A$3:$I$43,5,FALSE))*VLOOKUP(FO$8,'PONDERADORES-GBD'!$A$3:$I$43,8,FALSE)*VLOOKUP(FO$8,'PONDERADORES-GBD'!$A$3:$I$43,3,FALSE)</f>
        <v>0</v>
      </c>
      <c r="FP43" s="81">
        <f>CL43*VLOOKUP(FP$8,'PONDERADORES-GBD'!$A$3:$I$43,5,FALSE)*VLOOKUP(FP$8,'PONDERADORES-GBD'!$A$3:$I$43,6,FALSE)*VLOOKUP(FP$8,'PONDERADORES-GBD'!$A$3:$I$43,3,FALSE)+CL43*(1-VLOOKUP(FP$8,'PONDERADORES-GBD'!$A$3:$I$43,5,FALSE))*VLOOKUP(FP$8,'PONDERADORES-GBD'!$A$3:$I$43,8,FALSE)*VLOOKUP(FP$8,'PONDERADORES-GBD'!$A$3:$I$43,3,FALSE)</f>
        <v>0</v>
      </c>
      <c r="FQ43" s="81">
        <f>CM43*VLOOKUP(FQ$8,'PONDERADORES-GBD'!$A$3:$I$43,5,FALSE)*VLOOKUP(FQ$8,'PONDERADORES-GBD'!$A$3:$I$43,6,FALSE)*VLOOKUP(FQ$8,'PONDERADORES-GBD'!$A$3:$I$43,3,FALSE)+CM43*(1-VLOOKUP(FQ$8,'PONDERADORES-GBD'!$A$3:$I$43,5,FALSE))*VLOOKUP(FQ$8,'PONDERADORES-GBD'!$A$3:$I$43,8,FALSE)*VLOOKUP(FQ$8,'PONDERADORES-GBD'!$A$3:$I$43,3,FALSE)</f>
        <v>0</v>
      </c>
      <c r="FR43" s="81">
        <f>CN43*VLOOKUP(FR$8,'PONDERADORES-GBD'!$A$3:$I$43,5,FALSE)*VLOOKUP(FR$8,'PONDERADORES-GBD'!$A$3:$I$43,6,FALSE)*VLOOKUP(FR$8,'PONDERADORES-GBD'!$A$3:$I$43,3,FALSE)+CN43*(1-VLOOKUP(FR$8,'PONDERADORES-GBD'!$A$3:$I$43,5,FALSE))*VLOOKUP(FR$8,'PONDERADORES-GBD'!$A$3:$I$43,8,FALSE)*VLOOKUP(FR$8,'PONDERADORES-GBD'!$A$3:$I$43,3,FALSE)</f>
        <v>7.9058024656262823E-3</v>
      </c>
      <c r="FS43" s="81">
        <f>CO43*VLOOKUP(FS$8,'PONDERADORES-GBD'!$A$3:$I$43,5,FALSE)*VLOOKUP(FS$8,'PONDERADORES-GBD'!$A$3:$I$43,6,FALSE)*VLOOKUP(FS$8,'PONDERADORES-GBD'!$A$3:$I$43,3,FALSE)+CO43*(1-VLOOKUP(FS$8,'PONDERADORES-GBD'!$A$3:$I$43,5,FALSE))*VLOOKUP(FS$8,'PONDERADORES-GBD'!$A$3:$I$43,8,FALSE)*VLOOKUP(FS$8,'PONDERADORES-GBD'!$A$3:$I$43,3,FALSE)</f>
        <v>4.7204781277207378E-4</v>
      </c>
      <c r="FT43" s="81">
        <f>CP43*VLOOKUP(FT$8,'PONDERADORES-GBD'!$A$3:$I$43,5,FALSE)*VLOOKUP(FT$8,'PONDERADORES-GBD'!$A$3:$I$43,6,FALSE)*VLOOKUP(FT$8,'PONDERADORES-GBD'!$A$3:$I$43,3,FALSE)+CP43*(1-VLOOKUP(FT$8,'PONDERADORES-GBD'!$A$3:$I$43,5,FALSE))*VLOOKUP(FT$8,'PONDERADORES-GBD'!$A$3:$I$43,8,FALSE)*VLOOKUP(FT$8,'PONDERADORES-GBD'!$A$3:$I$43,3,FALSE)</f>
        <v>1.1415965408624231E-3</v>
      </c>
      <c r="FU43" s="81">
        <f>CQ43*VLOOKUP(FU$8,'PONDERADORES-GBD'!$A$3:$I$43,5,FALSE)*VLOOKUP(FU$8,'PONDERADORES-GBD'!$A$3:$I$43,6,FALSE)*VLOOKUP(FU$8,'PONDERADORES-GBD'!$A$3:$I$43,3,FALSE)+CQ43*(1-VLOOKUP(FU$8,'PONDERADORES-GBD'!$A$3:$I$43,5,FALSE))*VLOOKUP(FU$8,'PONDERADORES-GBD'!$A$3:$I$43,8,FALSE)*VLOOKUP(FU$8,'PONDERADORES-GBD'!$A$3:$I$43,3,FALSE)</f>
        <v>1.1691112114989733E-4</v>
      </c>
      <c r="FV43" s="81">
        <f>CR43*VLOOKUP(FV$8,'PONDERADORES-GBD'!$A$3:$I$43,5,FALSE)*VLOOKUP(FV$8,'PONDERADORES-GBD'!$A$3:$I$43,6,FALSE)*VLOOKUP(FV$8,'PONDERADORES-GBD'!$A$3:$I$43,3,FALSE)+CR43*(1-VLOOKUP(FV$8,'PONDERADORES-GBD'!$A$3:$I$43,5,FALSE))*VLOOKUP(FV$8,'PONDERADORES-GBD'!$A$3:$I$43,8,FALSE)*VLOOKUP(FV$8,'PONDERADORES-GBD'!$A$3:$I$43,3,FALSE)</f>
        <v>2.4227499893223819E-3</v>
      </c>
      <c r="FW43" s="81">
        <f>CS43*VLOOKUP(FW$8,'PONDERADORES-GBD'!$A$3:$I$43,5,FALSE)*VLOOKUP(FW$8,'PONDERADORES-GBD'!$A$3:$I$43,6,FALSE)*VLOOKUP(FW$8,'PONDERADORES-GBD'!$A$3:$I$43,3,FALSE)+CS43*(1-VLOOKUP(FW$8,'PONDERADORES-GBD'!$A$3:$I$43,5,FALSE))*VLOOKUP(FW$8,'PONDERADORES-GBD'!$A$3:$I$43,8,FALSE)*VLOOKUP(FW$8,'PONDERADORES-GBD'!$A$3:$I$43,3,FALSE)</f>
        <v>0</v>
      </c>
      <c r="FX43" s="81">
        <f>CT43*VLOOKUP(FX$8,'PONDERADORES-GBD'!$A$3:$I$43,5,FALSE)*VLOOKUP(FX$8,'PONDERADORES-GBD'!$A$3:$I$43,6,FALSE)*VLOOKUP(FX$8,'PONDERADORES-GBD'!$A$3:$I$43,3,FALSE)+CT43*(1-VLOOKUP(FX$8,'PONDERADORES-GBD'!$A$3:$I$43,5,FALSE))*VLOOKUP(FX$8,'PONDERADORES-GBD'!$A$3:$I$43,8,FALSE)*VLOOKUP(FX$8,'PONDERADORES-GBD'!$A$3:$I$43,3,FALSE)</f>
        <v>2.0395361560574947E-4</v>
      </c>
      <c r="FY43" s="81">
        <f>CU43*VLOOKUP(FY$8,'PONDERADORES-GBD'!$A$3:$I$43,5,FALSE)*VLOOKUP(FY$8,'PONDERADORES-GBD'!$A$3:$I$43,6,FALSE)*VLOOKUP(FY$8,'PONDERADORES-GBD'!$A$3:$I$43,3,FALSE)+CU43*(1-VLOOKUP(FY$8,'PONDERADORES-GBD'!$A$3:$I$43,5,FALSE))*VLOOKUP(FY$8,'PONDERADORES-GBD'!$A$3:$I$43,8,FALSE)*VLOOKUP(FY$8,'PONDERADORES-GBD'!$A$3:$I$43,3,FALSE)</f>
        <v>2.0452982340862422E-6</v>
      </c>
      <c r="FZ43" s="81">
        <f>CV43*VLOOKUP(FZ$8,'PONDERADORES-GBD'!$A$3:$I$43,5,FALSE)*VLOOKUP(FZ$8,'PONDERADORES-GBD'!$A$3:$I$43,6,FALSE)*VLOOKUP(FZ$8,'PONDERADORES-GBD'!$A$3:$I$43,3,FALSE)+CV43*(1-VLOOKUP(FZ$8,'PONDERADORES-GBD'!$A$3:$I$43,5,FALSE))*VLOOKUP(FZ$8,'PONDERADORES-GBD'!$A$3:$I$43,8,FALSE)*VLOOKUP(FZ$8,'PONDERADORES-GBD'!$A$3:$I$43,3,FALSE)</f>
        <v>0</v>
      </c>
      <c r="GA43" s="81">
        <f>CW43*VLOOKUP(GA$8,'PONDERADORES-GBD'!$A$3:$I$43,5,FALSE)*VLOOKUP(GA$8,'PONDERADORES-GBD'!$A$3:$I$43,6,FALSE)*VLOOKUP(GA$8,'PONDERADORES-GBD'!$A$3:$I$43,3,FALSE)+CW43*(1-VLOOKUP(GA$8,'PONDERADORES-GBD'!$A$3:$I$43,5,FALSE))*VLOOKUP(GA$8,'PONDERADORES-GBD'!$A$3:$I$43,8,FALSE)*VLOOKUP(GA$8,'PONDERADORES-GBD'!$A$3:$I$43,3,FALSE)</f>
        <v>1.1320073798767966E-4</v>
      </c>
      <c r="GB43" s="81">
        <f>CX43*VLOOKUP(GB$8,'PONDERADORES-GBD'!$A$3:$I$43,5,FALSE)*VLOOKUP(GB$8,'PONDERADORES-GBD'!$A$3:$I$43,6,FALSE)*VLOOKUP(GB$8,'PONDERADORES-GBD'!$A$3:$I$43,3,FALSE)+CX43*(1-VLOOKUP(GB$8,'PONDERADORES-GBD'!$A$3:$I$43,5,FALSE))*VLOOKUP(GB$8,'PONDERADORES-GBD'!$A$3:$I$43,8,FALSE)*VLOOKUP(GB$8,'PONDERADORES-GBD'!$A$3:$I$43,3,FALSE)</f>
        <v>9.6994849828884334E-5</v>
      </c>
      <c r="GC43" s="81">
        <f>CY43*VLOOKUP(GC$8,'PONDERADORES-GBD'!$A$3:$I$43,5,FALSE)*VLOOKUP(GC$8,'PONDERADORES-GBD'!$A$3:$I$43,6,FALSE)*VLOOKUP(GC$8,'PONDERADORES-GBD'!$A$3:$I$43,3,FALSE)+CY43*(1-VLOOKUP(GC$8,'PONDERADORES-GBD'!$A$3:$I$43,5,FALSE))*VLOOKUP(GC$8,'PONDERADORES-GBD'!$A$3:$I$43,8,FALSE)*VLOOKUP(GC$8,'PONDERADORES-GBD'!$A$3:$I$43,3,FALSE)</f>
        <v>4.0840569609856261E-4</v>
      </c>
      <c r="GD43" s="81">
        <f>CZ43*VLOOKUP(GD$8,'PONDERADORES-GBD'!$A$3:$I$43,5,FALSE)*VLOOKUP(GD$8,'PONDERADORES-GBD'!$A$3:$I$43,6,FALSE)*VLOOKUP(GD$8,'PONDERADORES-GBD'!$A$3:$I$43,3,FALSE)+CZ43*(1-VLOOKUP(GD$8,'PONDERADORES-GBD'!$A$3:$I$43,5,FALSE))*VLOOKUP(GD$8,'PONDERADORES-GBD'!$A$3:$I$43,8,FALSE)*VLOOKUP(GD$8,'PONDERADORES-GBD'!$A$3:$I$43,3,FALSE)</f>
        <v>3.0169008788501027E-4</v>
      </c>
      <c r="GE43" s="81">
        <f>DA43*VLOOKUP(GE$8,'PONDERADORES-GBD'!$A$3:$I$43,5,FALSE)*VLOOKUP(GE$8,'PONDERADORES-GBD'!$A$3:$I$43,6,FALSE)*VLOOKUP(GE$8,'PONDERADORES-GBD'!$A$3:$I$43,3,FALSE)+DA43*(1-VLOOKUP(GE$8,'PONDERADORES-GBD'!$A$3:$I$43,5,FALSE))*VLOOKUP(GE$8,'PONDERADORES-GBD'!$A$3:$I$43,8,FALSE)*VLOOKUP(GE$8,'PONDERADORES-GBD'!$A$3:$I$43,3,FALSE)</f>
        <v>2.3983535112936347E-4</v>
      </c>
      <c r="GF43" s="81">
        <f>DB43*VLOOKUP(GF$8,'PONDERADORES-GBD'!$A$3:$I$43,5,FALSE)*VLOOKUP(GF$8,'PONDERADORES-GBD'!$A$3:$I$43,6,FALSE)*VLOOKUP(GF$8,'PONDERADORES-GBD'!$A$3:$I$43,3,FALSE)+DB43*(1-VLOOKUP(GF$8,'PONDERADORES-GBD'!$A$3:$I$43,5,FALSE))*VLOOKUP(GF$8,'PONDERADORES-GBD'!$A$3:$I$43,8,FALSE)*VLOOKUP(GF$8,'PONDERADORES-GBD'!$A$3:$I$43,3,FALSE)</f>
        <v>1.6426159178644764E-4</v>
      </c>
      <c r="GG43" s="81">
        <f>DC43*VLOOKUP(GG$8,'PONDERADORES-GBD'!$A$3:$I$43,5,FALSE)*VLOOKUP(GG$8,'PONDERADORES-GBD'!$A$3:$I$43,6,FALSE)*VLOOKUP(GG$8,'PONDERADORES-GBD'!$A$3:$I$43,3,FALSE)+DC43*(1-VLOOKUP(GG$8,'PONDERADORES-GBD'!$A$3:$I$43,5,FALSE))*VLOOKUP(GG$8,'PONDERADORES-GBD'!$A$3:$I$43,8,FALSE)*VLOOKUP(GG$8,'PONDERADORES-GBD'!$A$3:$I$43,3,FALSE)</f>
        <v>7.9718480492813138E-6</v>
      </c>
      <c r="GH43" s="81">
        <f>DD43*VLOOKUP(GH$8,'PONDERADORES-GBD'!$A$3:$I$43,5,FALSE)*VLOOKUP(GH$8,'PONDERADORES-GBD'!$A$3:$I$43,6,FALSE)*VLOOKUP(GH$8,'PONDERADORES-GBD'!$A$3:$I$43,3,FALSE)+DD43*(1-VLOOKUP(GH$8,'PONDERADORES-GBD'!$A$3:$I$43,5,FALSE))*VLOOKUP(GH$8,'PONDERADORES-GBD'!$A$3:$I$43,8,FALSE)*VLOOKUP(GH$8,'PONDERADORES-GBD'!$A$3:$I$43,3,FALSE)</f>
        <v>5.5947400410677635E-4</v>
      </c>
      <c r="GI43" s="81">
        <f>DE43*VLOOKUP(GI$8,'PONDERADORES-GBD'!$A$3:$I$43,5,FALSE)*VLOOKUP(GI$8,'PONDERADORES-GBD'!$A$3:$I$43,6,FALSE)*VLOOKUP(GI$8,'PONDERADORES-GBD'!$A$3:$I$43,3,FALSE)+DE43*(1-VLOOKUP(GI$8,'PONDERADORES-GBD'!$A$3:$I$43,5,FALSE))*VLOOKUP(GI$8,'PONDERADORES-GBD'!$A$3:$I$43,8,FALSE)*VLOOKUP(GI$8,'PONDERADORES-GBD'!$A$3:$I$43,3,FALSE)</f>
        <v>2.0711311704312117E-5</v>
      </c>
      <c r="GJ43" s="81">
        <f>DF43*VLOOKUP(GJ$8,'PONDERADORES-GBD'!$A$3:$I$43,5,FALSE)*VLOOKUP(GJ$8,'PONDERADORES-GBD'!$A$3:$I$43,6,FALSE)*VLOOKUP(GJ$8,'PONDERADORES-GBD'!$A$3:$I$43,3,FALSE)+DF43*(1-VLOOKUP(GJ$8,'PONDERADORES-GBD'!$A$3:$I$43,5,FALSE))*VLOOKUP(GJ$8,'PONDERADORES-GBD'!$A$3:$I$43,8,FALSE)*VLOOKUP(GJ$8,'PONDERADORES-GBD'!$A$3:$I$43,3,FALSE)</f>
        <v>2.2184339493497607E-6</v>
      </c>
      <c r="GK43" s="81">
        <f>DG43*VLOOKUP(GK$8,'PONDERADORES-GBD'!$A$3:$I$43,5,FALSE)*VLOOKUP(GK$8,'PONDERADORES-GBD'!$A$3:$I$43,6,FALSE)*VLOOKUP(GK$8,'PONDERADORES-GBD'!$A$3:$I$43,3,FALSE)+DG43*(1-VLOOKUP(GK$8,'PONDERADORES-GBD'!$A$3:$I$43,5,FALSE))*VLOOKUP(GK$8,'PONDERADORES-GBD'!$A$3:$I$43,8,FALSE)*VLOOKUP(GK$8,'PONDERADORES-GBD'!$A$3:$I$43,3,FALSE)</f>
        <v>0</v>
      </c>
      <c r="GL43" s="81">
        <f>DH43*VLOOKUP(GL$8,'PONDERADORES-GBD'!$A$3:$I$43,5,FALSE)*VLOOKUP(GL$8,'PONDERADORES-GBD'!$A$3:$I$43,6,FALSE)*VLOOKUP(GL$8,'PONDERADORES-GBD'!$A$3:$I$43,3,FALSE)+DH43*(1-VLOOKUP(GL$8,'PONDERADORES-GBD'!$A$3:$I$43,5,FALSE))*VLOOKUP(GL$8,'PONDERADORES-GBD'!$A$3:$I$43,8,FALSE)*VLOOKUP(GL$8,'PONDERADORES-GBD'!$A$3:$I$43,3,FALSE)</f>
        <v>0</v>
      </c>
      <c r="GM43" s="81">
        <f>DI43*VLOOKUP(GM$8,'PONDERADORES-GBD'!$A$3:$I$43,5,FALSE)*VLOOKUP(GM$8,'PONDERADORES-GBD'!$A$3:$I$43,6,FALSE)*VLOOKUP(GM$8,'PONDERADORES-GBD'!$A$3:$I$43,3,FALSE)+DI43*(1-VLOOKUP(GM$8,'PONDERADORES-GBD'!$A$3:$I$43,5,FALSE))*VLOOKUP(GM$8,'PONDERADORES-GBD'!$A$3:$I$43,8,FALSE)*VLOOKUP(GM$8,'PONDERADORES-GBD'!$A$3:$I$43,3,FALSE)</f>
        <v>0</v>
      </c>
      <c r="GN43" s="81">
        <f>DJ43*VLOOKUP(GN$8,'PONDERADORES-GBD'!$A$3:$I$43,5,FALSE)*VLOOKUP(GN$8,'PONDERADORES-GBD'!$A$3:$I$43,6,FALSE)*VLOOKUP(GN$8,'PONDERADORES-GBD'!$A$3:$I$43,3,FALSE)+DJ43*(1-VLOOKUP(GN$8,'PONDERADORES-GBD'!$A$3:$I$43,5,FALSE))*VLOOKUP(GN$8,'PONDERADORES-GBD'!$A$3:$I$43,8,FALSE)*VLOOKUP(GN$8,'PONDERADORES-GBD'!$A$3:$I$43,3,FALSE)</f>
        <v>0</v>
      </c>
      <c r="GO43" s="81">
        <f>DK43*VLOOKUP(GO$8,'PONDERADORES-GBD'!$A$3:$I$43,5,FALSE)*VLOOKUP(GO$8,'PONDERADORES-GBD'!$A$3:$I$43,6,FALSE)*VLOOKUP(GO$8,'PONDERADORES-GBD'!$A$3:$I$43,3,FALSE)+DK43*(1-VLOOKUP(GO$8,'PONDERADORES-GBD'!$A$3:$I$43,5,FALSE))*VLOOKUP(GO$8,'PONDERADORES-GBD'!$A$3:$I$43,8,FALSE)*VLOOKUP(GO$8,'PONDERADORES-GBD'!$A$3:$I$43,3,FALSE)</f>
        <v>0</v>
      </c>
      <c r="GP43" s="81">
        <f>DL43*VLOOKUP(GP$8,'PONDERADORES-GBD'!$A$3:$I$43,5,FALSE)*VLOOKUP(GP$8,'PONDERADORES-GBD'!$A$3:$I$43,6,FALSE)*VLOOKUP(GP$8,'PONDERADORES-GBD'!$A$3:$I$43,3,FALSE)+DL43*(1-VLOOKUP(GP$8,'PONDERADORES-GBD'!$A$3:$I$43,5,FALSE))*VLOOKUP(GP$8,'PONDERADORES-GBD'!$A$3:$I$43,8,FALSE)*VLOOKUP(GP$8,'PONDERADORES-GBD'!$A$3:$I$43,3,FALSE)</f>
        <v>0</v>
      </c>
      <c r="GQ43" s="81">
        <f>DM43*VLOOKUP(GQ$8,'PONDERADORES-GBD'!$A$3:$I$43,5,FALSE)*VLOOKUP(GQ$8,'PONDERADORES-GBD'!$A$3:$I$43,6,FALSE)*VLOOKUP(GQ$8,'PONDERADORES-GBD'!$A$3:$I$43,3,FALSE)+DM43*(1-VLOOKUP(GQ$8,'PONDERADORES-GBD'!$A$3:$I$43,5,FALSE))*VLOOKUP(GQ$8,'PONDERADORES-GBD'!$A$3:$I$43,8,FALSE)*VLOOKUP(GQ$8,'PONDERADORES-GBD'!$A$3:$I$43,3,FALSE)</f>
        <v>2.4241675564681723E-7</v>
      </c>
      <c r="GR43" s="81">
        <f>DN43*VLOOKUP(GR$8,'PONDERADORES-GBD'!$A$3:$I$43,5,FALSE)*VLOOKUP(GR$8,'PONDERADORES-GBD'!$A$3:$I$43,6,FALSE)*VLOOKUP(GR$8,'PONDERADORES-GBD'!$A$3:$I$43,3,FALSE)+DN43*(1-VLOOKUP(GR$8,'PONDERADORES-GBD'!$A$3:$I$43,5,FALSE))*VLOOKUP(GR$8,'PONDERADORES-GBD'!$A$3:$I$43,8,FALSE)*VLOOKUP(GR$8,'PONDERADORES-GBD'!$A$3:$I$43,3,FALSE)</f>
        <v>0</v>
      </c>
      <c r="GS43" s="81">
        <f>DO43*VLOOKUP(GS$8,'PONDERADORES-GBD'!$A$3:$I$43,5,FALSE)*VLOOKUP(GS$8,'PONDERADORES-GBD'!$A$3:$I$43,6,FALSE)*VLOOKUP(GS$8,'PONDERADORES-GBD'!$A$3:$I$43,3,FALSE)+DO43*(1-VLOOKUP(GS$8,'PONDERADORES-GBD'!$A$3:$I$43,5,FALSE))*VLOOKUP(GS$8,'PONDERADORES-GBD'!$A$3:$I$43,8,FALSE)*VLOOKUP(GS$8,'PONDERADORES-GBD'!$A$3:$I$43,3,FALSE)</f>
        <v>0</v>
      </c>
      <c r="GT43" s="81">
        <f>DP43*VLOOKUP(GT$8,'PONDERADORES-GBD'!$A$3:$I$43,5,FALSE)*VLOOKUP(GT$8,'PONDERADORES-GBD'!$A$3:$I$43,6,FALSE)*VLOOKUP(GT$8,'PONDERADORES-GBD'!$A$3:$I$43,3,FALSE)+DP43*(1-VLOOKUP(GT$8,'PONDERADORES-GBD'!$A$3:$I$43,5,FALSE))*VLOOKUP(GT$8,'PONDERADORES-GBD'!$A$3:$I$43,8,FALSE)*VLOOKUP(GT$8,'PONDERADORES-GBD'!$A$3:$I$43,3,FALSE)</f>
        <v>1.6160197125256672E-6</v>
      </c>
      <c r="GU43" s="81">
        <f>DQ43*VLOOKUP(GU$8,'PONDERADORES-GBD'!$A$3:$I$43,5,FALSE)*VLOOKUP(GU$8,'PONDERADORES-GBD'!$A$3:$I$43,6,FALSE)*VLOOKUP(GU$8,'PONDERADORES-GBD'!$A$3:$I$43,3,FALSE)+DQ43*(1-VLOOKUP(GU$8,'PONDERADORES-GBD'!$A$3:$I$43,5,FALSE))*VLOOKUP(GU$8,'PONDERADORES-GBD'!$A$3:$I$43,8,FALSE)*VLOOKUP(GU$8,'PONDERADORES-GBD'!$A$3:$I$43,3,FALSE)</f>
        <v>7.5750866529774125E-6</v>
      </c>
      <c r="GV43" s="81">
        <f>DR43*VLOOKUP(GV$8,'PONDERADORES-GBD'!$A$3:$I$43,5,FALSE)*VLOOKUP(GV$8,'PONDERADORES-GBD'!$A$3:$I$43,6,FALSE)*VLOOKUP(GV$8,'PONDERADORES-GBD'!$A$3:$I$43,3,FALSE)+DR43*(1-VLOOKUP(GV$8,'PONDERADORES-GBD'!$A$3:$I$43,5,FALSE))*VLOOKUP(GV$8,'PONDERADORES-GBD'!$A$3:$I$43,8,FALSE)*VLOOKUP(GV$8,'PONDERADORES-GBD'!$A$3:$I$43,3,FALSE)</f>
        <v>1.257040427104723E-5</v>
      </c>
      <c r="GW43" s="81">
        <f>DS43*VLOOKUP(GW$8,'PONDERADORES-GBD'!$A$3:$I$43,5,FALSE)*VLOOKUP(GW$8,'PONDERADORES-GBD'!$A$3:$I$43,6,FALSE)*VLOOKUP(GW$8,'PONDERADORES-GBD'!$A$3:$I$43,3,FALSE)+DS43*(1-VLOOKUP(GW$8,'PONDERADORES-GBD'!$A$3:$I$43,5,FALSE))*VLOOKUP(GW$8,'PONDERADORES-GBD'!$A$3:$I$43,8,FALSE)*VLOOKUP(GW$8,'PONDERADORES-GBD'!$A$3:$I$43,3,FALSE)</f>
        <v>6.7228563449691976E-6</v>
      </c>
      <c r="GX43" s="81">
        <f>DT43*VLOOKUP(GX$8,'PONDERADORES-GBD'!$A$3:$I$43,5,FALSE)*VLOOKUP(GX$8,'PONDERADORES-GBD'!$A$3:$I$43,6,FALSE)*VLOOKUP(GX$8,'PONDERADORES-GBD'!$A$3:$I$43,3,FALSE)+DT43*(1-VLOOKUP(GX$8,'PONDERADORES-GBD'!$A$3:$I$43,5,FALSE))*VLOOKUP(GX$8,'PONDERADORES-GBD'!$A$3:$I$43,8,FALSE)*VLOOKUP(GX$8,'PONDERADORES-GBD'!$A$3:$I$43,3,FALSE)</f>
        <v>8.9102587268993837E-7</v>
      </c>
      <c r="GY43" s="81">
        <f>DU43*VLOOKUP(GY$8,'PONDERADORES-GBD'!$A$3:$I$43,5,FALSE)*VLOOKUP(GY$8,'PONDERADORES-GBD'!$A$3:$I$43,6,FALSE)*VLOOKUP(GY$8,'PONDERADORES-GBD'!$A$3:$I$43,3,FALSE)+DU43*(1-VLOOKUP(GY$8,'PONDERADORES-GBD'!$A$3:$I$43,5,FALSE))*VLOOKUP(GY$8,'PONDERADORES-GBD'!$A$3:$I$43,8,FALSE)*VLOOKUP(GY$8,'PONDERADORES-GBD'!$A$3:$I$43,3,FALSE)</f>
        <v>0</v>
      </c>
      <c r="GZ43" s="82">
        <f t="shared" si="1"/>
        <v>4.3614858700000009E-3</v>
      </c>
      <c r="HA43" s="82">
        <f t="shared" si="2"/>
        <v>1.6340039141574263E-2</v>
      </c>
      <c r="HC43" s="52">
        <f>GZ43*PRODMORTALIDAD!BR43*C43</f>
        <v>0</v>
      </c>
      <c r="HD43" s="52">
        <f>PRODMORTALIDAD!E43*PRODLG!HA43*PRODLG!C43</f>
        <v>0</v>
      </c>
      <c r="HE43" s="52">
        <f t="shared" si="3"/>
        <v>0</v>
      </c>
    </row>
    <row r="44" spans="1:213" ht="15.75" x14ac:dyDescent="0.25">
      <c r="A44" s="68" t="s">
        <v>105</v>
      </c>
      <c r="B44" s="46" t="s">
        <v>58</v>
      </c>
      <c r="C44" s="50">
        <f>DATOS!B84</f>
        <v>0</v>
      </c>
      <c r="D44" s="51">
        <v>0</v>
      </c>
      <c r="E44" s="51">
        <v>0</v>
      </c>
      <c r="F44" s="51">
        <v>0.1685488</v>
      </c>
      <c r="G44" s="51">
        <v>0</v>
      </c>
      <c r="H44" s="51">
        <v>0</v>
      </c>
      <c r="I44" s="51">
        <v>0</v>
      </c>
      <c r="J44" s="51">
        <v>0.23427149999999999</v>
      </c>
      <c r="K44" s="51">
        <v>4.5529800000000002E-2</v>
      </c>
      <c r="L44" s="51">
        <v>7.4503299999999995E-2</v>
      </c>
      <c r="M44" s="51">
        <v>4.1390999999999997E-3</v>
      </c>
      <c r="N44" s="51">
        <v>7.2019899999999998E-2</v>
      </c>
      <c r="O44" s="51">
        <v>8.2779999999999996E-4</v>
      </c>
      <c r="P44" s="51">
        <v>4.5855199999999999E-2</v>
      </c>
      <c r="Q44" s="51">
        <v>1.6555999999999999E-3</v>
      </c>
      <c r="R44" s="51">
        <v>1.6555999999999999E-3</v>
      </c>
      <c r="S44" s="51">
        <v>1.15894E-2</v>
      </c>
      <c r="T44" s="51">
        <v>1.4900699999999999E-2</v>
      </c>
      <c r="U44" s="51">
        <v>1.5728499999999999E-2</v>
      </c>
      <c r="V44" s="51">
        <v>1.9867599999999999E-2</v>
      </c>
      <c r="W44" s="51">
        <v>5.1324500000000002E-2</v>
      </c>
      <c r="X44" s="51">
        <v>4.8841099999999998E-2</v>
      </c>
      <c r="Y44" s="51">
        <v>9.1059999999999995E-3</v>
      </c>
      <c r="Z44" s="51">
        <v>0.1109271</v>
      </c>
      <c r="AA44" s="51">
        <v>7.4503E-3</v>
      </c>
      <c r="AB44" s="51">
        <v>8.2779999999999996E-4</v>
      </c>
      <c r="AC44" s="51">
        <v>0</v>
      </c>
      <c r="AD44" s="51">
        <v>0</v>
      </c>
      <c r="AE44" s="51">
        <v>0</v>
      </c>
      <c r="AF44" s="51">
        <v>0</v>
      </c>
      <c r="AG44" s="51">
        <v>2.4834000000000002E-3</v>
      </c>
      <c r="AH44" s="51">
        <v>0</v>
      </c>
      <c r="AI44" s="51">
        <v>0</v>
      </c>
      <c r="AJ44" s="51">
        <v>6.6224999999999999E-3</v>
      </c>
      <c r="AK44" s="51">
        <v>8.2779999999999996E-4</v>
      </c>
      <c r="AL44" s="51">
        <v>9.9337999999999996E-3</v>
      </c>
      <c r="AM44" s="51">
        <v>3.9735100000000002E-2</v>
      </c>
      <c r="AN44" s="51">
        <v>8.2779999999999996E-4</v>
      </c>
      <c r="AO44" s="51">
        <v>0</v>
      </c>
      <c r="AP44" s="51">
        <v>0</v>
      </c>
      <c r="AQ44" s="51">
        <v>0</v>
      </c>
      <c r="AR44" s="51">
        <v>1</v>
      </c>
      <c r="AT44" s="78">
        <f>D44*VLOOKUP(AT$8,'PONDERADORES-GBD'!$A$3:$I$43,4,FALSE)</f>
        <v>0</v>
      </c>
      <c r="AU44" s="78">
        <f>E44*VLOOKUP(AU$8,'PONDERADORES-GBD'!$A$3:$I$43,4,FALSE)</f>
        <v>0</v>
      </c>
      <c r="AV44" s="78">
        <f>F44*VLOOKUP(AV$8,'PONDERADORES-GBD'!$A$3:$I$43,4,FALSE)</f>
        <v>8.4274399999999996E-3</v>
      </c>
      <c r="AW44" s="78">
        <f>G44*VLOOKUP(AW$8,'PONDERADORES-GBD'!$A$3:$I$43,4,FALSE)</f>
        <v>0</v>
      </c>
      <c r="AX44" s="78">
        <f>H44*VLOOKUP(AX$8,'PONDERADORES-GBD'!$A$3:$I$43,4,FALSE)</f>
        <v>0</v>
      </c>
      <c r="AY44" s="78">
        <f>I44*VLOOKUP(AY$8,'PONDERADORES-GBD'!$A$3:$I$43,4,FALSE)</f>
        <v>0</v>
      </c>
      <c r="AZ44" s="78">
        <f>J44*VLOOKUP(AZ$8,'PONDERADORES-GBD'!$A$3:$I$43,4,FALSE)</f>
        <v>1.1713575E-2</v>
      </c>
      <c r="BA44" s="78">
        <f>K44*VLOOKUP(BA$8,'PONDERADORES-GBD'!$A$3:$I$43,4,FALSE)</f>
        <v>2.2764900000000004E-3</v>
      </c>
      <c r="BB44" s="78">
        <f>L44*VLOOKUP(BB$8,'PONDERADORES-GBD'!$A$3:$I$43,4,FALSE)</f>
        <v>0</v>
      </c>
      <c r="BC44" s="78">
        <f>M44*VLOOKUP(BC$8,'PONDERADORES-GBD'!$A$3:$I$43,4,FALSE)</f>
        <v>0</v>
      </c>
      <c r="BD44" s="78">
        <f>N44*VLOOKUP(BD$8,'PONDERADORES-GBD'!$A$3:$I$43,4,FALSE)</f>
        <v>0</v>
      </c>
      <c r="BE44" s="78">
        <f>O44*VLOOKUP(BE$8,'PONDERADORES-GBD'!$A$3:$I$43,4,FALSE)</f>
        <v>8.2779999999999996E-4</v>
      </c>
      <c r="BF44" s="78">
        <f>P44*VLOOKUP(BF$8,'PONDERADORES-GBD'!$A$3:$I$43,4,FALSE)</f>
        <v>2.29276E-3</v>
      </c>
      <c r="BG44" s="78">
        <f>Q44*VLOOKUP(BG$8,'PONDERADORES-GBD'!$A$3:$I$43,4,FALSE)</f>
        <v>1.6556000000000001E-4</v>
      </c>
      <c r="BH44" s="78">
        <f>R44*VLOOKUP(BH$8,'PONDERADORES-GBD'!$A$3:$I$43,4,FALSE)</f>
        <v>3.3112000000000001E-4</v>
      </c>
      <c r="BI44" s="78">
        <f>S44*VLOOKUP(BI$8,'PONDERADORES-GBD'!$A$3:$I$43,4,FALSE)</f>
        <v>1.7384099999999999E-3</v>
      </c>
      <c r="BJ44" s="78">
        <f>T44*VLOOKUP(BJ$8,'PONDERADORES-GBD'!$A$3:$I$43,4,FALSE)</f>
        <v>0</v>
      </c>
      <c r="BK44" s="78">
        <f>U44*VLOOKUP(BK$8,'PONDERADORES-GBD'!$A$3:$I$43,4,FALSE)</f>
        <v>0</v>
      </c>
      <c r="BL44" s="78">
        <f>V44*VLOOKUP(BL$8,'PONDERADORES-GBD'!$A$3:$I$43,4,FALSE)</f>
        <v>0</v>
      </c>
      <c r="BM44" s="78">
        <f>W44*VLOOKUP(BM$8,'PONDERADORES-GBD'!$A$3:$I$43,4,FALSE)</f>
        <v>0</v>
      </c>
      <c r="BN44" s="78">
        <f>X44*VLOOKUP(BN$8,'PONDERADORES-GBD'!$A$3:$I$43,4,FALSE)</f>
        <v>0</v>
      </c>
      <c r="BO44" s="78">
        <f>Y44*VLOOKUP(BO$8,'PONDERADORES-GBD'!$A$3:$I$43,4,FALSE)</f>
        <v>0</v>
      </c>
      <c r="BP44" s="78">
        <f>Z44*VLOOKUP(BP$8,'PONDERADORES-GBD'!$A$3:$I$43,4,FALSE)</f>
        <v>0</v>
      </c>
      <c r="BQ44" s="78">
        <f>AA44*VLOOKUP(BQ$8,'PONDERADORES-GBD'!$A$3:$I$43,4,FALSE)</f>
        <v>0</v>
      </c>
      <c r="BR44" s="78">
        <f>AB44*VLOOKUP(BR$8,'PONDERADORES-GBD'!$A$3:$I$43,4,FALSE)</f>
        <v>0</v>
      </c>
      <c r="BS44" s="78">
        <f>AC44*VLOOKUP(BS$8,'PONDERADORES-GBD'!$A$3:$I$43,4,FALSE)</f>
        <v>0</v>
      </c>
      <c r="BT44" s="78">
        <f>AD44*VLOOKUP(BT$8,'PONDERADORES-GBD'!$A$3:$I$43,4,FALSE)</f>
        <v>0</v>
      </c>
      <c r="BU44" s="78">
        <f>AE44*VLOOKUP(BU$8,'PONDERADORES-GBD'!$A$3:$I$43,4,FALSE)</f>
        <v>0</v>
      </c>
      <c r="BV44" s="78">
        <f>AF44*VLOOKUP(BV$8,'PONDERADORES-GBD'!$A$3:$I$43,4,FALSE)</f>
        <v>0</v>
      </c>
      <c r="BW44" s="78">
        <f>AG44*VLOOKUP(BW$8,'PONDERADORES-GBD'!$A$3:$I$43,4,FALSE)</f>
        <v>2.4834000000000002E-3</v>
      </c>
      <c r="BX44" s="78">
        <f>AH44*VLOOKUP(BX$8,'PONDERADORES-GBD'!$A$3:$I$43,4,FALSE)</f>
        <v>0</v>
      </c>
      <c r="BY44" s="78">
        <f>AI44*VLOOKUP(BY$8,'PONDERADORES-GBD'!$A$3:$I$43,4,FALSE)</f>
        <v>0</v>
      </c>
      <c r="BZ44" s="78">
        <f>AJ44*VLOOKUP(BZ$8,'PONDERADORES-GBD'!$A$3:$I$43,4,FALSE)</f>
        <v>0</v>
      </c>
      <c r="CA44" s="78">
        <f>AK44*VLOOKUP(CA$8,'PONDERADORES-GBD'!$A$3:$I$43,4,FALSE)</f>
        <v>0</v>
      </c>
      <c r="CB44" s="78">
        <f>AL44*VLOOKUP(CB$8,'PONDERADORES-GBD'!$A$3:$I$43,4,FALSE)</f>
        <v>0</v>
      </c>
      <c r="CC44" s="78">
        <f>AM44*VLOOKUP(CC$8,'PONDERADORES-GBD'!$A$3:$I$43,4,FALSE)</f>
        <v>0</v>
      </c>
      <c r="CD44" s="78">
        <f>AN44*VLOOKUP(CD$8,'PONDERADORES-GBD'!$A$3:$I$43,4,FALSE)</f>
        <v>0</v>
      </c>
      <c r="CE44" s="78">
        <f>AO44*VLOOKUP(CE$8,'PONDERADORES-GBD'!$A$3:$I$43,4,FALSE)</f>
        <v>0</v>
      </c>
      <c r="CF44" s="78">
        <f>AP44*VLOOKUP(CF$8,'PONDERADORES-GBD'!$A$3:$I$43,4,FALSE)</f>
        <v>0</v>
      </c>
      <c r="CG44" s="78">
        <f>AQ44*VLOOKUP(CG$8,'PONDERADORES-GBD'!$A$3:$I$43,4,FALSE)</f>
        <v>0</v>
      </c>
      <c r="CH44" s="78">
        <f>D44*(1-VLOOKUP(CH$8,'PONDERADORES-GBD'!$A$3:$I$43,4,FALSE))</f>
        <v>0</v>
      </c>
      <c r="CI44" s="78">
        <f>E44*(1-VLOOKUP(CI$8,'PONDERADORES-GBD'!$A$3:$I$43,4,FALSE))</f>
        <v>0</v>
      </c>
      <c r="CJ44" s="78">
        <f>F44*(1-VLOOKUP(CJ$8,'PONDERADORES-GBD'!$A$3:$I$43,4,FALSE))</f>
        <v>0.16012135999999999</v>
      </c>
      <c r="CK44" s="78">
        <f>G44*(1-VLOOKUP(CK$8,'PONDERADORES-GBD'!$A$3:$I$43,4,FALSE))</f>
        <v>0</v>
      </c>
      <c r="CL44" s="78">
        <f>H44*(1-VLOOKUP(CL$8,'PONDERADORES-GBD'!$A$3:$I$43,4,FALSE))</f>
        <v>0</v>
      </c>
      <c r="CM44" s="78">
        <f>I44*(1-VLOOKUP(CM$8,'PONDERADORES-GBD'!$A$3:$I$43,4,FALSE))</f>
        <v>0</v>
      </c>
      <c r="CN44" s="78">
        <f>J44*(1-VLOOKUP(CN$8,'PONDERADORES-GBD'!$A$3:$I$43,4,FALSE))</f>
        <v>0.22255792499999999</v>
      </c>
      <c r="CO44" s="78">
        <f>K44*(1-VLOOKUP(CO$8,'PONDERADORES-GBD'!$A$3:$I$43,4,FALSE))</f>
        <v>4.3253310000000003E-2</v>
      </c>
      <c r="CP44" s="78">
        <f>L44*(1-VLOOKUP(CP$8,'PONDERADORES-GBD'!$A$3:$I$43,4,FALSE))</f>
        <v>7.4503299999999995E-2</v>
      </c>
      <c r="CQ44" s="78">
        <f>M44*(1-VLOOKUP(CQ$8,'PONDERADORES-GBD'!$A$3:$I$43,4,FALSE))</f>
        <v>4.1390999999999997E-3</v>
      </c>
      <c r="CR44" s="78">
        <f>N44*(1-VLOOKUP(CR$8,'PONDERADORES-GBD'!$A$3:$I$43,4,FALSE))</f>
        <v>7.2019899999999998E-2</v>
      </c>
      <c r="CS44" s="78">
        <f>O44*(1-VLOOKUP(CS$8,'PONDERADORES-GBD'!$A$3:$I$43,4,FALSE))</f>
        <v>0</v>
      </c>
      <c r="CT44" s="78">
        <f>P44*(1-VLOOKUP(CT$8,'PONDERADORES-GBD'!$A$3:$I$43,4,FALSE))</f>
        <v>4.3562439999999994E-2</v>
      </c>
      <c r="CU44" s="78">
        <f>Q44*(1-VLOOKUP(CU$8,'PONDERADORES-GBD'!$A$3:$I$43,4,FALSE))</f>
        <v>1.49004E-3</v>
      </c>
      <c r="CV44" s="78">
        <f>R44*(1-VLOOKUP(CV$8,'PONDERADORES-GBD'!$A$3:$I$43,4,FALSE))</f>
        <v>1.3244800000000001E-3</v>
      </c>
      <c r="CW44" s="78">
        <f>S44*(1-VLOOKUP(CW$8,'PONDERADORES-GBD'!$A$3:$I$43,4,FALSE))</f>
        <v>9.8509899999999987E-3</v>
      </c>
      <c r="CX44" s="78">
        <f>T44*(1-VLOOKUP(CX$8,'PONDERADORES-GBD'!$A$3:$I$43,4,FALSE))</f>
        <v>1.4900699999999999E-2</v>
      </c>
      <c r="CY44" s="78">
        <f>U44*(1-VLOOKUP(CY$8,'PONDERADORES-GBD'!$A$3:$I$43,4,FALSE))</f>
        <v>1.5728499999999999E-2</v>
      </c>
      <c r="CZ44" s="78">
        <f>V44*(1-VLOOKUP(CZ$8,'PONDERADORES-GBD'!$A$3:$I$43,4,FALSE))</f>
        <v>1.9867599999999999E-2</v>
      </c>
      <c r="DA44" s="78">
        <f>W44*(1-VLOOKUP(DA$8,'PONDERADORES-GBD'!$A$3:$I$43,4,FALSE))</f>
        <v>5.1324500000000002E-2</v>
      </c>
      <c r="DB44" s="78">
        <f>X44*(1-VLOOKUP(DB$8,'PONDERADORES-GBD'!$A$3:$I$43,4,FALSE))</f>
        <v>4.8841099999999998E-2</v>
      </c>
      <c r="DC44" s="78">
        <f>Y44*(1-VLOOKUP(DC$8,'PONDERADORES-GBD'!$A$3:$I$43,4,FALSE))</f>
        <v>9.1059999999999995E-3</v>
      </c>
      <c r="DD44" s="78">
        <f>Z44*(1-VLOOKUP(DD$8,'PONDERADORES-GBD'!$A$3:$I$43,4,FALSE))</f>
        <v>0.1109271</v>
      </c>
      <c r="DE44" s="78">
        <f>AA44*(1-VLOOKUP(DE$8,'PONDERADORES-GBD'!$A$3:$I$43,4,FALSE))</f>
        <v>7.4503E-3</v>
      </c>
      <c r="DF44" s="78">
        <f>AB44*(1-VLOOKUP(DF$8,'PONDERADORES-GBD'!$A$3:$I$43,4,FALSE))</f>
        <v>8.2779999999999996E-4</v>
      </c>
      <c r="DG44" s="78">
        <f>AC44*(1-VLOOKUP(DG$8,'PONDERADORES-GBD'!$A$3:$I$43,4,FALSE))</f>
        <v>0</v>
      </c>
      <c r="DH44" s="78">
        <f>AD44*(1-VLOOKUP(DH$8,'PONDERADORES-GBD'!$A$3:$I$43,4,FALSE))</f>
        <v>0</v>
      </c>
      <c r="DI44" s="78">
        <f>AE44*(1-VLOOKUP(DI$8,'PONDERADORES-GBD'!$A$3:$I$43,4,FALSE))</f>
        <v>0</v>
      </c>
      <c r="DJ44" s="78">
        <f>AF44*(1-VLOOKUP(DJ$8,'PONDERADORES-GBD'!$A$3:$I$43,4,FALSE))</f>
        <v>0</v>
      </c>
      <c r="DK44" s="78">
        <f>AG44*(1-VLOOKUP(DK$8,'PONDERADORES-GBD'!$A$3:$I$43,4,FALSE))</f>
        <v>0</v>
      </c>
      <c r="DL44" s="78">
        <f>AH44*(1-VLOOKUP(DL$8,'PONDERADORES-GBD'!$A$3:$I$43,4,FALSE))</f>
        <v>0</v>
      </c>
      <c r="DM44" s="78">
        <f>AI44*(1-VLOOKUP(DM$8,'PONDERADORES-GBD'!$A$3:$I$43,4,FALSE))</f>
        <v>0</v>
      </c>
      <c r="DN44" s="78">
        <f>AJ44*(1-VLOOKUP(DN$8,'PONDERADORES-GBD'!$A$3:$I$43,4,FALSE))</f>
        <v>6.6224999999999999E-3</v>
      </c>
      <c r="DO44" s="78">
        <f>AK44*(1-VLOOKUP(DO$8,'PONDERADORES-GBD'!$A$3:$I$43,4,FALSE))</f>
        <v>8.2779999999999996E-4</v>
      </c>
      <c r="DP44" s="78">
        <f>AL44*(1-VLOOKUP(DP$8,'PONDERADORES-GBD'!$A$3:$I$43,4,FALSE))</f>
        <v>9.9337999999999996E-3</v>
      </c>
      <c r="DQ44" s="78">
        <f>AM44*(1-VLOOKUP(DQ$8,'PONDERADORES-GBD'!$A$3:$I$43,4,FALSE))</f>
        <v>3.9735100000000002E-2</v>
      </c>
      <c r="DR44" s="78">
        <f>AN44*(1-VLOOKUP(DR$8,'PONDERADORES-GBD'!$A$3:$I$43,4,FALSE))</f>
        <v>8.2779999999999996E-4</v>
      </c>
      <c r="DS44" s="78">
        <f>AO44*(1-VLOOKUP(DS$8,'PONDERADORES-GBD'!$A$3:$I$43,4,FALSE))</f>
        <v>0</v>
      </c>
      <c r="DT44" s="78">
        <f>AP44*(1-VLOOKUP(DT$8,'PONDERADORES-GBD'!$A$3:$I$43,4,FALSE))</f>
        <v>0</v>
      </c>
      <c r="DU44" s="78">
        <f>AQ44*(1-VLOOKUP(DU$8,'PONDERADORES-GBD'!$A$3:$I$43,4,FALSE))</f>
        <v>0</v>
      </c>
      <c r="DV44" s="50">
        <f t="shared" si="0"/>
        <v>0.99999999999999989</v>
      </c>
      <c r="DW44" s="45"/>
      <c r="DX44" s="81">
        <f>AT44*VLOOKUP(DX$8,'PONDERADORES-GBD'!$A$3:$I$43,5,FALSE)*VLOOKUP(DX$8,'PONDERADORES-GBD'!$A$3:$I$43,7,FALSE)+AT44*(1-VLOOKUP(DX$8,'PONDERADORES-GBD'!$A$3:$I$43,5,FALSE))*VLOOKUP(DX$8,'PONDERADORES-GBD'!$A$3:$I$43,9,FALSE)</f>
        <v>0</v>
      </c>
      <c r="DY44" s="81">
        <f>AU44*VLOOKUP(DY$8,'PONDERADORES-GBD'!$A$3:$I$43,5,FALSE)*VLOOKUP(DY$8,'PONDERADORES-GBD'!$A$3:$I$43,7,FALSE)+AU44*(1-VLOOKUP(DY$8,'PONDERADORES-GBD'!$A$3:$I$43,5,FALSE))*VLOOKUP(DY$8,'PONDERADORES-GBD'!$A$3:$I$43,9,FALSE)</f>
        <v>0</v>
      </c>
      <c r="DZ44" s="81">
        <f>AV44*VLOOKUP(DZ$8,'PONDERADORES-GBD'!$A$3:$I$43,5,FALSE)*VLOOKUP(DZ$8,'PONDERADORES-GBD'!$A$3:$I$43,7,FALSE)+AV44*(1-VLOOKUP(DZ$8,'PONDERADORES-GBD'!$A$3:$I$43,5,FALSE))*VLOOKUP(DZ$8,'PONDERADORES-GBD'!$A$3:$I$43,9,FALSE)</f>
        <v>1.94673864E-3</v>
      </c>
      <c r="EA44" s="81">
        <f>AW44*VLOOKUP(EA$8,'PONDERADORES-GBD'!$A$3:$I$43,5,FALSE)*VLOOKUP(EA$8,'PONDERADORES-GBD'!$A$3:$I$43,7,FALSE)+AW44*(1-VLOOKUP(EA$8,'PONDERADORES-GBD'!$A$3:$I$43,5,FALSE))*VLOOKUP(EA$8,'PONDERADORES-GBD'!$A$3:$I$43,9,FALSE)</f>
        <v>0</v>
      </c>
      <c r="EB44" s="81">
        <f>AX44*VLOOKUP(EB$8,'PONDERADORES-GBD'!$A$3:$I$43,5,FALSE)*VLOOKUP(EB$8,'PONDERADORES-GBD'!$A$3:$I$43,7,FALSE)+AX44*(1-VLOOKUP(EB$8,'PONDERADORES-GBD'!$A$3:$I$43,5,FALSE))*VLOOKUP(EB$8,'PONDERADORES-GBD'!$A$3:$I$43,9,FALSE)</f>
        <v>0</v>
      </c>
      <c r="EC44" s="81">
        <f>AY44*VLOOKUP(EC$8,'PONDERADORES-GBD'!$A$3:$I$43,5,FALSE)*VLOOKUP(EC$8,'PONDERADORES-GBD'!$A$3:$I$43,7,FALSE)+AY44*(1-VLOOKUP(EC$8,'PONDERADORES-GBD'!$A$3:$I$43,5,FALSE))*VLOOKUP(EC$8,'PONDERADORES-GBD'!$A$3:$I$43,9,FALSE)</f>
        <v>0</v>
      </c>
      <c r="ED44" s="81">
        <f>AZ44*VLOOKUP(ED$8,'PONDERADORES-GBD'!$A$3:$I$43,5,FALSE)*VLOOKUP(ED$8,'PONDERADORES-GBD'!$A$3:$I$43,7,FALSE)+AZ44*(1-VLOOKUP(ED$8,'PONDERADORES-GBD'!$A$3:$I$43,5,FALSE))*VLOOKUP(ED$8,'PONDERADORES-GBD'!$A$3:$I$43,9,FALSE)</f>
        <v>6.7938735000000006E-4</v>
      </c>
      <c r="EE44" s="81">
        <f>BA44*VLOOKUP(EE$8,'PONDERADORES-GBD'!$A$3:$I$43,5,FALSE)*VLOOKUP(EE$8,'PONDERADORES-GBD'!$A$3:$I$43,7,FALSE)+BA44*(1-VLOOKUP(EE$8,'PONDERADORES-GBD'!$A$3:$I$43,5,FALSE))*VLOOKUP(EE$8,'PONDERADORES-GBD'!$A$3:$I$43,9,FALSE)</f>
        <v>1.1382450000000001E-5</v>
      </c>
      <c r="EF44" s="81">
        <f>BB44*VLOOKUP(EF$8,'PONDERADORES-GBD'!$A$3:$I$43,5,FALSE)*VLOOKUP(EF$8,'PONDERADORES-GBD'!$A$3:$I$43,7,FALSE)+BB44*(1-VLOOKUP(EF$8,'PONDERADORES-GBD'!$A$3:$I$43,5,FALSE))*VLOOKUP(EF$8,'PONDERADORES-GBD'!$A$3:$I$43,9,FALSE)</f>
        <v>0</v>
      </c>
      <c r="EG44" s="81">
        <f>BC44*VLOOKUP(EG$8,'PONDERADORES-GBD'!$A$3:$I$43,5,FALSE)*VLOOKUP(EG$8,'PONDERADORES-GBD'!$A$3:$I$43,7,FALSE)+BC44*(1-VLOOKUP(EG$8,'PONDERADORES-GBD'!$A$3:$I$43,5,FALSE))*VLOOKUP(EG$8,'PONDERADORES-GBD'!$A$3:$I$43,9,FALSE)</f>
        <v>0</v>
      </c>
      <c r="EH44" s="81">
        <f>BD44*VLOOKUP(EH$8,'PONDERADORES-GBD'!$A$3:$I$43,5,FALSE)*VLOOKUP(EH$8,'PONDERADORES-GBD'!$A$3:$I$43,7,FALSE)+BD44*(1-VLOOKUP(EH$8,'PONDERADORES-GBD'!$A$3:$I$43,5,FALSE))*VLOOKUP(EH$8,'PONDERADORES-GBD'!$A$3:$I$43,9,FALSE)</f>
        <v>0</v>
      </c>
      <c r="EI44" s="81">
        <f>BE44*VLOOKUP(EI$8,'PONDERADORES-GBD'!$A$3:$I$43,5,FALSE)*VLOOKUP(EI$8,'PONDERADORES-GBD'!$A$3:$I$43,7,FALSE)+BE44*(1-VLOOKUP(EI$8,'PONDERADORES-GBD'!$A$3:$I$43,5,FALSE))*VLOOKUP(EI$8,'PONDERADORES-GBD'!$A$3:$I$43,9,FALSE)</f>
        <v>1.3244799999999999E-5</v>
      </c>
      <c r="EJ44" s="81">
        <f>BF44*VLOOKUP(EJ$8,'PONDERADORES-GBD'!$A$3:$I$43,5,FALSE)*VLOOKUP(EJ$8,'PONDERADORES-GBD'!$A$3:$I$43,7,FALSE)+BF44*(1-VLOOKUP(EJ$8,'PONDERADORES-GBD'!$A$3:$I$43,5,FALSE))*VLOOKUP(EJ$8,'PONDERADORES-GBD'!$A$3:$I$43,9,FALSE)</f>
        <v>2.1551944000000001E-4</v>
      </c>
      <c r="EK44" s="81">
        <f>BG44*VLOOKUP(EK$8,'PONDERADORES-GBD'!$A$3:$I$43,5,FALSE)*VLOOKUP(EK$8,'PONDERADORES-GBD'!$A$3:$I$43,7,FALSE)+BG44*(1-VLOOKUP(EK$8,'PONDERADORES-GBD'!$A$3:$I$43,5,FALSE))*VLOOKUP(EK$8,'PONDERADORES-GBD'!$A$3:$I$43,9,FALSE)</f>
        <v>4.9667999999999999E-5</v>
      </c>
      <c r="EL44" s="81">
        <f>BH44*VLOOKUP(EL$8,'PONDERADORES-GBD'!$A$3:$I$43,5,FALSE)*VLOOKUP(EL$8,'PONDERADORES-GBD'!$A$3:$I$43,7,FALSE)+BH44*(1-VLOOKUP(EL$8,'PONDERADORES-GBD'!$A$3:$I$43,5,FALSE))*VLOOKUP(EL$8,'PONDERADORES-GBD'!$A$3:$I$43,9,FALSE)</f>
        <v>3.7416560000000001E-5</v>
      </c>
      <c r="EM44" s="81">
        <f>BI44*VLOOKUP(EM$8,'PONDERADORES-GBD'!$A$3:$I$43,5,FALSE)*VLOOKUP(EM$8,'PONDERADORES-GBD'!$A$3:$I$43,7,FALSE)+BI44*(1-VLOOKUP(EM$8,'PONDERADORES-GBD'!$A$3:$I$43,5,FALSE))*VLOOKUP(EM$8,'PONDERADORES-GBD'!$A$3:$I$43,9,FALSE)</f>
        <v>1.2342710999999998E-4</v>
      </c>
      <c r="EN44" s="81">
        <f>BJ44*VLOOKUP(EN$8,'PONDERADORES-GBD'!$A$3:$I$43,5,FALSE)*VLOOKUP(EN$8,'PONDERADORES-GBD'!$A$3:$I$43,7,FALSE)+BJ44*(1-VLOOKUP(EN$8,'PONDERADORES-GBD'!$A$3:$I$43,5,FALSE))*VLOOKUP(EN$8,'PONDERADORES-GBD'!$A$3:$I$43,9,FALSE)</f>
        <v>0</v>
      </c>
      <c r="EO44" s="81">
        <f>BK44*VLOOKUP(EO$8,'PONDERADORES-GBD'!$A$3:$I$43,5,FALSE)*VLOOKUP(EO$8,'PONDERADORES-GBD'!$A$3:$I$43,7,FALSE)+BK44*(1-VLOOKUP(EO$8,'PONDERADORES-GBD'!$A$3:$I$43,5,FALSE))*VLOOKUP(EO$8,'PONDERADORES-GBD'!$A$3:$I$43,9,FALSE)</f>
        <v>0</v>
      </c>
      <c r="EP44" s="81">
        <f>BL44*VLOOKUP(EP$8,'PONDERADORES-GBD'!$A$3:$I$43,5,FALSE)*VLOOKUP(EP$8,'PONDERADORES-GBD'!$A$3:$I$43,7,FALSE)+BL44*(1-VLOOKUP(EP$8,'PONDERADORES-GBD'!$A$3:$I$43,5,FALSE))*VLOOKUP(EP$8,'PONDERADORES-GBD'!$A$3:$I$43,9,FALSE)</f>
        <v>0</v>
      </c>
      <c r="EQ44" s="81">
        <f>BM44*VLOOKUP(EQ$8,'PONDERADORES-GBD'!$A$3:$I$43,5,FALSE)*VLOOKUP(EQ$8,'PONDERADORES-GBD'!$A$3:$I$43,7,FALSE)+BM44*(1-VLOOKUP(EQ$8,'PONDERADORES-GBD'!$A$3:$I$43,5,FALSE))*VLOOKUP(EQ$8,'PONDERADORES-GBD'!$A$3:$I$43,9,FALSE)</f>
        <v>0</v>
      </c>
      <c r="ER44" s="81">
        <f>BN44*VLOOKUP(ER$8,'PONDERADORES-GBD'!$A$3:$I$43,5,FALSE)*VLOOKUP(ER$8,'PONDERADORES-GBD'!$A$3:$I$43,7,FALSE)+BN44*(1-VLOOKUP(ER$8,'PONDERADORES-GBD'!$A$3:$I$43,5,FALSE))*VLOOKUP(ER$8,'PONDERADORES-GBD'!$A$3:$I$43,9,FALSE)</f>
        <v>0</v>
      </c>
      <c r="ES44" s="81">
        <f>BO44*VLOOKUP(ES$8,'PONDERADORES-GBD'!$A$3:$I$43,5,FALSE)*VLOOKUP(ES$8,'PONDERADORES-GBD'!$A$3:$I$43,7,FALSE)+BO44*(1-VLOOKUP(ES$8,'PONDERADORES-GBD'!$A$3:$I$43,5,FALSE))*VLOOKUP(ES$8,'PONDERADORES-GBD'!$A$3:$I$43,9,FALSE)</f>
        <v>0</v>
      </c>
      <c r="ET44" s="81">
        <f>BP44*VLOOKUP(ET$8,'PONDERADORES-GBD'!$A$3:$I$43,5,FALSE)*VLOOKUP(ET$8,'PONDERADORES-GBD'!$A$3:$I$43,7,FALSE)+BP44*(1-VLOOKUP(ET$8,'PONDERADORES-GBD'!$A$3:$I$43,5,FALSE))*VLOOKUP(ET$8,'PONDERADORES-GBD'!$A$3:$I$43,9,FALSE)</f>
        <v>0</v>
      </c>
      <c r="EU44" s="81">
        <f>BQ44*VLOOKUP(EU$8,'PONDERADORES-GBD'!$A$3:$I$43,5,FALSE)*VLOOKUP(EU$8,'PONDERADORES-GBD'!$A$3:$I$43,7,FALSE)+BQ44*(1-VLOOKUP(EU$8,'PONDERADORES-GBD'!$A$3:$I$43,5,FALSE))*VLOOKUP(EU$8,'PONDERADORES-GBD'!$A$3:$I$43,9,FALSE)</f>
        <v>0</v>
      </c>
      <c r="EV44" s="81">
        <f>BR44*VLOOKUP(EV$8,'PONDERADORES-GBD'!$A$3:$I$43,5,FALSE)*VLOOKUP(EV$8,'PONDERADORES-GBD'!$A$3:$I$43,7,FALSE)+BR44*(1-VLOOKUP(EV$8,'PONDERADORES-GBD'!$A$3:$I$43,5,FALSE))*VLOOKUP(EV$8,'PONDERADORES-GBD'!$A$3:$I$43,9,FALSE)</f>
        <v>0</v>
      </c>
      <c r="EW44" s="81">
        <f>BS44*VLOOKUP(EW$8,'PONDERADORES-GBD'!$A$3:$I$43,5,FALSE)*VLOOKUP(EW$8,'PONDERADORES-GBD'!$A$3:$I$43,7,FALSE)+BS44*(1-VLOOKUP(EW$8,'PONDERADORES-GBD'!$A$3:$I$43,5,FALSE))*VLOOKUP(EW$8,'PONDERADORES-GBD'!$A$3:$I$43,9,FALSE)</f>
        <v>0</v>
      </c>
      <c r="EX44" s="81">
        <f>BT44*VLOOKUP(EX$8,'PONDERADORES-GBD'!$A$3:$I$43,5,FALSE)*VLOOKUP(EX$8,'PONDERADORES-GBD'!$A$3:$I$43,7,FALSE)+BT44*(1-VLOOKUP(EX$8,'PONDERADORES-GBD'!$A$3:$I$43,5,FALSE))*VLOOKUP(EX$8,'PONDERADORES-GBD'!$A$3:$I$43,9,FALSE)</f>
        <v>0</v>
      </c>
      <c r="EY44" s="81">
        <f>BU44*VLOOKUP(EY$8,'PONDERADORES-GBD'!$A$3:$I$43,5,FALSE)*VLOOKUP(EY$8,'PONDERADORES-GBD'!$A$3:$I$43,7,FALSE)+BU44*(1-VLOOKUP(EY$8,'PONDERADORES-GBD'!$A$3:$I$43,5,FALSE))*VLOOKUP(EY$8,'PONDERADORES-GBD'!$A$3:$I$43,9,FALSE)</f>
        <v>0</v>
      </c>
      <c r="EZ44" s="81">
        <f>BV44*VLOOKUP(EZ$8,'PONDERADORES-GBD'!$A$3:$I$43,5,FALSE)*VLOOKUP(EZ$8,'PONDERADORES-GBD'!$A$3:$I$43,7,FALSE)+BV44*(1-VLOOKUP(EZ$8,'PONDERADORES-GBD'!$A$3:$I$43,5,FALSE))*VLOOKUP(EZ$8,'PONDERADORES-GBD'!$A$3:$I$43,9,FALSE)</f>
        <v>0</v>
      </c>
      <c r="FA44" s="81">
        <f>BW44*VLOOKUP(FA$8,'PONDERADORES-GBD'!$A$3:$I$43,5,FALSE)*VLOOKUP(FA$8,'PONDERADORES-GBD'!$A$3:$I$43,7,FALSE)+BW44*(1-VLOOKUP(FA$8,'PONDERADORES-GBD'!$A$3:$I$43,5,FALSE))*VLOOKUP(FA$8,'PONDERADORES-GBD'!$A$3:$I$43,9,FALSE)</f>
        <v>9.6852600000000002E-5</v>
      </c>
      <c r="FB44" s="81">
        <f>BX44*VLOOKUP(FB$8,'PONDERADORES-GBD'!$A$3:$I$43,5,FALSE)*VLOOKUP(FB$8,'PONDERADORES-GBD'!$A$3:$I$43,7,FALSE)+BX44*(1-VLOOKUP(FB$8,'PONDERADORES-GBD'!$A$3:$I$43,5,FALSE))*VLOOKUP(FB$8,'PONDERADORES-GBD'!$A$3:$I$43,9,FALSE)</f>
        <v>0</v>
      </c>
      <c r="FC44" s="81">
        <f>BY44*VLOOKUP(FC$8,'PONDERADORES-GBD'!$A$3:$I$43,5,FALSE)*VLOOKUP(FC$8,'PONDERADORES-GBD'!$A$3:$I$43,7,FALSE)+BY44*(1-VLOOKUP(FC$8,'PONDERADORES-GBD'!$A$3:$I$43,5,FALSE))*VLOOKUP(FC$8,'PONDERADORES-GBD'!$A$3:$I$43,9,FALSE)</f>
        <v>0</v>
      </c>
      <c r="FD44" s="81">
        <f>BZ44*VLOOKUP(FD$8,'PONDERADORES-GBD'!$A$3:$I$43,5,FALSE)*VLOOKUP(FD$8,'PONDERADORES-GBD'!$A$3:$I$43,7,FALSE)+BZ44*(1-VLOOKUP(FD$8,'PONDERADORES-GBD'!$A$3:$I$43,5,FALSE))*VLOOKUP(FD$8,'PONDERADORES-GBD'!$A$3:$I$43,9,FALSE)</f>
        <v>0</v>
      </c>
      <c r="FE44" s="81">
        <f>CA44*VLOOKUP(FE$8,'PONDERADORES-GBD'!$A$3:$I$43,5,FALSE)*VLOOKUP(FE$8,'PONDERADORES-GBD'!$A$3:$I$43,7,FALSE)+CA44*(1-VLOOKUP(FE$8,'PONDERADORES-GBD'!$A$3:$I$43,5,FALSE))*VLOOKUP(FE$8,'PONDERADORES-GBD'!$A$3:$I$43,9,FALSE)</f>
        <v>0</v>
      </c>
      <c r="FF44" s="81">
        <f>CB44*VLOOKUP(FF$8,'PONDERADORES-GBD'!$A$3:$I$43,5,FALSE)*VLOOKUP(FF$8,'PONDERADORES-GBD'!$A$3:$I$43,7,FALSE)+CB44*(1-VLOOKUP(FF$8,'PONDERADORES-GBD'!$A$3:$I$43,5,FALSE))*VLOOKUP(FF$8,'PONDERADORES-GBD'!$A$3:$I$43,9,FALSE)</f>
        <v>0</v>
      </c>
      <c r="FG44" s="81">
        <f>CC44*VLOOKUP(FG$8,'PONDERADORES-GBD'!$A$3:$I$43,5,FALSE)*VLOOKUP(FG$8,'PONDERADORES-GBD'!$A$3:$I$43,7,FALSE)+CC44*(1-VLOOKUP(FG$8,'PONDERADORES-GBD'!$A$3:$I$43,5,FALSE))*VLOOKUP(FG$8,'PONDERADORES-GBD'!$A$3:$I$43,9,FALSE)</f>
        <v>0</v>
      </c>
      <c r="FH44" s="81">
        <f>CD44*VLOOKUP(FH$8,'PONDERADORES-GBD'!$A$3:$I$43,5,FALSE)*VLOOKUP(FH$8,'PONDERADORES-GBD'!$A$3:$I$43,7,FALSE)+CD44*(1-VLOOKUP(FH$8,'PONDERADORES-GBD'!$A$3:$I$43,5,FALSE))*VLOOKUP(FH$8,'PONDERADORES-GBD'!$A$3:$I$43,9,FALSE)</f>
        <v>0</v>
      </c>
      <c r="FI44" s="81">
        <f>CE44*VLOOKUP(FI$8,'PONDERADORES-GBD'!$A$3:$I$43,5,FALSE)*VLOOKUP(FI$8,'PONDERADORES-GBD'!$A$3:$I$43,7,FALSE)+CE44*(1-VLOOKUP(FI$8,'PONDERADORES-GBD'!$A$3:$I$43,5,FALSE))*VLOOKUP(FI$8,'PONDERADORES-GBD'!$A$3:$I$43,9,FALSE)</f>
        <v>0</v>
      </c>
      <c r="FJ44" s="81">
        <f>CF44*VLOOKUP(FJ$8,'PONDERADORES-GBD'!$A$3:$I$43,5,FALSE)*VLOOKUP(FJ$8,'PONDERADORES-GBD'!$A$3:$I$43,7,FALSE)+CF44*(1-VLOOKUP(FJ$8,'PONDERADORES-GBD'!$A$3:$I$43,5,FALSE))*VLOOKUP(FJ$8,'PONDERADORES-GBD'!$A$3:$I$43,9,FALSE)</f>
        <v>0</v>
      </c>
      <c r="FK44" s="81">
        <f>CG44*VLOOKUP(FK$8,'PONDERADORES-GBD'!$A$3:$I$43,5,FALSE)*VLOOKUP(FK$8,'PONDERADORES-GBD'!$A$3:$I$43,7,FALSE)+CG44*(1-VLOOKUP(FK$8,'PONDERADORES-GBD'!$A$3:$I$43,5,FALSE))*VLOOKUP(FK$8,'PONDERADORES-GBD'!$A$3:$I$43,9,FALSE)</f>
        <v>0</v>
      </c>
      <c r="FL44" s="81">
        <f>CH44*VLOOKUP(FL$8,'PONDERADORES-GBD'!$A$3:$I$43,5,FALSE)*VLOOKUP(FL$8,'PONDERADORES-GBD'!$A$3:$I$43,6,FALSE)*VLOOKUP(FL$8,'PONDERADORES-GBD'!$A$3:$I$43,3,FALSE)+CH44*(1-VLOOKUP(FL$8,'PONDERADORES-GBD'!$A$3:$I$43,5,FALSE))*VLOOKUP(FL$8,'PONDERADORES-GBD'!$A$3:$I$43,8,FALSE)*VLOOKUP(FL$8,'PONDERADORES-GBD'!$A$3:$I$43,3,FALSE)</f>
        <v>0</v>
      </c>
      <c r="FM44" s="81">
        <f>CI44*VLOOKUP(FM$8,'PONDERADORES-GBD'!$A$3:$I$43,5,FALSE)*VLOOKUP(FM$8,'PONDERADORES-GBD'!$A$3:$I$43,6,FALSE)*VLOOKUP(FM$8,'PONDERADORES-GBD'!$A$3:$I$43,3,FALSE)+CI44*(1-VLOOKUP(FM$8,'PONDERADORES-GBD'!$A$3:$I$43,5,FALSE))*VLOOKUP(FM$8,'PONDERADORES-GBD'!$A$3:$I$43,8,FALSE)*VLOOKUP(FM$8,'PONDERADORES-GBD'!$A$3:$I$43,3,FALSE)</f>
        <v>0</v>
      </c>
      <c r="FN44" s="81">
        <f>CJ44*VLOOKUP(FN$8,'PONDERADORES-GBD'!$A$3:$I$43,5,FALSE)*VLOOKUP(FN$8,'PONDERADORES-GBD'!$A$3:$I$43,6,FALSE)*VLOOKUP(FN$8,'PONDERADORES-GBD'!$A$3:$I$43,3,FALSE)+CJ44*(1-VLOOKUP(FN$8,'PONDERADORES-GBD'!$A$3:$I$43,5,FALSE))*VLOOKUP(FN$8,'PONDERADORES-GBD'!$A$3:$I$43,8,FALSE)*VLOOKUP(FN$8,'PONDERADORES-GBD'!$A$3:$I$43,3,FALSE)</f>
        <v>2.2984703367008893E-3</v>
      </c>
      <c r="FO44" s="81">
        <f>CK44*VLOOKUP(FO$8,'PONDERADORES-GBD'!$A$3:$I$43,5,FALSE)*VLOOKUP(FO$8,'PONDERADORES-GBD'!$A$3:$I$43,6,FALSE)*VLOOKUP(FO$8,'PONDERADORES-GBD'!$A$3:$I$43,3,FALSE)+CK44*(1-VLOOKUP(FO$8,'PONDERADORES-GBD'!$A$3:$I$43,5,FALSE))*VLOOKUP(FO$8,'PONDERADORES-GBD'!$A$3:$I$43,8,FALSE)*VLOOKUP(FO$8,'PONDERADORES-GBD'!$A$3:$I$43,3,FALSE)</f>
        <v>0</v>
      </c>
      <c r="FP44" s="81">
        <f>CL44*VLOOKUP(FP$8,'PONDERADORES-GBD'!$A$3:$I$43,5,FALSE)*VLOOKUP(FP$8,'PONDERADORES-GBD'!$A$3:$I$43,6,FALSE)*VLOOKUP(FP$8,'PONDERADORES-GBD'!$A$3:$I$43,3,FALSE)+CL44*(1-VLOOKUP(FP$8,'PONDERADORES-GBD'!$A$3:$I$43,5,FALSE))*VLOOKUP(FP$8,'PONDERADORES-GBD'!$A$3:$I$43,8,FALSE)*VLOOKUP(FP$8,'PONDERADORES-GBD'!$A$3:$I$43,3,FALSE)</f>
        <v>0</v>
      </c>
      <c r="FQ44" s="81">
        <f>CM44*VLOOKUP(FQ$8,'PONDERADORES-GBD'!$A$3:$I$43,5,FALSE)*VLOOKUP(FQ$8,'PONDERADORES-GBD'!$A$3:$I$43,6,FALSE)*VLOOKUP(FQ$8,'PONDERADORES-GBD'!$A$3:$I$43,3,FALSE)+CM44*(1-VLOOKUP(FQ$8,'PONDERADORES-GBD'!$A$3:$I$43,5,FALSE))*VLOOKUP(FQ$8,'PONDERADORES-GBD'!$A$3:$I$43,8,FALSE)*VLOOKUP(FQ$8,'PONDERADORES-GBD'!$A$3:$I$43,3,FALSE)</f>
        <v>0</v>
      </c>
      <c r="FR44" s="81">
        <f>CN44*VLOOKUP(FR$8,'PONDERADORES-GBD'!$A$3:$I$43,5,FALSE)*VLOOKUP(FR$8,'PONDERADORES-GBD'!$A$3:$I$43,6,FALSE)*VLOOKUP(FR$8,'PONDERADORES-GBD'!$A$3:$I$43,3,FALSE)+CN44*(1-VLOOKUP(FR$8,'PONDERADORES-GBD'!$A$3:$I$43,5,FALSE))*VLOOKUP(FR$8,'PONDERADORES-GBD'!$A$3:$I$43,8,FALSE)*VLOOKUP(FR$8,'PONDERADORES-GBD'!$A$3:$I$43,3,FALSE)</f>
        <v>8.0175692735112922E-3</v>
      </c>
      <c r="FS44" s="81">
        <f>CO44*VLOOKUP(FS$8,'PONDERADORES-GBD'!$A$3:$I$43,5,FALSE)*VLOOKUP(FS$8,'PONDERADORES-GBD'!$A$3:$I$43,6,FALSE)*VLOOKUP(FS$8,'PONDERADORES-GBD'!$A$3:$I$43,3,FALSE)+CO44*(1-VLOOKUP(FS$8,'PONDERADORES-GBD'!$A$3:$I$43,5,FALSE))*VLOOKUP(FS$8,'PONDERADORES-GBD'!$A$3:$I$43,8,FALSE)*VLOOKUP(FS$8,'PONDERADORES-GBD'!$A$3:$I$43,3,FALSE)</f>
        <v>6.70381897084189E-4</v>
      </c>
      <c r="FT44" s="81">
        <f>CP44*VLOOKUP(FT$8,'PONDERADORES-GBD'!$A$3:$I$43,5,FALSE)*VLOOKUP(FT$8,'PONDERADORES-GBD'!$A$3:$I$43,6,FALSE)*VLOOKUP(FT$8,'PONDERADORES-GBD'!$A$3:$I$43,3,FALSE)+CP44*(1-VLOOKUP(FT$8,'PONDERADORES-GBD'!$A$3:$I$43,5,FALSE))*VLOOKUP(FT$8,'PONDERADORES-GBD'!$A$3:$I$43,8,FALSE)*VLOOKUP(FT$8,'PONDERADORES-GBD'!$A$3:$I$43,3,FALSE)</f>
        <v>1.166657424640657E-3</v>
      </c>
      <c r="FU44" s="81">
        <f>CQ44*VLOOKUP(FU$8,'PONDERADORES-GBD'!$A$3:$I$43,5,FALSE)*VLOOKUP(FU$8,'PONDERADORES-GBD'!$A$3:$I$43,6,FALSE)*VLOOKUP(FU$8,'PONDERADORES-GBD'!$A$3:$I$43,3,FALSE)+CQ44*(1-VLOOKUP(FU$8,'PONDERADORES-GBD'!$A$3:$I$43,5,FALSE))*VLOOKUP(FU$8,'PONDERADORES-GBD'!$A$3:$I$43,8,FALSE)*VLOOKUP(FU$8,'PONDERADORES-GBD'!$A$3:$I$43,3,FALSE)</f>
        <v>6.4814736344969191E-5</v>
      </c>
      <c r="FV44" s="81">
        <f>CR44*VLOOKUP(FV$8,'PONDERADORES-GBD'!$A$3:$I$43,5,FALSE)*VLOOKUP(FV$8,'PONDERADORES-GBD'!$A$3:$I$43,6,FALSE)*VLOOKUP(FV$8,'PONDERADORES-GBD'!$A$3:$I$43,3,FALSE)+CR44*(1-VLOOKUP(FV$8,'PONDERADORES-GBD'!$A$3:$I$43,5,FALSE))*VLOOKUP(FV$8,'PONDERADORES-GBD'!$A$3:$I$43,8,FALSE)*VLOOKUP(FV$8,'PONDERADORES-GBD'!$A$3:$I$43,3,FALSE)</f>
        <v>2.5306047819301848E-3</v>
      </c>
      <c r="FW44" s="81">
        <f>CS44*VLOOKUP(FW$8,'PONDERADORES-GBD'!$A$3:$I$43,5,FALSE)*VLOOKUP(FW$8,'PONDERADORES-GBD'!$A$3:$I$43,6,FALSE)*VLOOKUP(FW$8,'PONDERADORES-GBD'!$A$3:$I$43,3,FALSE)+CS44*(1-VLOOKUP(FW$8,'PONDERADORES-GBD'!$A$3:$I$43,5,FALSE))*VLOOKUP(FW$8,'PONDERADORES-GBD'!$A$3:$I$43,8,FALSE)*VLOOKUP(FW$8,'PONDERADORES-GBD'!$A$3:$I$43,3,FALSE)</f>
        <v>0</v>
      </c>
      <c r="FX44" s="81">
        <f>CT44*VLOOKUP(FX$8,'PONDERADORES-GBD'!$A$3:$I$43,5,FALSE)*VLOOKUP(FX$8,'PONDERADORES-GBD'!$A$3:$I$43,6,FALSE)*VLOOKUP(FX$8,'PONDERADORES-GBD'!$A$3:$I$43,3,FALSE)+CT44*(1-VLOOKUP(FX$8,'PONDERADORES-GBD'!$A$3:$I$43,5,FALSE))*VLOOKUP(FX$8,'PONDERADORES-GBD'!$A$3:$I$43,8,FALSE)*VLOOKUP(FX$8,'PONDERADORES-GBD'!$A$3:$I$43,3,FALSE)</f>
        <v>3.2142580643394932E-4</v>
      </c>
      <c r="FY44" s="81">
        <f>CU44*VLOOKUP(FY$8,'PONDERADORES-GBD'!$A$3:$I$43,5,FALSE)*VLOOKUP(FY$8,'PONDERADORES-GBD'!$A$3:$I$43,6,FALSE)*VLOOKUP(FY$8,'PONDERADORES-GBD'!$A$3:$I$43,3,FALSE)+CU44*(1-VLOOKUP(FY$8,'PONDERADORES-GBD'!$A$3:$I$43,5,FALSE))*VLOOKUP(FY$8,'PONDERADORES-GBD'!$A$3:$I$43,8,FALSE)*VLOOKUP(FY$8,'PONDERADORES-GBD'!$A$3:$I$43,3,FALSE)</f>
        <v>1.5420537166324433E-6</v>
      </c>
      <c r="FZ44" s="81">
        <f>CV44*VLOOKUP(FZ$8,'PONDERADORES-GBD'!$A$3:$I$43,5,FALSE)*VLOOKUP(FZ$8,'PONDERADORES-GBD'!$A$3:$I$43,6,FALSE)*VLOOKUP(FZ$8,'PONDERADORES-GBD'!$A$3:$I$43,3,FALSE)+CV44*(1-VLOOKUP(FZ$8,'PONDERADORES-GBD'!$A$3:$I$43,5,FALSE))*VLOOKUP(FZ$8,'PONDERADORES-GBD'!$A$3:$I$43,8,FALSE)*VLOOKUP(FZ$8,'PONDERADORES-GBD'!$A$3:$I$43,3,FALSE)</f>
        <v>0</v>
      </c>
      <c r="GA44" s="81">
        <f>CW44*VLOOKUP(GA$8,'PONDERADORES-GBD'!$A$3:$I$43,5,FALSE)*VLOOKUP(GA$8,'PONDERADORES-GBD'!$A$3:$I$43,6,FALSE)*VLOOKUP(GA$8,'PONDERADORES-GBD'!$A$3:$I$43,3,FALSE)+CW44*(1-VLOOKUP(GA$8,'PONDERADORES-GBD'!$A$3:$I$43,5,FALSE))*VLOOKUP(GA$8,'PONDERADORES-GBD'!$A$3:$I$43,8,FALSE)*VLOOKUP(GA$8,'PONDERADORES-GBD'!$A$3:$I$43,3,FALSE)</f>
        <v>7.4681427268993825E-5</v>
      </c>
      <c r="GB44" s="81">
        <f>CX44*VLOOKUP(GB$8,'PONDERADORES-GBD'!$A$3:$I$43,5,FALSE)*VLOOKUP(GB$8,'PONDERADORES-GBD'!$A$3:$I$43,6,FALSE)*VLOOKUP(GB$8,'PONDERADORES-GBD'!$A$3:$I$43,3,FALSE)+CX44*(1-VLOOKUP(GB$8,'PONDERADORES-GBD'!$A$3:$I$43,5,FALSE))*VLOOKUP(GB$8,'PONDERADORES-GBD'!$A$3:$I$43,8,FALSE)*VLOOKUP(GB$8,'PONDERADORES-GBD'!$A$3:$I$43,3,FALSE)</f>
        <v>1.1753296837782343E-4</v>
      </c>
      <c r="GC44" s="81">
        <f>CY44*VLOOKUP(GC$8,'PONDERADORES-GBD'!$A$3:$I$43,5,FALSE)*VLOOKUP(GC$8,'PONDERADORES-GBD'!$A$3:$I$43,6,FALSE)*VLOOKUP(GC$8,'PONDERADORES-GBD'!$A$3:$I$43,3,FALSE)+CY44*(1-VLOOKUP(GC$8,'PONDERADORES-GBD'!$A$3:$I$43,5,FALSE))*VLOOKUP(GC$8,'PONDERADORES-GBD'!$A$3:$I$43,8,FALSE)*VLOOKUP(GC$8,'PONDERADORES-GBD'!$A$3:$I$43,3,FALSE)</f>
        <v>2.4377560164271045E-4</v>
      </c>
      <c r="GD44" s="81">
        <f>CZ44*VLOOKUP(GD$8,'PONDERADORES-GBD'!$A$3:$I$43,5,FALSE)*VLOOKUP(GD$8,'PONDERADORES-GBD'!$A$3:$I$43,6,FALSE)*VLOOKUP(GD$8,'PONDERADORES-GBD'!$A$3:$I$43,3,FALSE)+CZ44*(1-VLOOKUP(GD$8,'PONDERADORES-GBD'!$A$3:$I$43,5,FALSE))*VLOOKUP(GD$8,'PONDERADORES-GBD'!$A$3:$I$43,8,FALSE)*VLOOKUP(GD$8,'PONDERADORES-GBD'!$A$3:$I$43,3,FALSE)</f>
        <v>2.3531071211498969E-4</v>
      </c>
      <c r="GE44" s="81">
        <f>DA44*VLOOKUP(GE$8,'PONDERADORES-GBD'!$A$3:$I$43,5,FALSE)*VLOOKUP(GE$8,'PONDERADORES-GBD'!$A$3:$I$43,6,FALSE)*VLOOKUP(GE$8,'PONDERADORES-GBD'!$A$3:$I$43,3,FALSE)+DA44*(1-VLOOKUP(GE$8,'PONDERADORES-GBD'!$A$3:$I$43,5,FALSE))*VLOOKUP(GE$8,'PONDERADORES-GBD'!$A$3:$I$43,8,FALSE)*VLOOKUP(GE$8,'PONDERADORES-GBD'!$A$3:$I$43,3,FALSE)</f>
        <v>2.0164451060917184E-4</v>
      </c>
      <c r="GF44" s="81">
        <f>DB44*VLOOKUP(GF$8,'PONDERADORES-GBD'!$A$3:$I$43,5,FALSE)*VLOOKUP(GF$8,'PONDERADORES-GBD'!$A$3:$I$43,6,FALSE)*VLOOKUP(GF$8,'PONDERADORES-GBD'!$A$3:$I$43,3,FALSE)+DB44*(1-VLOOKUP(GF$8,'PONDERADORES-GBD'!$A$3:$I$43,5,FALSE))*VLOOKUP(GF$8,'PONDERADORES-GBD'!$A$3:$I$43,8,FALSE)*VLOOKUP(GF$8,'PONDERADORES-GBD'!$A$3:$I$43,3,FALSE)</f>
        <v>1.5351015140314852E-4</v>
      </c>
      <c r="GG44" s="81">
        <f>DC44*VLOOKUP(GG$8,'PONDERADORES-GBD'!$A$3:$I$43,5,FALSE)*VLOOKUP(GG$8,'PONDERADORES-GBD'!$A$3:$I$43,6,FALSE)*VLOOKUP(GG$8,'PONDERADORES-GBD'!$A$3:$I$43,3,FALSE)+DC44*(1-VLOOKUP(GG$8,'PONDERADORES-GBD'!$A$3:$I$43,5,FALSE))*VLOOKUP(GG$8,'PONDERADORES-GBD'!$A$3:$I$43,8,FALSE)*VLOOKUP(GG$8,'PONDERADORES-GBD'!$A$3:$I$43,3,FALSE)</f>
        <v>6.3573716632443526E-6</v>
      </c>
      <c r="GH44" s="81">
        <f>DD44*VLOOKUP(GH$8,'PONDERADORES-GBD'!$A$3:$I$43,5,FALSE)*VLOOKUP(GH$8,'PONDERADORES-GBD'!$A$3:$I$43,6,FALSE)*VLOOKUP(GH$8,'PONDERADORES-GBD'!$A$3:$I$43,3,FALSE)+DD44*(1-VLOOKUP(GH$8,'PONDERADORES-GBD'!$A$3:$I$43,5,FALSE))*VLOOKUP(GH$8,'PONDERADORES-GBD'!$A$3:$I$43,8,FALSE)*VLOOKUP(GH$8,'PONDERADORES-GBD'!$A$3:$I$43,3,FALSE)</f>
        <v>5.0110804928131427E-4</v>
      </c>
      <c r="GI44" s="81">
        <f>DE44*VLOOKUP(GI$8,'PONDERADORES-GBD'!$A$3:$I$43,5,FALSE)*VLOOKUP(GI$8,'PONDERADORES-GBD'!$A$3:$I$43,6,FALSE)*VLOOKUP(GI$8,'PONDERADORES-GBD'!$A$3:$I$43,3,FALSE)+DE44*(1-VLOOKUP(GI$8,'PONDERADORES-GBD'!$A$3:$I$43,5,FALSE))*VLOOKUP(GI$8,'PONDERADORES-GBD'!$A$3:$I$43,8,FALSE)*VLOOKUP(GI$8,'PONDERADORES-GBD'!$A$3:$I$43,3,FALSE)</f>
        <v>1.4054090896646133E-5</v>
      </c>
      <c r="GJ44" s="81">
        <f>DF44*VLOOKUP(GJ$8,'PONDERADORES-GBD'!$A$3:$I$43,5,FALSE)*VLOOKUP(GJ$8,'PONDERADORES-GBD'!$A$3:$I$43,6,FALSE)*VLOOKUP(GJ$8,'PONDERADORES-GBD'!$A$3:$I$43,3,FALSE)+DF44*(1-VLOOKUP(GJ$8,'PONDERADORES-GBD'!$A$3:$I$43,5,FALSE))*VLOOKUP(GJ$8,'PONDERADORES-GBD'!$A$3:$I$43,8,FALSE)*VLOOKUP(GJ$8,'PONDERADORES-GBD'!$A$3:$I$43,3,FALSE)</f>
        <v>4.6461054072553044E-7</v>
      </c>
      <c r="GK44" s="81">
        <f>DG44*VLOOKUP(GK$8,'PONDERADORES-GBD'!$A$3:$I$43,5,FALSE)*VLOOKUP(GK$8,'PONDERADORES-GBD'!$A$3:$I$43,6,FALSE)*VLOOKUP(GK$8,'PONDERADORES-GBD'!$A$3:$I$43,3,FALSE)+DG44*(1-VLOOKUP(GK$8,'PONDERADORES-GBD'!$A$3:$I$43,5,FALSE))*VLOOKUP(GK$8,'PONDERADORES-GBD'!$A$3:$I$43,8,FALSE)*VLOOKUP(GK$8,'PONDERADORES-GBD'!$A$3:$I$43,3,FALSE)</f>
        <v>0</v>
      </c>
      <c r="GL44" s="81">
        <f>DH44*VLOOKUP(GL$8,'PONDERADORES-GBD'!$A$3:$I$43,5,FALSE)*VLOOKUP(GL$8,'PONDERADORES-GBD'!$A$3:$I$43,6,FALSE)*VLOOKUP(GL$8,'PONDERADORES-GBD'!$A$3:$I$43,3,FALSE)+DH44*(1-VLOOKUP(GL$8,'PONDERADORES-GBD'!$A$3:$I$43,5,FALSE))*VLOOKUP(GL$8,'PONDERADORES-GBD'!$A$3:$I$43,8,FALSE)*VLOOKUP(GL$8,'PONDERADORES-GBD'!$A$3:$I$43,3,FALSE)</f>
        <v>0</v>
      </c>
      <c r="GM44" s="81">
        <f>DI44*VLOOKUP(GM$8,'PONDERADORES-GBD'!$A$3:$I$43,5,FALSE)*VLOOKUP(GM$8,'PONDERADORES-GBD'!$A$3:$I$43,6,FALSE)*VLOOKUP(GM$8,'PONDERADORES-GBD'!$A$3:$I$43,3,FALSE)+DI44*(1-VLOOKUP(GM$8,'PONDERADORES-GBD'!$A$3:$I$43,5,FALSE))*VLOOKUP(GM$8,'PONDERADORES-GBD'!$A$3:$I$43,8,FALSE)*VLOOKUP(GM$8,'PONDERADORES-GBD'!$A$3:$I$43,3,FALSE)</f>
        <v>0</v>
      </c>
      <c r="GN44" s="81">
        <f>DJ44*VLOOKUP(GN$8,'PONDERADORES-GBD'!$A$3:$I$43,5,FALSE)*VLOOKUP(GN$8,'PONDERADORES-GBD'!$A$3:$I$43,6,FALSE)*VLOOKUP(GN$8,'PONDERADORES-GBD'!$A$3:$I$43,3,FALSE)+DJ44*(1-VLOOKUP(GN$8,'PONDERADORES-GBD'!$A$3:$I$43,5,FALSE))*VLOOKUP(GN$8,'PONDERADORES-GBD'!$A$3:$I$43,8,FALSE)*VLOOKUP(GN$8,'PONDERADORES-GBD'!$A$3:$I$43,3,FALSE)</f>
        <v>0</v>
      </c>
      <c r="GO44" s="81">
        <f>DK44*VLOOKUP(GO$8,'PONDERADORES-GBD'!$A$3:$I$43,5,FALSE)*VLOOKUP(GO$8,'PONDERADORES-GBD'!$A$3:$I$43,6,FALSE)*VLOOKUP(GO$8,'PONDERADORES-GBD'!$A$3:$I$43,3,FALSE)+DK44*(1-VLOOKUP(GO$8,'PONDERADORES-GBD'!$A$3:$I$43,5,FALSE))*VLOOKUP(GO$8,'PONDERADORES-GBD'!$A$3:$I$43,8,FALSE)*VLOOKUP(GO$8,'PONDERADORES-GBD'!$A$3:$I$43,3,FALSE)</f>
        <v>0</v>
      </c>
      <c r="GP44" s="81">
        <f>DL44*VLOOKUP(GP$8,'PONDERADORES-GBD'!$A$3:$I$43,5,FALSE)*VLOOKUP(GP$8,'PONDERADORES-GBD'!$A$3:$I$43,6,FALSE)*VLOOKUP(GP$8,'PONDERADORES-GBD'!$A$3:$I$43,3,FALSE)+DL44*(1-VLOOKUP(GP$8,'PONDERADORES-GBD'!$A$3:$I$43,5,FALSE))*VLOOKUP(GP$8,'PONDERADORES-GBD'!$A$3:$I$43,8,FALSE)*VLOOKUP(GP$8,'PONDERADORES-GBD'!$A$3:$I$43,3,FALSE)</f>
        <v>0</v>
      </c>
      <c r="GQ44" s="81">
        <f>DM44*VLOOKUP(GQ$8,'PONDERADORES-GBD'!$A$3:$I$43,5,FALSE)*VLOOKUP(GQ$8,'PONDERADORES-GBD'!$A$3:$I$43,6,FALSE)*VLOOKUP(GQ$8,'PONDERADORES-GBD'!$A$3:$I$43,3,FALSE)+DM44*(1-VLOOKUP(GQ$8,'PONDERADORES-GBD'!$A$3:$I$43,5,FALSE))*VLOOKUP(GQ$8,'PONDERADORES-GBD'!$A$3:$I$43,8,FALSE)*VLOOKUP(GQ$8,'PONDERADORES-GBD'!$A$3:$I$43,3,FALSE)</f>
        <v>0</v>
      </c>
      <c r="GR44" s="81">
        <f>DN44*VLOOKUP(GR$8,'PONDERADORES-GBD'!$A$3:$I$43,5,FALSE)*VLOOKUP(GR$8,'PONDERADORES-GBD'!$A$3:$I$43,6,FALSE)*VLOOKUP(GR$8,'PONDERADORES-GBD'!$A$3:$I$43,3,FALSE)+DN44*(1-VLOOKUP(GR$8,'PONDERADORES-GBD'!$A$3:$I$43,5,FALSE))*VLOOKUP(GR$8,'PONDERADORES-GBD'!$A$3:$I$43,8,FALSE)*VLOOKUP(GR$8,'PONDERADORES-GBD'!$A$3:$I$43,3,FALSE)</f>
        <v>0</v>
      </c>
      <c r="GS44" s="81">
        <f>DO44*VLOOKUP(GS$8,'PONDERADORES-GBD'!$A$3:$I$43,5,FALSE)*VLOOKUP(GS$8,'PONDERADORES-GBD'!$A$3:$I$43,6,FALSE)*VLOOKUP(GS$8,'PONDERADORES-GBD'!$A$3:$I$43,3,FALSE)+DO44*(1-VLOOKUP(GS$8,'PONDERADORES-GBD'!$A$3:$I$43,5,FALSE))*VLOOKUP(GS$8,'PONDERADORES-GBD'!$A$3:$I$43,8,FALSE)*VLOOKUP(GS$8,'PONDERADORES-GBD'!$A$3:$I$43,3,FALSE)</f>
        <v>0</v>
      </c>
      <c r="GT44" s="81">
        <f>DP44*VLOOKUP(GT$8,'PONDERADORES-GBD'!$A$3:$I$43,5,FALSE)*VLOOKUP(GT$8,'PONDERADORES-GBD'!$A$3:$I$43,6,FALSE)*VLOOKUP(GT$8,'PONDERADORES-GBD'!$A$3:$I$43,3,FALSE)+DP44*(1-VLOOKUP(GT$8,'PONDERADORES-GBD'!$A$3:$I$43,5,FALSE))*VLOOKUP(GT$8,'PONDERADORES-GBD'!$A$3:$I$43,8,FALSE)*VLOOKUP(GT$8,'PONDERADORES-GBD'!$A$3:$I$43,3,FALSE)</f>
        <v>3.046093360711841E-6</v>
      </c>
      <c r="GU44" s="81">
        <f>DQ44*VLOOKUP(GU$8,'PONDERADORES-GBD'!$A$3:$I$43,5,FALSE)*VLOOKUP(GU$8,'PONDERADORES-GBD'!$A$3:$I$43,6,FALSE)*VLOOKUP(GU$8,'PONDERADORES-GBD'!$A$3:$I$43,3,FALSE)+DQ44*(1-VLOOKUP(GU$8,'PONDERADORES-GBD'!$A$3:$I$43,5,FALSE))*VLOOKUP(GU$8,'PONDERADORES-GBD'!$A$3:$I$43,8,FALSE)*VLOOKUP(GU$8,'PONDERADORES-GBD'!$A$3:$I$43,3,FALSE)</f>
        <v>9.1382570841889129E-6</v>
      </c>
      <c r="GV44" s="81">
        <f>DR44*VLOOKUP(GV$8,'PONDERADORES-GBD'!$A$3:$I$43,5,FALSE)*VLOOKUP(GV$8,'PONDERADORES-GBD'!$A$3:$I$43,6,FALSE)*VLOOKUP(GV$8,'PONDERADORES-GBD'!$A$3:$I$43,3,FALSE)+DR44*(1-VLOOKUP(GV$8,'PONDERADORES-GBD'!$A$3:$I$43,5,FALSE))*VLOOKUP(GV$8,'PONDERADORES-GBD'!$A$3:$I$43,8,FALSE)*VLOOKUP(GV$8,'PONDERADORES-GBD'!$A$3:$I$43,3,FALSE)</f>
        <v>2.6326419712525669E-6</v>
      </c>
      <c r="GW44" s="81">
        <f>DS44*VLOOKUP(GW$8,'PONDERADORES-GBD'!$A$3:$I$43,5,FALSE)*VLOOKUP(GW$8,'PONDERADORES-GBD'!$A$3:$I$43,6,FALSE)*VLOOKUP(GW$8,'PONDERADORES-GBD'!$A$3:$I$43,3,FALSE)+DS44*(1-VLOOKUP(GW$8,'PONDERADORES-GBD'!$A$3:$I$43,5,FALSE))*VLOOKUP(GW$8,'PONDERADORES-GBD'!$A$3:$I$43,8,FALSE)*VLOOKUP(GW$8,'PONDERADORES-GBD'!$A$3:$I$43,3,FALSE)</f>
        <v>0</v>
      </c>
      <c r="GX44" s="81">
        <f>DT44*VLOOKUP(GX$8,'PONDERADORES-GBD'!$A$3:$I$43,5,FALSE)*VLOOKUP(GX$8,'PONDERADORES-GBD'!$A$3:$I$43,6,FALSE)*VLOOKUP(GX$8,'PONDERADORES-GBD'!$A$3:$I$43,3,FALSE)+DT44*(1-VLOOKUP(GX$8,'PONDERADORES-GBD'!$A$3:$I$43,5,FALSE))*VLOOKUP(GX$8,'PONDERADORES-GBD'!$A$3:$I$43,8,FALSE)*VLOOKUP(GX$8,'PONDERADORES-GBD'!$A$3:$I$43,3,FALSE)</f>
        <v>0</v>
      </c>
      <c r="GY44" s="81">
        <f>DU44*VLOOKUP(GY$8,'PONDERADORES-GBD'!$A$3:$I$43,5,FALSE)*VLOOKUP(GY$8,'PONDERADORES-GBD'!$A$3:$I$43,6,FALSE)*VLOOKUP(GY$8,'PONDERADORES-GBD'!$A$3:$I$43,3,FALSE)+DU44*(1-VLOOKUP(GY$8,'PONDERADORES-GBD'!$A$3:$I$43,5,FALSE))*VLOOKUP(GY$8,'PONDERADORES-GBD'!$A$3:$I$43,8,FALSE)*VLOOKUP(GY$8,'PONDERADORES-GBD'!$A$3:$I$43,3,FALSE)</f>
        <v>0</v>
      </c>
      <c r="GZ44" s="82">
        <f t="shared" si="1"/>
        <v>3.1736369500000002E-3</v>
      </c>
      <c r="HA44" s="82">
        <f t="shared" si="2"/>
        <v>1.6634722796577687E-2</v>
      </c>
      <c r="HC44" s="52">
        <f>GZ44*PRODMORTALIDAD!BR44*C44</f>
        <v>0</v>
      </c>
      <c r="HD44" s="52">
        <f>PRODMORTALIDAD!E44*PRODLG!HA44*PRODLG!C44</f>
        <v>0</v>
      </c>
      <c r="HE44" s="52">
        <f t="shared" si="3"/>
        <v>0</v>
      </c>
    </row>
    <row r="45" spans="1:213" ht="15.75" x14ac:dyDescent="0.25">
      <c r="A45" s="73" t="s">
        <v>99</v>
      </c>
      <c r="B45" s="74"/>
      <c r="C45" s="31">
        <f>SUM(C9:C44)</f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69">
        <f>SUM(BS9:BS44)</f>
        <v>7.2864999999999987E-3</v>
      </c>
      <c r="BT45" s="50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HC45" s="69">
        <f>SUM(HC9:HC44)</f>
        <v>0</v>
      </c>
      <c r="HD45" s="69">
        <f>SUM(HD9:HD44)</f>
        <v>0</v>
      </c>
      <c r="HE45" s="69">
        <f>HD45+HC45</f>
        <v>0</v>
      </c>
    </row>
    <row r="46" spans="1:213" x14ac:dyDescent="0.25">
      <c r="C46" s="108">
        <f>C45-DATOS!B7</f>
        <v>0</v>
      </c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GZ46" s="28"/>
      <c r="HA46" s="28"/>
    </row>
    <row r="47" spans="1:213" x14ac:dyDescent="0.25"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</row>
    <row r="48" spans="1:213" x14ac:dyDescent="0.25"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HE48" s="31"/>
    </row>
    <row r="49" spans="128:213" x14ac:dyDescent="0.25"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HE49" s="31"/>
    </row>
    <row r="50" spans="128:213" x14ac:dyDescent="0.25"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</row>
    <row r="51" spans="128:213" x14ac:dyDescent="0.25"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</row>
    <row r="52" spans="128:213" x14ac:dyDescent="0.25"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</row>
    <row r="53" spans="128:213" x14ac:dyDescent="0.25"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</row>
    <row r="54" spans="128:213" x14ac:dyDescent="0.25"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</row>
    <row r="55" spans="128:213" x14ac:dyDescent="0.25"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</row>
    <row r="56" spans="128:213" x14ac:dyDescent="0.25"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</row>
    <row r="57" spans="128:213" x14ac:dyDescent="0.25"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</row>
    <row r="58" spans="128:213" x14ac:dyDescent="0.25"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</row>
    <row r="59" spans="128:213" x14ac:dyDescent="0.25"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</row>
    <row r="60" spans="128:213" x14ac:dyDescent="0.25"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</row>
    <row r="61" spans="128:213" x14ac:dyDescent="0.25"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</row>
    <row r="62" spans="128:213" x14ac:dyDescent="0.25"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</row>
    <row r="63" spans="128:213" x14ac:dyDescent="0.25"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</row>
    <row r="64" spans="128:213" x14ac:dyDescent="0.25"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</row>
    <row r="65" spans="128:167" x14ac:dyDescent="0.25"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</row>
    <row r="66" spans="128:167" x14ac:dyDescent="0.25"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</row>
    <row r="67" spans="128:167" x14ac:dyDescent="0.25"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</row>
    <row r="68" spans="128:167" x14ac:dyDescent="0.25"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</row>
    <row r="69" spans="128:167" x14ac:dyDescent="0.25"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</row>
    <row r="70" spans="128:167" x14ac:dyDescent="0.25"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</row>
    <row r="71" spans="128:167" x14ac:dyDescent="0.25"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</row>
    <row r="72" spans="128:167" x14ac:dyDescent="0.25"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</row>
    <row r="73" spans="128:167" x14ac:dyDescent="0.25"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</row>
    <row r="74" spans="128:167" x14ac:dyDescent="0.25"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</row>
    <row r="75" spans="128:167" x14ac:dyDescent="0.25"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</row>
    <row r="76" spans="128:167" x14ac:dyDescent="0.25"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</row>
    <row r="77" spans="128:167" x14ac:dyDescent="0.25"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</row>
    <row r="78" spans="128:167" x14ac:dyDescent="0.25"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</row>
    <row r="79" spans="128:167" x14ac:dyDescent="0.25"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</row>
    <row r="80" spans="128:167" x14ac:dyDescent="0.25"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</row>
    <row r="81" spans="128:167" x14ac:dyDescent="0.25"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</row>
  </sheetData>
  <mergeCells count="5">
    <mergeCell ref="DX6:GY6"/>
    <mergeCell ref="D6:AR7"/>
    <mergeCell ref="AT6:DV6"/>
    <mergeCell ref="DV7:DV8"/>
    <mergeCell ref="A1:D1"/>
  </mergeCells>
  <hyperlinks>
    <hyperlink ref="A4" r:id="rId1" display="http://calculator.globalburdenofinjuries.org/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46"/>
  <sheetViews>
    <sheetView showGridLines="0" topLeftCell="A7" workbookViewId="0">
      <selection activeCell="C12" sqref="C12"/>
    </sheetView>
  </sheetViews>
  <sheetFormatPr baseColWidth="10" defaultRowHeight="15" x14ac:dyDescent="0.25"/>
  <cols>
    <col min="1" max="1" width="27.42578125" customWidth="1"/>
    <col min="2" max="2" width="15.28515625" customWidth="1"/>
    <col min="3" max="3" width="14.7109375" customWidth="1"/>
    <col min="4" max="4" width="12.42578125" customWidth="1"/>
    <col min="5" max="5" width="26.42578125" customWidth="1"/>
  </cols>
  <sheetData>
    <row r="1" spans="1:5" ht="15.75" x14ac:dyDescent="0.25">
      <c r="A1" s="228" t="s">
        <v>196</v>
      </c>
      <c r="B1" s="228"/>
      <c r="C1" s="228"/>
    </row>
    <row r="3" spans="1:5" ht="47.25" x14ac:dyDescent="0.25">
      <c r="A3" s="84" t="s">
        <v>175</v>
      </c>
      <c r="B3" s="89">
        <f>E45</f>
        <v>0</v>
      </c>
    </row>
    <row r="4" spans="1:5" x14ac:dyDescent="0.25">
      <c r="A4" s="30"/>
    </row>
    <row r="8" spans="1:5" ht="31.5" x14ac:dyDescent="0.25">
      <c r="A8" s="67" t="s">
        <v>121</v>
      </c>
      <c r="B8" s="67" t="s">
        <v>103</v>
      </c>
      <c r="C8" s="67" t="s">
        <v>161</v>
      </c>
      <c r="D8" s="67" t="s">
        <v>128</v>
      </c>
      <c r="E8" s="53" t="s">
        <v>129</v>
      </c>
    </row>
    <row r="9" spans="1:5" ht="15.75" x14ac:dyDescent="0.25">
      <c r="A9" s="68" t="s">
        <v>104</v>
      </c>
      <c r="B9" s="46" t="s">
        <v>41</v>
      </c>
      <c r="C9" s="50">
        <f>DATOS!B86</f>
        <v>0</v>
      </c>
      <c r="D9" s="51"/>
      <c r="E9" s="52">
        <f>D9*C9</f>
        <v>0</v>
      </c>
    </row>
    <row r="10" spans="1:5" ht="15.75" x14ac:dyDescent="0.25">
      <c r="A10" s="68" t="s">
        <v>104</v>
      </c>
      <c r="B10" s="46" t="s">
        <v>42</v>
      </c>
      <c r="C10" s="50">
        <f>DATOS!B87</f>
        <v>0</v>
      </c>
      <c r="D10" s="51"/>
      <c r="E10" s="52">
        <f t="shared" ref="E10:E44" si="0">D10*C10</f>
        <v>0</v>
      </c>
    </row>
    <row r="11" spans="1:5" ht="15.75" x14ac:dyDescent="0.25">
      <c r="A11" s="68" t="s">
        <v>104</v>
      </c>
      <c r="B11" s="46" t="s">
        <v>43</v>
      </c>
      <c r="C11" s="50">
        <f>DATOS!B88</f>
        <v>0</v>
      </c>
      <c r="D11" s="51"/>
      <c r="E11" s="52">
        <f t="shared" si="0"/>
        <v>0</v>
      </c>
    </row>
    <row r="12" spans="1:5" ht="15.75" x14ac:dyDescent="0.25">
      <c r="A12" s="68" t="s">
        <v>104</v>
      </c>
      <c r="B12" s="46" t="s">
        <v>44</v>
      </c>
      <c r="C12" s="50">
        <f>DATOS!B89</f>
        <v>0</v>
      </c>
      <c r="D12" s="72">
        <f>DATOS!$B$124/22</f>
        <v>0</v>
      </c>
      <c r="E12" s="52">
        <f>D12*C12</f>
        <v>0</v>
      </c>
    </row>
    <row r="13" spans="1:5" ht="15.75" x14ac:dyDescent="0.25">
      <c r="A13" s="68" t="s">
        <v>104</v>
      </c>
      <c r="B13" s="46" t="s">
        <v>45</v>
      </c>
      <c r="C13" s="50">
        <f>DATOS!B90</f>
        <v>0</v>
      </c>
      <c r="D13" s="72">
        <f>DATOS!$B$124/22</f>
        <v>0</v>
      </c>
      <c r="E13" s="52">
        <f>D13*C13</f>
        <v>0</v>
      </c>
    </row>
    <row r="14" spans="1:5" ht="15.75" x14ac:dyDescent="0.25">
      <c r="A14" s="68" t="s">
        <v>104</v>
      </c>
      <c r="B14" s="46" t="s">
        <v>46</v>
      </c>
      <c r="C14" s="50">
        <f>DATOS!B91</f>
        <v>0</v>
      </c>
      <c r="D14" s="72">
        <f>DATOS!$B$124/22</f>
        <v>0</v>
      </c>
      <c r="E14" s="52">
        <f t="shared" si="0"/>
        <v>0</v>
      </c>
    </row>
    <row r="15" spans="1:5" ht="15.75" x14ac:dyDescent="0.25">
      <c r="A15" s="68" t="s">
        <v>104</v>
      </c>
      <c r="B15" s="46" t="s">
        <v>47</v>
      </c>
      <c r="C15" s="50">
        <f>DATOS!B92</f>
        <v>0</v>
      </c>
      <c r="D15" s="72">
        <f>DATOS!$B$124/22</f>
        <v>0</v>
      </c>
      <c r="E15" s="52">
        <f t="shared" si="0"/>
        <v>0</v>
      </c>
    </row>
    <row r="16" spans="1:5" ht="15.75" x14ac:dyDescent="0.25">
      <c r="A16" s="68" t="s">
        <v>104</v>
      </c>
      <c r="B16" s="46" t="s">
        <v>48</v>
      </c>
      <c r="C16" s="50">
        <f>DATOS!B93</f>
        <v>0</v>
      </c>
      <c r="D16" s="72">
        <f>DATOS!$B$124/22</f>
        <v>0</v>
      </c>
      <c r="E16" s="52">
        <f t="shared" si="0"/>
        <v>0</v>
      </c>
    </row>
    <row r="17" spans="1:5" ht="15.75" x14ac:dyDescent="0.25">
      <c r="A17" s="68" t="s">
        <v>104</v>
      </c>
      <c r="B17" s="46" t="s">
        <v>49</v>
      </c>
      <c r="C17" s="50">
        <f>DATOS!B94</f>
        <v>0</v>
      </c>
      <c r="D17" s="72">
        <f>DATOS!$B$124/22</f>
        <v>0</v>
      </c>
      <c r="E17" s="52">
        <f t="shared" si="0"/>
        <v>0</v>
      </c>
    </row>
    <row r="18" spans="1:5" ht="15.75" x14ac:dyDescent="0.25">
      <c r="A18" s="68" t="s">
        <v>104</v>
      </c>
      <c r="B18" s="46" t="s">
        <v>50</v>
      </c>
      <c r="C18" s="50">
        <f>DATOS!B95</f>
        <v>0</v>
      </c>
      <c r="D18" s="72">
        <f>DATOS!$B$124/22</f>
        <v>0</v>
      </c>
      <c r="E18" s="52">
        <f t="shared" si="0"/>
        <v>0</v>
      </c>
    </row>
    <row r="19" spans="1:5" ht="15.75" x14ac:dyDescent="0.25">
      <c r="A19" s="68" t="s">
        <v>104</v>
      </c>
      <c r="B19" s="46" t="s">
        <v>51</v>
      </c>
      <c r="C19" s="50">
        <f>DATOS!B96</f>
        <v>0</v>
      </c>
      <c r="D19" s="72">
        <f>DATOS!$B$124/22</f>
        <v>0</v>
      </c>
      <c r="E19" s="52">
        <f t="shared" si="0"/>
        <v>0</v>
      </c>
    </row>
    <row r="20" spans="1:5" ht="15.75" x14ac:dyDescent="0.25">
      <c r="A20" s="68" t="s">
        <v>104</v>
      </c>
      <c r="B20" s="46" t="s">
        <v>52</v>
      </c>
      <c r="C20" s="50">
        <f>DATOS!B97</f>
        <v>0</v>
      </c>
      <c r="D20" s="72">
        <f>DATOS!$B$124/22</f>
        <v>0</v>
      </c>
      <c r="E20" s="52">
        <f t="shared" si="0"/>
        <v>0</v>
      </c>
    </row>
    <row r="21" spans="1:5" ht="15.75" x14ac:dyDescent="0.25">
      <c r="A21" s="68" t="s">
        <v>104</v>
      </c>
      <c r="B21" s="46" t="s">
        <v>53</v>
      </c>
      <c r="C21" s="50">
        <f>DATOS!B98</f>
        <v>0</v>
      </c>
      <c r="D21" s="72">
        <f>DATOS!$B$124/22</f>
        <v>0</v>
      </c>
      <c r="E21" s="52">
        <f t="shared" si="0"/>
        <v>0</v>
      </c>
    </row>
    <row r="22" spans="1:5" ht="15.75" x14ac:dyDescent="0.25">
      <c r="A22" s="68" t="s">
        <v>104</v>
      </c>
      <c r="B22" s="46" t="s">
        <v>54</v>
      </c>
      <c r="C22" s="50">
        <f>DATOS!B99</f>
        <v>0</v>
      </c>
      <c r="D22" s="51"/>
      <c r="E22" s="52">
        <f t="shared" si="0"/>
        <v>0</v>
      </c>
    </row>
    <row r="23" spans="1:5" ht="15.75" x14ac:dyDescent="0.25">
      <c r="A23" s="68" t="s">
        <v>104</v>
      </c>
      <c r="B23" s="46" t="s">
        <v>55</v>
      </c>
      <c r="C23" s="50">
        <f>DATOS!B100</f>
        <v>0</v>
      </c>
      <c r="D23" s="51"/>
      <c r="E23" s="52">
        <f t="shared" si="0"/>
        <v>0</v>
      </c>
    </row>
    <row r="24" spans="1:5" ht="15.75" x14ac:dyDescent="0.25">
      <c r="A24" s="68" t="s">
        <v>104</v>
      </c>
      <c r="B24" s="46" t="s">
        <v>56</v>
      </c>
      <c r="C24" s="50">
        <f>DATOS!B101</f>
        <v>0</v>
      </c>
      <c r="D24" s="51"/>
      <c r="E24" s="52">
        <f t="shared" si="0"/>
        <v>0</v>
      </c>
    </row>
    <row r="25" spans="1:5" ht="15.75" x14ac:dyDescent="0.25">
      <c r="A25" s="68" t="s">
        <v>104</v>
      </c>
      <c r="B25" s="46" t="s">
        <v>57</v>
      </c>
      <c r="C25" s="50">
        <f>DATOS!B102</f>
        <v>0</v>
      </c>
      <c r="D25" s="51"/>
      <c r="E25" s="52">
        <f t="shared" si="0"/>
        <v>0</v>
      </c>
    </row>
    <row r="26" spans="1:5" ht="15.75" x14ac:dyDescent="0.25">
      <c r="A26" s="68" t="s">
        <v>104</v>
      </c>
      <c r="B26" s="46" t="s">
        <v>58</v>
      </c>
      <c r="C26" s="50">
        <f>DATOS!B103</f>
        <v>0</v>
      </c>
      <c r="D26" s="51"/>
      <c r="E26" s="52">
        <f t="shared" si="0"/>
        <v>0</v>
      </c>
    </row>
    <row r="27" spans="1:5" ht="15.75" x14ac:dyDescent="0.25">
      <c r="A27" s="68" t="s">
        <v>105</v>
      </c>
      <c r="B27" s="46" t="s">
        <v>41</v>
      </c>
      <c r="C27" s="50">
        <f>DATOS!B105</f>
        <v>0</v>
      </c>
      <c r="D27" s="51"/>
      <c r="E27" s="52">
        <f t="shared" si="0"/>
        <v>0</v>
      </c>
    </row>
    <row r="28" spans="1:5" ht="15.75" x14ac:dyDescent="0.25">
      <c r="A28" s="68" t="s">
        <v>105</v>
      </c>
      <c r="B28" s="46" t="s">
        <v>42</v>
      </c>
      <c r="C28" s="50">
        <f>DATOS!B106</f>
        <v>0</v>
      </c>
      <c r="D28" s="51"/>
      <c r="E28" s="52">
        <f t="shared" si="0"/>
        <v>0</v>
      </c>
    </row>
    <row r="29" spans="1:5" ht="15.75" x14ac:dyDescent="0.25">
      <c r="A29" s="68" t="s">
        <v>105</v>
      </c>
      <c r="B29" s="46" t="s">
        <v>43</v>
      </c>
      <c r="C29" s="50">
        <f>DATOS!B107</f>
        <v>0</v>
      </c>
      <c r="D29" s="51"/>
      <c r="E29" s="52">
        <f t="shared" si="0"/>
        <v>0</v>
      </c>
    </row>
    <row r="30" spans="1:5" ht="15.75" x14ac:dyDescent="0.25">
      <c r="A30" s="68" t="s">
        <v>105</v>
      </c>
      <c r="B30" s="46" t="s">
        <v>44</v>
      </c>
      <c r="C30" s="50">
        <f>DATOS!B108</f>
        <v>0</v>
      </c>
      <c r="D30" s="72">
        <f>DATOS!$B$124/22</f>
        <v>0</v>
      </c>
      <c r="E30" s="52">
        <f t="shared" si="0"/>
        <v>0</v>
      </c>
    </row>
    <row r="31" spans="1:5" ht="15.75" x14ac:dyDescent="0.25">
      <c r="A31" s="68" t="s">
        <v>105</v>
      </c>
      <c r="B31" s="46" t="s">
        <v>45</v>
      </c>
      <c r="C31" s="50">
        <f>DATOS!B109</f>
        <v>0</v>
      </c>
      <c r="D31" s="72">
        <f>DATOS!$B$124/22</f>
        <v>0</v>
      </c>
      <c r="E31" s="52">
        <f t="shared" si="0"/>
        <v>0</v>
      </c>
    </row>
    <row r="32" spans="1:5" ht="15.75" x14ac:dyDescent="0.25">
      <c r="A32" s="68" t="s">
        <v>105</v>
      </c>
      <c r="B32" s="46" t="s">
        <v>46</v>
      </c>
      <c r="C32" s="50">
        <f>DATOS!B110</f>
        <v>0</v>
      </c>
      <c r="D32" s="72">
        <f>DATOS!$B$124/22</f>
        <v>0</v>
      </c>
      <c r="E32" s="52">
        <f t="shared" si="0"/>
        <v>0</v>
      </c>
    </row>
    <row r="33" spans="1:5" ht="15.75" x14ac:dyDescent="0.25">
      <c r="A33" s="68" t="s">
        <v>105</v>
      </c>
      <c r="B33" s="46" t="s">
        <v>47</v>
      </c>
      <c r="C33" s="50">
        <f>DATOS!B111</f>
        <v>0</v>
      </c>
      <c r="D33" s="72">
        <f>DATOS!$B$124/22</f>
        <v>0</v>
      </c>
      <c r="E33" s="52">
        <f t="shared" si="0"/>
        <v>0</v>
      </c>
    </row>
    <row r="34" spans="1:5" ht="15.75" x14ac:dyDescent="0.25">
      <c r="A34" s="68" t="s">
        <v>105</v>
      </c>
      <c r="B34" s="46" t="s">
        <v>48</v>
      </c>
      <c r="C34" s="50">
        <f>DATOS!B112</f>
        <v>0</v>
      </c>
      <c r="D34" s="72">
        <f>DATOS!$B$124/22</f>
        <v>0</v>
      </c>
      <c r="E34" s="52">
        <f t="shared" si="0"/>
        <v>0</v>
      </c>
    </row>
    <row r="35" spans="1:5" ht="15.75" x14ac:dyDescent="0.25">
      <c r="A35" s="68" t="s">
        <v>105</v>
      </c>
      <c r="B35" s="46" t="s">
        <v>49</v>
      </c>
      <c r="C35" s="50">
        <f>DATOS!B113</f>
        <v>0</v>
      </c>
      <c r="D35" s="72">
        <f>DATOS!$B$124/22</f>
        <v>0</v>
      </c>
      <c r="E35" s="52">
        <f t="shared" si="0"/>
        <v>0</v>
      </c>
    </row>
    <row r="36" spans="1:5" ht="15.75" x14ac:dyDescent="0.25">
      <c r="A36" s="68" t="s">
        <v>105</v>
      </c>
      <c r="B36" s="46" t="s">
        <v>50</v>
      </c>
      <c r="C36" s="50">
        <f>DATOS!B114</f>
        <v>0</v>
      </c>
      <c r="D36" s="72">
        <f>DATOS!$B$124/22</f>
        <v>0</v>
      </c>
      <c r="E36" s="52">
        <f t="shared" si="0"/>
        <v>0</v>
      </c>
    </row>
    <row r="37" spans="1:5" ht="15.75" x14ac:dyDescent="0.25">
      <c r="A37" s="68" t="s">
        <v>105</v>
      </c>
      <c r="B37" s="46" t="s">
        <v>51</v>
      </c>
      <c r="C37" s="50">
        <f>DATOS!B115</f>
        <v>0</v>
      </c>
      <c r="D37" s="72">
        <f>DATOS!$B$124/22</f>
        <v>0</v>
      </c>
      <c r="E37" s="52">
        <f t="shared" si="0"/>
        <v>0</v>
      </c>
    </row>
    <row r="38" spans="1:5" ht="15.75" x14ac:dyDescent="0.25">
      <c r="A38" s="68" t="s">
        <v>105</v>
      </c>
      <c r="B38" s="46" t="s">
        <v>52</v>
      </c>
      <c r="C38" s="50">
        <f>DATOS!B116</f>
        <v>0</v>
      </c>
      <c r="D38" s="72">
        <f>DATOS!$B$124/22</f>
        <v>0</v>
      </c>
      <c r="E38" s="52">
        <f t="shared" si="0"/>
        <v>0</v>
      </c>
    </row>
    <row r="39" spans="1:5" ht="15.75" x14ac:dyDescent="0.25">
      <c r="A39" s="68" t="s">
        <v>105</v>
      </c>
      <c r="B39" s="46" t="s">
        <v>53</v>
      </c>
      <c r="C39" s="50">
        <f>DATOS!B117</f>
        <v>0</v>
      </c>
      <c r="D39" s="72">
        <f>DATOS!$B$124/22</f>
        <v>0</v>
      </c>
      <c r="E39" s="52">
        <f t="shared" si="0"/>
        <v>0</v>
      </c>
    </row>
    <row r="40" spans="1:5" ht="15.75" x14ac:dyDescent="0.25">
      <c r="A40" s="68" t="s">
        <v>105</v>
      </c>
      <c r="B40" s="46" t="s">
        <v>54</v>
      </c>
      <c r="C40" s="50">
        <f>DATOS!B118</f>
        <v>0</v>
      </c>
      <c r="D40" s="51"/>
      <c r="E40" s="52">
        <f t="shared" si="0"/>
        <v>0</v>
      </c>
    </row>
    <row r="41" spans="1:5" ht="15.75" x14ac:dyDescent="0.25">
      <c r="A41" s="68" t="s">
        <v>105</v>
      </c>
      <c r="B41" s="46" t="s">
        <v>55</v>
      </c>
      <c r="C41" s="50">
        <f>DATOS!B119</f>
        <v>0</v>
      </c>
      <c r="D41" s="51"/>
      <c r="E41" s="52">
        <f t="shared" si="0"/>
        <v>0</v>
      </c>
    </row>
    <row r="42" spans="1:5" ht="15.75" x14ac:dyDescent="0.25">
      <c r="A42" s="68" t="s">
        <v>105</v>
      </c>
      <c r="B42" s="46" t="s">
        <v>56</v>
      </c>
      <c r="C42" s="50">
        <f>DATOS!B120</f>
        <v>0</v>
      </c>
      <c r="D42" s="51"/>
      <c r="E42" s="52">
        <f t="shared" si="0"/>
        <v>0</v>
      </c>
    </row>
    <row r="43" spans="1:5" ht="15.75" x14ac:dyDescent="0.25">
      <c r="A43" s="68" t="s">
        <v>105</v>
      </c>
      <c r="B43" s="46" t="s">
        <v>57</v>
      </c>
      <c r="C43" s="50">
        <f>DATOS!B121</f>
        <v>0</v>
      </c>
      <c r="D43" s="51"/>
      <c r="E43" s="52">
        <f t="shared" si="0"/>
        <v>0</v>
      </c>
    </row>
    <row r="44" spans="1:5" ht="15.75" x14ac:dyDescent="0.25">
      <c r="A44" s="68" t="s">
        <v>105</v>
      </c>
      <c r="B44" s="46" t="s">
        <v>58</v>
      </c>
      <c r="C44" s="50">
        <f>DATOS!B122</f>
        <v>0</v>
      </c>
      <c r="D44" s="51"/>
      <c r="E44" s="52">
        <f t="shared" si="0"/>
        <v>0</v>
      </c>
    </row>
    <row r="45" spans="1:5" ht="15.75" x14ac:dyDescent="0.25">
      <c r="A45" s="68" t="s">
        <v>99</v>
      </c>
      <c r="B45" s="46"/>
      <c r="C45" s="50">
        <f>SUM(C9:C44)</f>
        <v>0</v>
      </c>
      <c r="D45" s="51"/>
      <c r="E45" s="69">
        <f>SUM(E9:E44)</f>
        <v>0</v>
      </c>
    </row>
    <row r="46" spans="1:5" x14ac:dyDescent="0.25">
      <c r="C46" s="108">
        <f>C45-DATOS!B8</f>
        <v>0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14"/>
  <sheetViews>
    <sheetView showGridLines="0" workbookViewId="0">
      <selection activeCell="D29" sqref="D29"/>
    </sheetView>
  </sheetViews>
  <sheetFormatPr baseColWidth="10" defaultRowHeight="15" x14ac:dyDescent="0.25"/>
  <cols>
    <col min="1" max="1" width="33.42578125" customWidth="1"/>
    <col min="2" max="2" width="40.7109375" customWidth="1"/>
    <col min="3" max="3" width="24.7109375" customWidth="1"/>
    <col min="4" max="4" width="21.7109375" customWidth="1"/>
    <col min="5" max="5" width="17.42578125" customWidth="1"/>
  </cols>
  <sheetData>
    <row r="1" spans="1:5" ht="23.65" customHeight="1" x14ac:dyDescent="0.25">
      <c r="A1" s="267" t="s">
        <v>195</v>
      </c>
      <c r="B1" s="267"/>
      <c r="C1" s="267"/>
      <c r="D1" s="267"/>
      <c r="E1" s="267"/>
    </row>
    <row r="3" spans="1:5" ht="31.9" customHeight="1" x14ac:dyDescent="0.25">
      <c r="A3" s="84" t="s">
        <v>136</v>
      </c>
      <c r="B3" s="88">
        <f>B4+B5+B6</f>
        <v>0</v>
      </c>
    </row>
    <row r="4" spans="1:5" ht="20.65" customHeight="1" x14ac:dyDescent="0.25">
      <c r="A4" s="84" t="s">
        <v>190</v>
      </c>
      <c r="B4" s="88">
        <f>E9</f>
        <v>0</v>
      </c>
    </row>
    <row r="5" spans="1:5" ht="20.65" customHeight="1" x14ac:dyDescent="0.25">
      <c r="A5" s="84" t="s">
        <v>191</v>
      </c>
      <c r="B5" s="88">
        <f>E10+E12+E11</f>
        <v>0</v>
      </c>
    </row>
    <row r="6" spans="1:5" ht="20.65" customHeight="1" x14ac:dyDescent="0.25">
      <c r="A6" s="84" t="s">
        <v>192</v>
      </c>
      <c r="B6" s="88">
        <f>E13</f>
        <v>0</v>
      </c>
    </row>
    <row r="8" spans="1:5" x14ac:dyDescent="0.25">
      <c r="A8" s="46" t="s">
        <v>144</v>
      </c>
      <c r="B8" s="47" t="s">
        <v>143</v>
      </c>
      <c r="C8" s="48" t="s">
        <v>141</v>
      </c>
      <c r="D8" s="48" t="s">
        <v>142</v>
      </c>
      <c r="E8" s="48" t="s">
        <v>99</v>
      </c>
    </row>
    <row r="9" spans="1:5" ht="39.4" customHeight="1" x14ac:dyDescent="0.25">
      <c r="A9" s="48" t="s">
        <v>137</v>
      </c>
      <c r="B9" s="49" t="s">
        <v>131</v>
      </c>
      <c r="C9" s="50">
        <f>DATOS!$B$6*DATOS!$B$129</f>
        <v>0</v>
      </c>
      <c r="D9" s="51">
        <v>0</v>
      </c>
      <c r="E9" s="52">
        <f>D9+C9</f>
        <v>0</v>
      </c>
    </row>
    <row r="10" spans="1:5" ht="36.4" customHeight="1" x14ac:dyDescent="0.25">
      <c r="A10" s="268" t="s">
        <v>138</v>
      </c>
      <c r="B10" s="49" t="s">
        <v>131</v>
      </c>
      <c r="C10" s="50">
        <f>DATOS!$B$7*DATOS!$B$129</f>
        <v>0</v>
      </c>
      <c r="D10" s="51">
        <v>0</v>
      </c>
      <c r="E10" s="52">
        <f>D10+C10</f>
        <v>0</v>
      </c>
    </row>
    <row r="11" spans="1:5" ht="36.4" customHeight="1" x14ac:dyDescent="0.25">
      <c r="A11" s="268"/>
      <c r="B11" s="49" t="s">
        <v>193</v>
      </c>
      <c r="C11" s="50">
        <f>DATOS!$B$7*DATOS!B130</f>
        <v>0</v>
      </c>
      <c r="D11" s="51">
        <v>0</v>
      </c>
      <c r="E11" s="52">
        <f>D11+C11</f>
        <v>0</v>
      </c>
    </row>
    <row r="12" spans="1:5" ht="27.4" customHeight="1" x14ac:dyDescent="0.25">
      <c r="A12" s="268"/>
      <c r="B12" s="49" t="s">
        <v>139</v>
      </c>
      <c r="C12" s="50">
        <f>DATOS!$B$7*DATOS!$B$137*DATOS!$B$134*DATOS!$B$131*DATOS!$B$139+DATOS!$B$7*DATOS!$B$138*DATOS!$B$134*(DATOS!$B$131*DATOS!$B$140*DATOS!$B$142+DATOS!$B$132*DATOS!$B$140*DATOS!$B$141)</f>
        <v>0</v>
      </c>
      <c r="D12" s="50">
        <f>DATOS!$B$7*DATOS!$B$137*DATOS!$B$135*DATOS!$B$133*DATOS!$B$131*DATOS!$B$139+DATOS!$B$7*DATOS!$B$138*DATOS!$B$135*DATOS!$B$133*(DATOS!$B$131*DATOS!$B$140*DATOS!$B$142+DATOS!$B$132*DATOS!$B$140*DATOS!$B$141)</f>
        <v>0</v>
      </c>
      <c r="E12" s="52">
        <f>D12+C12</f>
        <v>0</v>
      </c>
    </row>
    <row r="13" spans="1:5" ht="35.65" customHeight="1" x14ac:dyDescent="0.25">
      <c r="A13" s="48" t="s">
        <v>140</v>
      </c>
      <c r="B13" s="49" t="s">
        <v>193</v>
      </c>
      <c r="C13" s="50">
        <f>DATOS!$B$8*DATOS!$B$130*DATOS!$B$134</f>
        <v>0</v>
      </c>
      <c r="D13" s="50">
        <f>DATOS!$B$8*DATOS!$B$130*DATOS!$B$135*DATOS!$B$133</f>
        <v>0</v>
      </c>
      <c r="E13" s="52">
        <f>D13+C13</f>
        <v>0</v>
      </c>
    </row>
    <row r="14" spans="1:5" x14ac:dyDescent="0.25">
      <c r="A14" s="269" t="s">
        <v>99</v>
      </c>
      <c r="B14" s="269"/>
      <c r="C14" s="83">
        <f>SUM(C9:C13)</f>
        <v>0</v>
      </c>
      <c r="D14" s="83">
        <f>SUM(D9:D13)</f>
        <v>0</v>
      </c>
      <c r="E14" s="83">
        <f>SUM(E9:E13)</f>
        <v>0</v>
      </c>
    </row>
  </sheetData>
  <mergeCells count="3">
    <mergeCell ref="A1:E1"/>
    <mergeCell ref="A10:A12"/>
    <mergeCell ref="A14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7"/>
  <sheetViews>
    <sheetView showGridLines="0" workbookViewId="0">
      <selection activeCell="C6" sqref="C6"/>
    </sheetView>
  </sheetViews>
  <sheetFormatPr baseColWidth="10" defaultRowHeight="15" x14ac:dyDescent="0.25"/>
  <cols>
    <col min="1" max="1" width="32.42578125" customWidth="1"/>
    <col min="2" max="2" width="19.140625" customWidth="1"/>
    <col min="3" max="3" width="16.7109375" customWidth="1"/>
  </cols>
  <sheetData>
    <row r="1" spans="1:3" ht="31.15" customHeight="1" x14ac:dyDescent="0.25">
      <c r="A1" s="228" t="s">
        <v>152</v>
      </c>
      <c r="B1" s="228"/>
      <c r="C1" s="228"/>
    </row>
    <row r="3" spans="1:3" s="57" customFormat="1" ht="28.15" customHeight="1" x14ac:dyDescent="0.25">
      <c r="A3" s="56" t="s">
        <v>144</v>
      </c>
      <c r="B3" s="53" t="s">
        <v>153</v>
      </c>
      <c r="C3" s="53" t="s">
        <v>151</v>
      </c>
    </row>
    <row r="4" spans="1:3" s="57" customFormat="1" ht="28.15" customHeight="1" x14ac:dyDescent="0.25">
      <c r="A4" s="54" t="s">
        <v>137</v>
      </c>
      <c r="B4" s="91">
        <f>DATOS!$B$144*DATOS!$B$6*DATOS!$B$145</f>
        <v>0</v>
      </c>
      <c r="C4" s="91">
        <f>0.1%/99.9%*SUM(RESULTADOS!$B$5:$B$8)</f>
        <v>0</v>
      </c>
    </row>
    <row r="5" spans="1:3" s="57" customFormat="1" ht="28.15" customHeight="1" x14ac:dyDescent="0.25">
      <c r="A5" s="55" t="s">
        <v>138</v>
      </c>
      <c r="B5" s="91">
        <f>DATOS!$B$144*DATOS!$B$7*DATOS!$B$146</f>
        <v>0</v>
      </c>
      <c r="C5" s="91" t="e">
        <f>0.8%/99.2%*SUM(RESULTADOS!$C$5:$C$8)</f>
        <v>#DIV/0!</v>
      </c>
    </row>
    <row r="6" spans="1:3" s="57" customFormat="1" ht="28.15" customHeight="1" x14ac:dyDescent="0.25">
      <c r="A6" s="54" t="s">
        <v>207</v>
      </c>
      <c r="B6" s="91">
        <f>DATOS!$B$144*DATOS!$B$8*DATOS!$B$146</f>
        <v>0</v>
      </c>
      <c r="C6" s="91">
        <f>1.8%/98.2%*SUM(RESULTADOS!$D$5:$D$8)</f>
        <v>0</v>
      </c>
    </row>
    <row r="7" spans="1:3" x14ac:dyDescent="0.25">
      <c r="A7" s="58" t="s">
        <v>99</v>
      </c>
      <c r="B7" s="59">
        <f>SUM(B4:B6)</f>
        <v>0</v>
      </c>
      <c r="C7" s="59" t="e">
        <f>SUM(C4:C6)</f>
        <v>#DIV/0!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RESULTADOS</vt:lpstr>
      <vt:lpstr>DATOS</vt:lpstr>
      <vt:lpstr>Imputaciones de valores</vt:lpstr>
      <vt:lpstr>PONDERADORES-GBD</vt:lpstr>
      <vt:lpstr>PRODMORTALIDAD</vt:lpstr>
      <vt:lpstr>PRODLG</vt:lpstr>
      <vt:lpstr>PRODLL</vt:lpstr>
      <vt:lpstr>COSTOS MEDICOS</vt:lpstr>
      <vt:lpstr>COSTOS PROP ADM</vt:lpstr>
      <vt:lpstr>COSTO HUMANO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Administrador</cp:lastModifiedBy>
  <dcterms:created xsi:type="dcterms:W3CDTF">2018-09-25T18:28:40Z</dcterms:created>
  <dcterms:modified xsi:type="dcterms:W3CDTF">2022-10-26T13:13:31Z</dcterms:modified>
</cp:coreProperties>
</file>