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gu\Desktop\"/>
    </mc:Choice>
  </mc:AlternateContent>
  <xr:revisionPtr revIDLastSave="0" documentId="13_ncr:1_{37EDDCC8-C16D-4037-8C98-B43F6749BF51}" xr6:coauthVersionLast="47" xr6:coauthVersionMax="47" xr10:uidLastSave="{00000000-0000-0000-0000-000000000000}"/>
  <bookViews>
    <workbookView xWindow="-110" yWindow="-110" windowWidth="38620" windowHeight="21220" xr2:uid="{00000000-000D-0000-FFFF-FFFF00000000}"/>
  </bookViews>
  <sheets>
    <sheet name="Simulador" sheetId="64" r:id="rId1"/>
    <sheet name="Origen-Destino" sheetId="60" state="hidden" r:id="rId2"/>
    <sheet name="Anexo" sheetId="63" state="hidden" r:id="rId3"/>
  </sheets>
  <definedNames>
    <definedName name="BUENOSAIRES">'Origen-Destino'!$C$73:$C$77</definedName>
    <definedName name="CAMPANA">'Origen-Destino'!$C$2:$C$4</definedName>
    <definedName name="CAMPANAA">'Origen-Destino'!$C$78:$C$90</definedName>
    <definedName name="COFCOAGRIFLOTANTE">'Origen-Destino'!$C$91</definedName>
    <definedName name="COFCOAGRISUR">'Origen-Destino'!$C$92</definedName>
    <definedName name="CONCEPCIONDELURU">'Origen-Destino'!$C$93</definedName>
    <definedName name="DELGUAZUS">'Origen-Destino'!$C$94:$C$103</definedName>
    <definedName name="DIAMANTEA">'Origen-Destino'!$C$104</definedName>
    <definedName name="DOCKSUD">'Origen-Destino'!$C$105:$C$111</definedName>
    <definedName name="ENTRADA">'Origen-Destino'!$F$2:$F$15</definedName>
    <definedName name="I._MARITIMO_Recalada">'Origen-Destino'!$C$5:$C$22</definedName>
    <definedName name="KMRPG">'Origen-Destino'!$C$112:$C$121</definedName>
    <definedName name="LOUIS_DREYFUS">'Origen-Destino'!$C$23</definedName>
    <definedName name="LOUISDREYFUS">'Origen-Destino'!$C$122</definedName>
    <definedName name="NUEVA_PALMIRA">'Origen-Destino'!$C$24:$C$32</definedName>
    <definedName name="NUEVAPALMIRA">'Origen-Destino'!$C$123:$C$127</definedName>
    <definedName name="PUERTOESCOBAR">'Origen-Destino'!$C$128</definedName>
    <definedName name="RADA_LA_PLATA">'Origen-Destino'!$C$33</definedName>
    <definedName name="RADALAPLATA">'Origen-Destino'!$C$129:$C$133</definedName>
    <definedName name="RAMALLO">'Origen-Destino'!$C$34:$C$35</definedName>
    <definedName name="RAMALLOA">'Origen-Destino'!$C$134:$C$141</definedName>
    <definedName name="RENOVA_TIMBUES">'Origen-Destino'!$C$36</definedName>
    <definedName name="RENOVATIMBUES">'Origen-Destino'!$C$142:$C$149</definedName>
    <definedName name="RIO_PARANA_GUAZU">'Origen-Destino'!$C$37:$C$42</definedName>
    <definedName name="RIOPARANAGUAZU">'Origen-Destino'!$C$143:$C$150</definedName>
    <definedName name="RIOURUGUAY">'Origen-Destino'!#REF!</definedName>
    <definedName name="ROSARIO">'Origen-Destino'!$C$43:$C$47</definedName>
    <definedName name="ROSARIOA">'Origen-Destino'!$C$151:$C$162</definedName>
    <definedName name="RPP_KM._460">'Origen-Destino'!$C$48:$C$53</definedName>
    <definedName name="RPPKM460">'Origen-Destino'!$C$163:$C$174</definedName>
    <definedName name="SALIDA">'Origen-Destino'!$F$16:$F$41</definedName>
    <definedName name="SAN_LORENZO">'Origen-Destino'!$C$54:$C$56</definedName>
    <definedName name="SAN_NICOLAS">'Origen-Destino'!$C$57:$C$59</definedName>
    <definedName name="SANLORENZO">'Origen-Destino'!$C$175:$C$190</definedName>
    <definedName name="SANNICOLAS">'Origen-Destino'!$C$191:$C$203</definedName>
    <definedName name="SANPEDRO">'Origen-Destino'!$C$204:$C$207</definedName>
    <definedName name="VILLA_CONSTITUCION">'Origen-Destino'!$C$60:$C$62</definedName>
    <definedName name="VILLACONSTITUCION">'Origen-Destino'!$C$208:$C$210</definedName>
    <definedName name="ZARATEA">'Origen-Destino'!$C$211:$C$221</definedName>
    <definedName name="ZONA_COMUN">'Origen-Destino'!$C$63:$C$72</definedName>
    <definedName name="ZONACOMUN">'Origen-Destino'!$C$222:$C$232</definedName>
  </definedNames>
  <calcPr calcId="191029"/>
</workbook>
</file>

<file path=xl/calcChain.xml><?xml version="1.0" encoding="utf-8"?>
<calcChain xmlns="http://schemas.openxmlformats.org/spreadsheetml/2006/main">
  <c r="D32" i="64" l="1"/>
  <c r="D31" i="64"/>
  <c r="D30" i="64"/>
  <c r="D24" i="64"/>
  <c r="D23" i="64"/>
  <c r="D22" i="64"/>
  <c r="I50" i="63"/>
  <c r="I52" i="63" s="1"/>
  <c r="E52" i="63"/>
  <c r="I44" i="63"/>
  <c r="I43" i="63"/>
  <c r="E44" i="63"/>
  <c r="E43" i="63"/>
  <c r="C27" i="64"/>
  <c r="I45" i="63" l="1"/>
  <c r="I47" i="63" s="1"/>
  <c r="C30" i="64" s="1"/>
  <c r="E45" i="63"/>
  <c r="E47" i="63" s="1"/>
  <c r="C22" i="64" s="1"/>
  <c r="I49" i="63" l="1"/>
  <c r="I51" i="63"/>
  <c r="C35" i="64"/>
  <c r="E49" i="63"/>
  <c r="E50" i="63" s="1"/>
  <c r="E51" i="63"/>
  <c r="I16" i="60"/>
  <c r="C31" i="64" l="1"/>
  <c r="C32" i="64" s="1"/>
  <c r="C23" i="64"/>
  <c r="C36" i="64" s="1"/>
  <c r="C37" i="64" s="1"/>
  <c r="C24" i="64" l="1"/>
</calcChain>
</file>

<file path=xl/sharedStrings.xml><?xml version="1.0" encoding="utf-8"?>
<sst xmlns="http://schemas.openxmlformats.org/spreadsheetml/2006/main" count="1019" uniqueCount="140">
  <si>
    <t>0.0</t>
  </si>
  <si>
    <t>1.1</t>
  </si>
  <si>
    <t>1.2</t>
  </si>
  <si>
    <t>1.3</t>
  </si>
  <si>
    <t>2.0</t>
  </si>
  <si>
    <t>3.0</t>
  </si>
  <si>
    <t>0.0-1.1</t>
  </si>
  <si>
    <t>1.1-1.2</t>
  </si>
  <si>
    <t>1.2-1.3</t>
  </si>
  <si>
    <t>1.3-2.0</t>
  </si>
  <si>
    <t>0.0-1.2</t>
  </si>
  <si>
    <t>1.3-1.3</t>
  </si>
  <si>
    <t>0.0-1.3</t>
  </si>
  <si>
    <t>1.3-0.0</t>
  </si>
  <si>
    <t>3.0-1.2</t>
  </si>
  <si>
    <t>2.0-1.3</t>
  </si>
  <si>
    <t>1.1-0.0</t>
  </si>
  <si>
    <t>1.2-0.0</t>
  </si>
  <si>
    <t>1.2-1.2</t>
  </si>
  <si>
    <t>1.1-3.0</t>
  </si>
  <si>
    <t>1.2-1.1</t>
  </si>
  <si>
    <t>1.3-1.2</t>
  </si>
  <si>
    <t>3.0-1.1</t>
  </si>
  <si>
    <t>1.1-1.3</t>
  </si>
  <si>
    <t>2.1-1.3</t>
  </si>
  <si>
    <t>1.3-2.1</t>
  </si>
  <si>
    <t>3.0-1.3</t>
  </si>
  <si>
    <t>1.3-3.0</t>
  </si>
  <si>
    <t>1.2-3.0</t>
  </si>
  <si>
    <t>1.3-1.1</t>
  </si>
  <si>
    <t>Tarifa Unitaria</t>
  </si>
  <si>
    <t>0.0-3.0</t>
  </si>
  <si>
    <t>1.1-1.1</t>
  </si>
  <si>
    <t>3.0-0.0</t>
  </si>
  <si>
    <t>tb</t>
  </si>
  <si>
    <t>3.0-3.0</t>
  </si>
  <si>
    <t>0.0-0.0</t>
  </si>
  <si>
    <t>2.0-2.0</t>
  </si>
  <si>
    <t>2.0-2.1</t>
  </si>
  <si>
    <t>2.1-2.0</t>
  </si>
  <si>
    <t>2.1-2.1</t>
  </si>
  <si>
    <t>td</t>
  </si>
  <si>
    <t>Cd</t>
  </si>
  <si>
    <t>Cr</t>
  </si>
  <si>
    <t>Aspectos del tarifario</t>
  </si>
  <si>
    <t>Tarifa Unitaria de Balizamiento</t>
  </si>
  <si>
    <t>Tarifa Unitaria de Dragado</t>
  </si>
  <si>
    <t>SIMULADOR INGRESOS</t>
  </si>
  <si>
    <t>Subsección</t>
  </si>
  <si>
    <t>Zona</t>
  </si>
  <si>
    <t>Recorrido</t>
  </si>
  <si>
    <t>Subsección de Origen</t>
  </si>
  <si>
    <t>Subsección de Destino</t>
  </si>
  <si>
    <t>C</t>
  </si>
  <si>
    <t>Fc</t>
  </si>
  <si>
    <t>CAMPANA</t>
  </si>
  <si>
    <t>ROSARIO</t>
  </si>
  <si>
    <t>ZARATE</t>
  </si>
  <si>
    <t>RAMALLO</t>
  </si>
  <si>
    <t>DIAMANTE</t>
  </si>
  <si>
    <t>TIGRE</t>
  </si>
  <si>
    <t>ORIGEN</t>
  </si>
  <si>
    <t>DESTINO</t>
  </si>
  <si>
    <t>TIPO</t>
  </si>
  <si>
    <t>ENTRADA</t>
  </si>
  <si>
    <t>SALIDA</t>
  </si>
  <si>
    <t>Entrada</t>
  </si>
  <si>
    <t>Salida</t>
  </si>
  <si>
    <t>I._MARITIMO_(Reca)</t>
  </si>
  <si>
    <t>LOUIS_DREYFUS</t>
  </si>
  <si>
    <t>NUEVA_PALMIRA</t>
  </si>
  <si>
    <t>RADA_LA_PLATA</t>
  </si>
  <si>
    <t>RENOVA_TIMBUES</t>
  </si>
  <si>
    <t>RIO_PARANA_GUAZU</t>
  </si>
  <si>
    <t>RPP_KM._460</t>
  </si>
  <si>
    <t>SAN_LORENZO</t>
  </si>
  <si>
    <t>SAN_NICOLAS</t>
  </si>
  <si>
    <t>VILLA_CONSTITUCION</t>
  </si>
  <si>
    <t>ZONA_COMUN</t>
  </si>
  <si>
    <t>BUENOS_AIRES</t>
  </si>
  <si>
    <t>COFCO_AGRI_FLOTANTE</t>
  </si>
  <si>
    <t>COFCO_AGRI_SUR</t>
  </si>
  <si>
    <t>CONCEPCION_DEL_URU</t>
  </si>
  <si>
    <t>DEL_GUAZU_S.A.</t>
  </si>
  <si>
    <t>DOCK_SUD</t>
  </si>
  <si>
    <t>KM._171_RPG</t>
  </si>
  <si>
    <t>PUERTO_ESCOBAR</t>
  </si>
  <si>
    <t>RIO_URUGUAY</t>
  </si>
  <si>
    <t>SAN_PEDRO</t>
  </si>
  <si>
    <t>I._MARITIMO_Recalada</t>
  </si>
  <si>
    <t>PUERTO_EXTERIOR</t>
  </si>
  <si>
    <t>BUENOSAIRES</t>
  </si>
  <si>
    <t>COFCOAGRIFLOTANTE</t>
  </si>
  <si>
    <t>COFCOAGRISUR</t>
  </si>
  <si>
    <t>CONCEPCIONDELURU</t>
  </si>
  <si>
    <t>DELGUAZUS</t>
  </si>
  <si>
    <t>DOCKSUD</t>
  </si>
  <si>
    <t>KMRPG</t>
  </si>
  <si>
    <t>LOUISDREYFUS</t>
  </si>
  <si>
    <t>NUEVAPALMIRA</t>
  </si>
  <si>
    <t>PUERTOESCOBAR</t>
  </si>
  <si>
    <t>CAMPANAA</t>
  </si>
  <si>
    <t>DIAMANTEA</t>
  </si>
  <si>
    <t>RADALAPLATA</t>
  </si>
  <si>
    <t>RAMALLOA</t>
  </si>
  <si>
    <t>RENOVATIMBUES</t>
  </si>
  <si>
    <t>RIOPARANAGUAZU</t>
  </si>
  <si>
    <t>RIOURUGUAY</t>
  </si>
  <si>
    <t>ROSARIOA</t>
  </si>
  <si>
    <t>RPPKM460</t>
  </si>
  <si>
    <t>SANLORENZO</t>
  </si>
  <si>
    <t>SANNICOLAS</t>
  </si>
  <si>
    <t>SANPEDRO</t>
  </si>
  <si>
    <t>VILLACONSTITUCION</t>
  </si>
  <si>
    <t>ZARATEA</t>
  </si>
  <si>
    <t>ZONACOMUN</t>
  </si>
  <si>
    <t>IMARITIMORecalada</t>
  </si>
  <si>
    <t>RIO_PARANA_1.3</t>
  </si>
  <si>
    <t>E._MARITIMO_Recalada</t>
  </si>
  <si>
    <t>Cualquier consulta o comentario respecto al simulador por favor escribir a puertos@transporte.gob.ar</t>
  </si>
  <si>
    <t>TOTAL</t>
  </si>
  <si>
    <t>No</t>
  </si>
  <si>
    <t xml:space="preserve">APPLICATION FOR CALCULATING VESSELS' TOLL FEE AT RIVER PLATE AND PARANÁ - PARAGUAY WATERWAY (SANTA FE - OPEN SEA SECTION) </t>
  </si>
  <si>
    <t>The purpose of this application is to provide to the operators of vessels using the River Plate and Paraná-Paraguay Waterway (Santa Fé-Open Sea Section) with an estimate cost of the toll fee that will be payable for standard sailing.</t>
  </si>
  <si>
    <t>Any alternative route not included within this application should be estimated based in a similar and comparable route.</t>
  </si>
  <si>
    <t>All cells coloured in gray must be completed to ensure the correct operation of the application.</t>
  </si>
  <si>
    <t>Vessel particulars</t>
  </si>
  <si>
    <t>NRT</t>
  </si>
  <si>
    <t>Draft (feet)</t>
  </si>
  <si>
    <t>Cabotage</t>
  </si>
  <si>
    <t>Only for cruises</t>
  </si>
  <si>
    <t>Entrance</t>
  </si>
  <si>
    <t>Origin</t>
  </si>
  <si>
    <t>Destination</t>
  </si>
  <si>
    <t>Lights dues</t>
  </si>
  <si>
    <t>Dredging Fee</t>
  </si>
  <si>
    <t>Total Toll Fee</t>
  </si>
  <si>
    <t>Departure</t>
  </si>
  <si>
    <t>Total Lights Dues</t>
  </si>
  <si>
    <t>Total Dredging Fee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</si>
</sst>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_-* #,##0.00\ _€_-;\-* #,##0.00\ _€_-;_-* &quot;-&quot;??\ _€_-;_-@_-"/>
    <numFmt numFmtId="165" formatCode="0.0000"/>
    <numFmt numFmtId="166" formatCode="0.0"/>
    <numFmt numFmtId="167" formatCode="0.000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0.34998626667073579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0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NumberFormat="0" applyFill="0" applyBorder="0" applyAlignment="0" applyProtection="0"/>
    <xf numFmtId="0" fontId="3" fillId="0" borderId="0"/>
    <xf numFmtId="43" fontId="1" fillId="0" borderId="0" applyFont="0" applyFill="0" applyBorder="0" applyAlignment="0" applyProtection="0"/>
    <xf numFmtId="0" fontId="2" fillId="0" borderId="0"/>
    <xf numFmtId="0" fontId="9" fillId="0" borderId="0"/>
    <xf numFmtId="43" fontId="9" fillId="0" borderId="0" applyFont="0" applyFill="0" applyBorder="0" applyAlignment="0" applyProtection="0"/>
  </cellStyleXfs>
  <cellXfs count="65">
    <xf numFmtId="0" fontId="0" fillId="0" borderId="0" xfId="0"/>
    <xf numFmtId="0" fontId="4" fillId="0" borderId="0" xfId="0" applyFont="1"/>
    <xf numFmtId="0" fontId="0" fillId="0" borderId="0" xfId="0" applyBorder="1"/>
    <xf numFmtId="165" fontId="0" fillId="0" borderId="0" xfId="0" applyNumberFormat="1" applyBorder="1"/>
    <xf numFmtId="0" fontId="4" fillId="0" borderId="0" xfId="0" applyFont="1" applyBorder="1" applyAlignment="1">
      <alignment horizontal="left"/>
    </xf>
    <xf numFmtId="0" fontId="5" fillId="0" borderId="0" xfId="0" applyFont="1"/>
    <xf numFmtId="0" fontId="0" fillId="0" borderId="0" xfId="0" applyFont="1" applyFill="1" applyBorder="1"/>
    <xf numFmtId="0" fontId="8" fillId="0" borderId="0" xfId="0" applyFont="1"/>
    <xf numFmtId="0" fontId="0" fillId="0" borderId="7" xfId="0" applyBorder="1"/>
    <xf numFmtId="0" fontId="0" fillId="0" borderId="2" xfId="0" applyBorder="1"/>
    <xf numFmtId="165" fontId="0" fillId="0" borderId="2" xfId="0" applyNumberFormat="1" applyBorder="1"/>
    <xf numFmtId="165" fontId="0" fillId="0" borderId="5" xfId="0" applyNumberFormat="1" applyBorder="1"/>
    <xf numFmtId="165" fontId="0" fillId="0" borderId="4" xfId="0" applyNumberFormat="1" applyBorder="1"/>
    <xf numFmtId="0" fontId="0" fillId="0" borderId="5" xfId="0" applyBorder="1"/>
    <xf numFmtId="0" fontId="0" fillId="0" borderId="6" xfId="0" applyFont="1" applyBorder="1"/>
    <xf numFmtId="10" fontId="0" fillId="0" borderId="0" xfId="0" applyNumberFormat="1" applyFill="1" applyBorder="1"/>
    <xf numFmtId="0" fontId="0" fillId="0" borderId="0" xfId="0" applyFont="1" applyFill="1" applyBorder="1" applyAlignment="1">
      <alignment horizontal="left"/>
    </xf>
    <xf numFmtId="0" fontId="2" fillId="0" borderId="0" xfId="7"/>
    <xf numFmtId="0" fontId="4" fillId="0" borderId="6" xfId="0" applyFont="1" applyBorder="1"/>
    <xf numFmtId="0" fontId="4" fillId="0" borderId="7" xfId="0" applyFont="1" applyBorder="1" applyAlignment="1">
      <alignment horizontal="right"/>
    </xf>
    <xf numFmtId="0" fontId="4" fillId="0" borderId="8" xfId="0" applyFont="1" applyBorder="1" applyAlignment="1">
      <alignment horizontal="right"/>
    </xf>
    <xf numFmtId="0" fontId="0" fillId="0" borderId="1" xfId="0" applyFont="1" applyBorder="1"/>
    <xf numFmtId="0" fontId="0" fillId="0" borderId="3" xfId="0" applyFont="1" applyBorder="1"/>
    <xf numFmtId="0" fontId="0" fillId="0" borderId="0" xfId="0" applyFill="1" applyBorder="1"/>
    <xf numFmtId="0" fontId="8" fillId="0" borderId="0" xfId="0" applyFont="1" applyFill="1" applyBorder="1"/>
    <xf numFmtId="2" fontId="0" fillId="0" borderId="0" xfId="0" applyNumberFormat="1" applyFill="1" applyBorder="1"/>
    <xf numFmtId="0" fontId="6" fillId="0" borderId="0" xfId="0" applyFont="1" applyFill="1" applyBorder="1" applyAlignment="1"/>
    <xf numFmtId="1" fontId="0" fillId="0" borderId="0" xfId="0" applyNumberFormat="1" applyFill="1" applyBorder="1"/>
    <xf numFmtId="10" fontId="0" fillId="0" borderId="0" xfId="0" applyNumberFormat="1" applyFont="1" applyFill="1" applyBorder="1" applyAlignment="1">
      <alignment horizontal="left"/>
    </xf>
    <xf numFmtId="0" fontId="2" fillId="0" borderId="0" xfId="7" applyFill="1"/>
    <xf numFmtId="0" fontId="4" fillId="0" borderId="0" xfId="0" applyFont="1" applyFill="1" applyBorder="1"/>
    <xf numFmtId="0" fontId="6" fillId="0" borderId="0" xfId="0" applyFont="1" applyFill="1" applyBorder="1"/>
    <xf numFmtId="49" fontId="0" fillId="0" borderId="0" xfId="0" applyNumberFormat="1"/>
    <xf numFmtId="49" fontId="0" fillId="0" borderId="1" xfId="0" applyNumberFormat="1" applyFont="1" applyBorder="1"/>
    <xf numFmtId="49" fontId="0" fillId="0" borderId="3" xfId="0" applyNumberFormat="1" applyFont="1" applyBorder="1"/>
    <xf numFmtId="49" fontId="6" fillId="0" borderId="0" xfId="0" applyNumberFormat="1" applyFont="1" applyFill="1" applyBorder="1" applyAlignment="1"/>
    <xf numFmtId="166" fontId="0" fillId="0" borderId="0" xfId="0" applyNumberFormat="1" applyFill="1" applyBorder="1"/>
    <xf numFmtId="165" fontId="0" fillId="0" borderId="0" xfId="0" applyNumberFormat="1" applyFill="1" applyBorder="1"/>
    <xf numFmtId="167" fontId="0" fillId="0" borderId="0" xfId="0" applyNumberFormat="1" applyFill="1" applyBorder="1"/>
    <xf numFmtId="0" fontId="4" fillId="0" borderId="0" xfId="0" applyFont="1" applyAlignment="1">
      <alignment horizontal="left" indent="1"/>
    </xf>
    <xf numFmtId="0" fontId="0" fillId="0" borderId="9" xfId="0" applyFont="1" applyBorder="1" applyAlignment="1">
      <alignment horizontal="left"/>
    </xf>
    <xf numFmtId="0" fontId="0" fillId="0" borderId="0" xfId="0" applyFont="1" applyAlignment="1">
      <alignment horizontal="left" inden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horizontal="left" indent="2"/>
    </xf>
    <xf numFmtId="0" fontId="0" fillId="0" borderId="0" xfId="0" applyFont="1" applyAlignment="1"/>
    <xf numFmtId="0" fontId="0" fillId="0" borderId="0" xfId="0" applyFont="1"/>
    <xf numFmtId="0" fontId="0" fillId="0" borderId="1" xfId="0" applyFont="1" applyFill="1" applyBorder="1"/>
    <xf numFmtId="0" fontId="0" fillId="0" borderId="1" xfId="0" applyBorder="1"/>
    <xf numFmtId="164" fontId="6" fillId="0" borderId="0" xfId="1" applyFont="1" applyBorder="1"/>
    <xf numFmtId="0" fontId="6" fillId="0" borderId="0" xfId="0" applyFont="1" applyBorder="1"/>
    <xf numFmtId="0" fontId="0" fillId="0" borderId="3" xfId="0" applyBorder="1"/>
    <xf numFmtId="0" fontId="4" fillId="0" borderId="0" xfId="0" applyFont="1" applyBorder="1"/>
    <xf numFmtId="0" fontId="8" fillId="0" borderId="0" xfId="0" applyFont="1" applyBorder="1"/>
    <xf numFmtId="0" fontId="6" fillId="0" borderId="2" xfId="0" applyFont="1" applyBorder="1" applyAlignment="1">
      <alignment vertical="center" wrapText="1"/>
    </xf>
    <xf numFmtId="164" fontId="8" fillId="0" borderId="0" xfId="1" applyFont="1" applyBorder="1"/>
    <xf numFmtId="0" fontId="0" fillId="0" borderId="2" xfId="0" applyFont="1" applyBorder="1" applyAlignment="1"/>
    <xf numFmtId="164" fontId="0" fillId="3" borderId="10" xfId="1" applyFont="1" applyFill="1" applyBorder="1"/>
    <xf numFmtId="0" fontId="0" fillId="3" borderId="10" xfId="0" applyFill="1" applyBorder="1" applyAlignment="1">
      <alignment horizontal="right"/>
    </xf>
    <xf numFmtId="0" fontId="0" fillId="3" borderId="10" xfId="0" applyFill="1" applyBorder="1"/>
    <xf numFmtId="0" fontId="6" fillId="0" borderId="0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</cellXfs>
  <cellStyles count="10">
    <cellStyle name="Millares" xfId="1" builtinId="3"/>
    <cellStyle name="Millares 2" xfId="4" xr:uid="{00000000-0005-0000-0000-000001000000}"/>
    <cellStyle name="Millares 3" xfId="6" xr:uid="{00000000-0005-0000-0000-000002000000}"/>
    <cellStyle name="Millares 4" xfId="9" xr:uid="{00000000-0005-0000-0000-000003000000}"/>
    <cellStyle name="Normal" xfId="0" builtinId="0"/>
    <cellStyle name="Normal 2" xfId="2" xr:uid="{00000000-0005-0000-0000-000005000000}"/>
    <cellStyle name="Normal 2 2" xfId="5" xr:uid="{00000000-0005-0000-0000-000006000000}"/>
    <cellStyle name="Normal 2 2 2" xfId="7" xr:uid="{00000000-0005-0000-0000-000007000000}"/>
    <cellStyle name="Normal 3" xfId="3" xr:uid="{00000000-0005-0000-0000-000008000000}"/>
    <cellStyle name="Normal 4" xfId="8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DD12F4-9807-45B5-9506-316A35AEFCE1}">
  <dimension ref="A1:F52"/>
  <sheetViews>
    <sheetView tabSelected="1" workbookViewId="0">
      <selection sqref="A1:F1"/>
    </sheetView>
  </sheetViews>
  <sheetFormatPr baseColWidth="10" defaultRowHeight="14.5" x14ac:dyDescent="0.35"/>
  <cols>
    <col min="1" max="1" width="4.6328125" customWidth="1"/>
    <col min="2" max="2" width="23.08984375" customWidth="1"/>
    <col min="3" max="3" width="35" customWidth="1"/>
    <col min="4" max="4" width="8.7265625" customWidth="1"/>
    <col min="5" max="5" width="13.54296875" customWidth="1"/>
    <col min="6" max="6" width="3.36328125" customWidth="1"/>
  </cols>
  <sheetData>
    <row r="1" spans="1:6" ht="26" customHeight="1" x14ac:dyDescent="0.35">
      <c r="A1" s="61" t="s">
        <v>122</v>
      </c>
      <c r="B1" s="62"/>
      <c r="C1" s="62"/>
      <c r="D1" s="62"/>
      <c r="E1" s="62"/>
      <c r="F1" s="63"/>
    </row>
    <row r="2" spans="1:6" x14ac:dyDescent="0.35">
      <c r="A2" s="47"/>
      <c r="B2" s="51"/>
      <c r="C2" s="2"/>
      <c r="D2" s="2"/>
      <c r="E2" s="2"/>
      <c r="F2" s="9"/>
    </row>
    <row r="3" spans="1:6" ht="14.5" customHeight="1" x14ac:dyDescent="0.35">
      <c r="A3" s="47"/>
      <c r="B3" s="64" t="s">
        <v>123</v>
      </c>
      <c r="C3" s="64"/>
      <c r="D3" s="64"/>
      <c r="E3" s="64"/>
      <c r="F3" s="53"/>
    </row>
    <row r="4" spans="1:6" x14ac:dyDescent="0.35">
      <c r="A4" s="47"/>
      <c r="B4" s="64"/>
      <c r="C4" s="64"/>
      <c r="D4" s="64"/>
      <c r="E4" s="64"/>
      <c r="F4" s="53"/>
    </row>
    <row r="5" spans="1:6" x14ac:dyDescent="0.35">
      <c r="A5" s="47"/>
      <c r="B5" s="64"/>
      <c r="C5" s="64"/>
      <c r="D5" s="64"/>
      <c r="E5" s="64"/>
      <c r="F5" s="53"/>
    </row>
    <row r="6" spans="1:6" ht="14.5" customHeight="1" x14ac:dyDescent="0.35">
      <c r="A6" s="47"/>
      <c r="B6" s="64" t="s">
        <v>124</v>
      </c>
      <c r="C6" s="64"/>
      <c r="D6" s="64"/>
      <c r="E6" s="64"/>
      <c r="F6" s="53"/>
    </row>
    <row r="7" spans="1:6" x14ac:dyDescent="0.35">
      <c r="A7" s="47"/>
      <c r="B7" s="64"/>
      <c r="C7" s="64"/>
      <c r="D7" s="64"/>
      <c r="E7" s="64"/>
      <c r="F7" s="53"/>
    </row>
    <row r="8" spans="1:6" ht="14.5" customHeight="1" x14ac:dyDescent="0.35">
      <c r="A8" s="47"/>
      <c r="B8" s="64" t="s">
        <v>125</v>
      </c>
      <c r="C8" s="64"/>
      <c r="D8" s="64"/>
      <c r="E8" s="64"/>
      <c r="F8" s="53"/>
    </row>
    <row r="9" spans="1:6" x14ac:dyDescent="0.35">
      <c r="A9" s="47"/>
      <c r="B9" s="64"/>
      <c r="C9" s="64"/>
      <c r="D9" s="64"/>
      <c r="E9" s="64"/>
      <c r="F9" s="55"/>
    </row>
    <row r="10" spans="1:6" x14ac:dyDescent="0.35">
      <c r="A10" s="47"/>
      <c r="B10" s="2"/>
      <c r="C10" s="2"/>
      <c r="D10" s="2"/>
      <c r="E10" s="2"/>
      <c r="F10" s="9"/>
    </row>
    <row r="11" spans="1:6" x14ac:dyDescent="0.35">
      <c r="A11" s="47"/>
      <c r="B11" s="2"/>
      <c r="C11" s="2"/>
      <c r="D11" s="2"/>
      <c r="E11" s="2"/>
      <c r="F11" s="9"/>
    </row>
    <row r="12" spans="1:6" x14ac:dyDescent="0.35">
      <c r="A12" s="47"/>
      <c r="B12" s="52" t="s">
        <v>126</v>
      </c>
      <c r="C12" s="2"/>
      <c r="D12" s="2"/>
      <c r="E12" s="2"/>
      <c r="F12" s="9"/>
    </row>
    <row r="13" spans="1:6" x14ac:dyDescent="0.35">
      <c r="A13" s="47"/>
      <c r="B13" s="49" t="s">
        <v>127</v>
      </c>
      <c r="C13" s="56">
        <v>27444</v>
      </c>
      <c r="D13" s="2"/>
      <c r="E13" s="2"/>
      <c r="F13" s="9"/>
    </row>
    <row r="14" spans="1:6" x14ac:dyDescent="0.35">
      <c r="A14" s="47"/>
      <c r="B14" s="49" t="s">
        <v>128</v>
      </c>
      <c r="C14" s="56">
        <v>47.17</v>
      </c>
      <c r="D14" s="2"/>
      <c r="E14" s="2"/>
      <c r="F14" s="9"/>
    </row>
    <row r="15" spans="1:6" x14ac:dyDescent="0.35">
      <c r="A15" s="47"/>
      <c r="B15" s="2" t="s">
        <v>129</v>
      </c>
      <c r="C15" s="57" t="s">
        <v>121</v>
      </c>
      <c r="D15" s="2"/>
      <c r="E15" s="2"/>
      <c r="F15" s="9"/>
    </row>
    <row r="16" spans="1:6" x14ac:dyDescent="0.35">
      <c r="A16" s="47"/>
      <c r="B16" s="2" t="s">
        <v>130</v>
      </c>
      <c r="C16" s="57" t="s">
        <v>121</v>
      </c>
      <c r="D16" s="2"/>
      <c r="E16" s="2"/>
      <c r="F16" s="9"/>
    </row>
    <row r="17" spans="1:6" x14ac:dyDescent="0.35">
      <c r="A17" s="47"/>
      <c r="B17" s="2"/>
      <c r="C17" s="2"/>
      <c r="D17" s="2"/>
      <c r="E17" s="2"/>
      <c r="F17" s="9"/>
    </row>
    <row r="18" spans="1:6" x14ac:dyDescent="0.35">
      <c r="A18" s="47"/>
      <c r="B18" s="52" t="s">
        <v>131</v>
      </c>
      <c r="C18" s="2"/>
      <c r="D18" s="2"/>
      <c r="E18" s="2"/>
      <c r="F18" s="9"/>
    </row>
    <row r="19" spans="1:6" x14ac:dyDescent="0.35">
      <c r="A19" s="47"/>
      <c r="B19" s="2" t="s">
        <v>132</v>
      </c>
      <c r="C19" s="58" t="s">
        <v>89</v>
      </c>
      <c r="D19" s="2"/>
      <c r="E19" s="2"/>
      <c r="F19" s="9"/>
    </row>
    <row r="20" spans="1:6" x14ac:dyDescent="0.35">
      <c r="A20" s="47"/>
      <c r="B20" s="2" t="s">
        <v>133</v>
      </c>
      <c r="C20" s="58" t="s">
        <v>58</v>
      </c>
      <c r="D20" s="2"/>
      <c r="E20" s="2"/>
      <c r="F20" s="9"/>
    </row>
    <row r="21" spans="1:6" x14ac:dyDescent="0.35">
      <c r="A21" s="47"/>
      <c r="B21" s="2"/>
      <c r="C21" s="2"/>
      <c r="D21" s="2"/>
      <c r="E21" s="2"/>
      <c r="F21" s="9"/>
    </row>
    <row r="22" spans="1:6" x14ac:dyDescent="0.35">
      <c r="A22" s="47"/>
      <c r="B22" s="49" t="s">
        <v>134</v>
      </c>
      <c r="C22" s="48">
        <f>IFERROR(IF(C16="No",$C$13*Anexo!$E$47*Anexo!$B$4,$C$13*Anexo!$E$47*Anexo!$B$4*0.8),"")</f>
        <v>7029.0121679999993</v>
      </c>
      <c r="D22" s="49" t="str">
        <f>IF($C$15="Yes","$","USD")</f>
        <v>USD</v>
      </c>
      <c r="E22" s="49"/>
      <c r="F22" s="9"/>
    </row>
    <row r="23" spans="1:6" x14ac:dyDescent="0.35">
      <c r="A23" s="47"/>
      <c r="B23" s="49" t="s">
        <v>135</v>
      </c>
      <c r="C23" s="48">
        <f>IFERROR(IF(C16="No",Anexo!E52*Anexo!B4*Simulador!C13*Anexo!E51,Anexo!E52*Anexo!B4*Simulador!C13*Anexo!E51*0.8),"")</f>
        <v>33826.460886156456</v>
      </c>
      <c r="D23" s="49" t="str">
        <f>IF($C$15="Yes","$","USD")</f>
        <v>USD</v>
      </c>
      <c r="E23" s="49"/>
      <c r="F23" s="9"/>
    </row>
    <row r="24" spans="1:6" x14ac:dyDescent="0.35">
      <c r="A24" s="47"/>
      <c r="B24" s="49" t="s">
        <v>136</v>
      </c>
      <c r="C24" s="48">
        <f>SUM(C22:C23)</f>
        <v>40855.473054156457</v>
      </c>
      <c r="D24" s="49" t="str">
        <f>IF($C$15="Yes","$","USD")</f>
        <v>USD</v>
      </c>
      <c r="E24" s="49"/>
      <c r="F24" s="9"/>
    </row>
    <row r="25" spans="1:6" x14ac:dyDescent="0.35">
      <c r="A25" s="47"/>
      <c r="B25" s="2"/>
      <c r="C25" s="2"/>
      <c r="D25" s="2"/>
      <c r="E25" s="2"/>
      <c r="F25" s="9"/>
    </row>
    <row r="26" spans="1:6" x14ac:dyDescent="0.35">
      <c r="A26" s="47"/>
      <c r="B26" s="52" t="s">
        <v>137</v>
      </c>
      <c r="C26" s="2"/>
      <c r="D26" s="2"/>
      <c r="E26" s="2"/>
      <c r="F26" s="9"/>
    </row>
    <row r="27" spans="1:6" x14ac:dyDescent="0.35">
      <c r="A27" s="47"/>
      <c r="B27" s="2" t="s">
        <v>132</v>
      </c>
      <c r="C27" s="58" t="str">
        <f>IF(C20=0,"",C20)</f>
        <v>RAMALLO</v>
      </c>
      <c r="D27" s="2"/>
      <c r="E27" s="2"/>
      <c r="F27" s="9"/>
    </row>
    <row r="28" spans="1:6" x14ac:dyDescent="0.35">
      <c r="A28" s="47"/>
      <c r="B28" s="2" t="s">
        <v>133</v>
      </c>
      <c r="C28" s="58" t="s">
        <v>118</v>
      </c>
      <c r="D28" s="2"/>
      <c r="E28" s="2"/>
      <c r="F28" s="9"/>
    </row>
    <row r="29" spans="1:6" x14ac:dyDescent="0.35">
      <c r="A29" s="47"/>
      <c r="B29" s="2"/>
      <c r="C29" s="2"/>
      <c r="D29" s="2"/>
      <c r="E29" s="2"/>
      <c r="F29" s="9"/>
    </row>
    <row r="30" spans="1:6" x14ac:dyDescent="0.35">
      <c r="A30" s="47"/>
      <c r="B30" s="49" t="s">
        <v>134</v>
      </c>
      <c r="C30" s="48">
        <f>IFERROR(IF(C16="No",$C$13*Anexo!$I$47*Anexo!$B$4,$C$13*Anexo!$I$47*Anexo!$B$4*0.8),"")</f>
        <v>7029.0121679999993</v>
      </c>
      <c r="D30" s="49" t="str">
        <f>IF($C$15="Yes","$","USD")</f>
        <v>USD</v>
      </c>
      <c r="E30" s="49"/>
      <c r="F30" s="9"/>
    </row>
    <row r="31" spans="1:6" x14ac:dyDescent="0.35">
      <c r="A31" s="47"/>
      <c r="B31" s="49" t="s">
        <v>135</v>
      </c>
      <c r="C31" s="48">
        <f>IFERROR(IF(C16="No",Anexo!I52*Anexo!B4*Simulador!C13*Anexo!I51,Anexo!I52*Anexo!B4*Simulador!C13*Anexo!I51*0.8),"")</f>
        <v>33826.460886156456</v>
      </c>
      <c r="D31" s="49" t="str">
        <f>IF($C$15="Yes","$","USD")</f>
        <v>USD</v>
      </c>
      <c r="E31" s="49"/>
      <c r="F31" s="9"/>
    </row>
    <row r="32" spans="1:6" x14ac:dyDescent="0.35">
      <c r="A32" s="47"/>
      <c r="B32" s="49" t="s">
        <v>136</v>
      </c>
      <c r="C32" s="48">
        <f>SUM(C30:C31)</f>
        <v>40855.473054156457</v>
      </c>
      <c r="D32" s="49" t="str">
        <f>IF($C$15="Yes","$","USD")</f>
        <v>USD</v>
      </c>
      <c r="E32" s="49"/>
      <c r="F32" s="9"/>
    </row>
    <row r="33" spans="1:6" x14ac:dyDescent="0.35">
      <c r="A33" s="47"/>
      <c r="B33" s="49"/>
      <c r="C33" s="48"/>
      <c r="D33" s="49"/>
      <c r="E33" s="49"/>
      <c r="F33" s="9"/>
    </row>
    <row r="34" spans="1:6" x14ac:dyDescent="0.35">
      <c r="A34" s="47"/>
      <c r="B34" s="49"/>
      <c r="C34" s="48"/>
      <c r="D34" s="49"/>
      <c r="E34" s="49"/>
      <c r="F34" s="9"/>
    </row>
    <row r="35" spans="1:6" x14ac:dyDescent="0.35">
      <c r="A35" s="47"/>
      <c r="B35" s="52" t="s">
        <v>138</v>
      </c>
      <c r="C35" s="54">
        <f>IFERROR(C22+C30,"")</f>
        <v>14058.024335999999</v>
      </c>
      <c r="D35" s="49"/>
      <c r="E35" s="49"/>
      <c r="F35" s="9"/>
    </row>
    <row r="36" spans="1:6" x14ac:dyDescent="0.35">
      <c r="A36" s="47"/>
      <c r="B36" s="52" t="s">
        <v>139</v>
      </c>
      <c r="C36" s="54">
        <f>IFERROR(C23+C31,"")</f>
        <v>67652.921772312911</v>
      </c>
      <c r="D36" s="49"/>
      <c r="E36" s="49"/>
      <c r="F36" s="9"/>
    </row>
    <row r="37" spans="1:6" x14ac:dyDescent="0.35">
      <c r="A37" s="47"/>
      <c r="B37" s="52" t="s">
        <v>120</v>
      </c>
      <c r="C37" s="54">
        <f>IFERROR(C35+C36,"")</f>
        <v>81710.946108312914</v>
      </c>
      <c r="D37" s="49"/>
      <c r="E37" s="49"/>
      <c r="F37" s="9"/>
    </row>
    <row r="38" spans="1:6" x14ac:dyDescent="0.35">
      <c r="A38" s="47"/>
      <c r="B38" s="49"/>
      <c r="C38" s="48"/>
      <c r="D38" s="49"/>
      <c r="E38" s="49"/>
      <c r="F38" s="9"/>
    </row>
    <row r="39" spans="1:6" x14ac:dyDescent="0.35">
      <c r="A39" s="47"/>
      <c r="B39" s="49"/>
      <c r="C39" s="48"/>
      <c r="D39" s="49"/>
      <c r="E39" s="49"/>
      <c r="F39" s="9"/>
    </row>
    <row r="40" spans="1:6" x14ac:dyDescent="0.35">
      <c r="A40" s="47"/>
      <c r="B40" s="49"/>
      <c r="C40" s="48"/>
      <c r="D40" s="49"/>
      <c r="E40" s="49"/>
      <c r="F40" s="9"/>
    </row>
    <row r="41" spans="1:6" x14ac:dyDescent="0.35">
      <c r="A41" s="47"/>
      <c r="B41" s="49"/>
      <c r="C41" s="48"/>
      <c r="D41" s="49"/>
      <c r="E41" s="49"/>
      <c r="F41" s="9"/>
    </row>
    <row r="42" spans="1:6" x14ac:dyDescent="0.35">
      <c r="A42" s="47"/>
      <c r="B42" s="49"/>
      <c r="C42" s="48"/>
      <c r="D42" s="49"/>
      <c r="E42" s="49"/>
      <c r="F42" s="9"/>
    </row>
    <row r="43" spans="1:6" x14ac:dyDescent="0.35">
      <c r="A43" s="47"/>
      <c r="B43" s="49"/>
      <c r="C43" s="48"/>
      <c r="D43" s="49"/>
      <c r="E43" s="49"/>
      <c r="F43" s="9"/>
    </row>
    <row r="44" spans="1:6" x14ac:dyDescent="0.35">
      <c r="A44" s="47"/>
      <c r="B44" s="49"/>
      <c r="C44" s="48"/>
      <c r="D44" s="49"/>
      <c r="E44" s="49"/>
      <c r="F44" s="9"/>
    </row>
    <row r="45" spans="1:6" x14ac:dyDescent="0.35">
      <c r="A45" s="47"/>
      <c r="B45" s="49"/>
      <c r="C45" s="48"/>
      <c r="D45" s="49"/>
      <c r="E45" s="49"/>
      <c r="F45" s="9"/>
    </row>
    <row r="46" spans="1:6" x14ac:dyDescent="0.35">
      <c r="A46" s="47"/>
      <c r="B46" s="49"/>
      <c r="C46" s="48"/>
      <c r="D46" s="49"/>
      <c r="E46" s="49"/>
      <c r="F46" s="9"/>
    </row>
    <row r="47" spans="1:6" x14ac:dyDescent="0.35">
      <c r="A47" s="47"/>
      <c r="B47" s="49"/>
      <c r="C47" s="48"/>
      <c r="D47" s="49"/>
      <c r="E47" s="49"/>
      <c r="F47" s="9"/>
    </row>
    <row r="48" spans="1:6" x14ac:dyDescent="0.35">
      <c r="A48" s="47"/>
      <c r="B48" s="49"/>
      <c r="C48" s="48"/>
      <c r="D48" s="49"/>
      <c r="E48" s="49"/>
      <c r="F48" s="9"/>
    </row>
    <row r="49" spans="1:6" x14ac:dyDescent="0.35">
      <c r="A49" s="47"/>
      <c r="B49" s="49"/>
      <c r="C49" s="48"/>
      <c r="D49" s="49"/>
      <c r="E49" s="49"/>
      <c r="F49" s="9"/>
    </row>
    <row r="50" spans="1:6" x14ac:dyDescent="0.35">
      <c r="A50" s="47"/>
      <c r="B50" s="49"/>
      <c r="C50" s="48"/>
      <c r="D50" s="49"/>
      <c r="E50" s="49"/>
      <c r="F50" s="9"/>
    </row>
    <row r="51" spans="1:6" x14ac:dyDescent="0.35">
      <c r="A51" s="47"/>
      <c r="B51" s="59" t="s">
        <v>119</v>
      </c>
      <c r="C51" s="59"/>
      <c r="D51" s="59"/>
      <c r="E51" s="59"/>
      <c r="F51" s="9"/>
    </row>
    <row r="52" spans="1:6" ht="15" thickBot="1" x14ac:dyDescent="0.4">
      <c r="A52" s="50"/>
      <c r="B52" s="60"/>
      <c r="C52" s="60"/>
      <c r="D52" s="60"/>
      <c r="E52" s="60"/>
      <c r="F52" s="13">
        <v>1</v>
      </c>
    </row>
  </sheetData>
  <sheetProtection algorithmName="SHA-512" hashValue="9vL1jBR/chyfsdKS3+zXBNBvtnAjAHYv15i/wWJBmcujODoEoGleNsMwzBCbt/6Zn4P5ZCwLqWcbojnuw6U20A==" saltValue="9J+jy17s12cMzs0Y3J3Lfg==" spinCount="100000" sheet="1" objects="1" scenarios="1"/>
  <protectedRanges>
    <protectedRange sqref="C13" name="TRN"/>
    <protectedRange sqref="C14" name="Calado"/>
    <protectedRange sqref="C15" name="Cabotaje Nacional"/>
    <protectedRange sqref="C16" name="Crucero"/>
    <protectedRange sqref="C19" name="EntradaOrigen"/>
    <protectedRange sqref="C20" name="EntradaDestino"/>
    <protectedRange sqref="C27" name="SalidaOrigen"/>
    <protectedRange sqref="C28" name="SalidaDestino"/>
  </protectedRanges>
  <mergeCells count="5">
    <mergeCell ref="A1:F1"/>
    <mergeCell ref="B3:E5"/>
    <mergeCell ref="B6:E7"/>
    <mergeCell ref="B51:E52"/>
    <mergeCell ref="B8:E9"/>
  </mergeCells>
  <dataValidations count="4">
    <dataValidation type="list" allowBlank="1" showInputMessage="1" showErrorMessage="1" sqref="C19" xr:uid="{A86FD71C-C397-43DD-A158-D6FA84CEDDAA}">
      <formula1>ENTRADA</formula1>
    </dataValidation>
    <dataValidation type="list" allowBlank="1" showInputMessage="1" showErrorMessage="1" sqref="C20" xr:uid="{06AC518D-1536-4934-975D-2FE4A2606E69}">
      <formula1>INDIRECT($C$19)</formula1>
    </dataValidation>
    <dataValidation type="list" allowBlank="1" showInputMessage="1" showErrorMessage="1" sqref="C16" xr:uid="{A1CF33E5-37FB-4E2C-9821-2A0120A8D1B9}">
      <formula1>"Yes,No"</formula1>
    </dataValidation>
    <dataValidation type="list" allowBlank="1" showInputMessage="1" showErrorMessage="1" sqref="C15" xr:uid="{C7CCDD51-CA6A-4B56-8FC1-FC6D7D2C9E50}">
      <formula1>"Yes,No"</formula1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6EBA0E6-CD76-4911-B387-8B9E2B8ACDD2}">
          <x14:formula1>
            <xm:f>INDIRECT('Origen-Destino'!$I$16)</xm:f>
          </x14:formula1>
          <xm:sqref>C28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/>
  <dimension ref="A1:J327"/>
  <sheetViews>
    <sheetView workbookViewId="0">
      <selection activeCell="F11" sqref="F11"/>
    </sheetView>
  </sheetViews>
  <sheetFormatPr baseColWidth="10" defaultRowHeight="14.5" x14ac:dyDescent="0.35"/>
  <cols>
    <col min="1" max="1" width="9.453125" style="45" bestFit="1" customWidth="1"/>
    <col min="2" max="2" width="23" style="45" bestFit="1" customWidth="1"/>
    <col min="3" max="3" width="24.1796875" style="45" bestFit="1" customWidth="1"/>
    <col min="4" max="4" width="11.81640625" style="45" bestFit="1" customWidth="1"/>
    <col min="5" max="5" width="9.453125" style="45" bestFit="1" customWidth="1"/>
    <col min="6" max="6" width="23" style="45" bestFit="1" customWidth="1"/>
    <col min="7" max="7" width="20.54296875" bestFit="1" customWidth="1"/>
  </cols>
  <sheetData>
    <row r="1" spans="1:9" x14ac:dyDescent="0.35">
      <c r="A1" s="40" t="s">
        <v>63</v>
      </c>
      <c r="B1" s="41" t="s">
        <v>61</v>
      </c>
      <c r="C1" s="40" t="s">
        <v>62</v>
      </c>
      <c r="E1" s="45" t="s">
        <v>63</v>
      </c>
      <c r="F1" s="45" t="s">
        <v>61</v>
      </c>
    </row>
    <row r="2" spans="1:9" x14ac:dyDescent="0.35">
      <c r="A2" s="42" t="s">
        <v>64</v>
      </c>
      <c r="B2" s="44" t="s">
        <v>55</v>
      </c>
      <c r="C2" s="44" t="s">
        <v>75</v>
      </c>
      <c r="E2" s="45" t="s">
        <v>64</v>
      </c>
      <c r="F2" s="44" t="s">
        <v>55</v>
      </c>
      <c r="H2" s="43"/>
    </row>
    <row r="3" spans="1:9" x14ac:dyDescent="0.35">
      <c r="A3" s="42" t="s">
        <v>64</v>
      </c>
      <c r="B3" s="44" t="s">
        <v>55</v>
      </c>
      <c r="C3" s="44" t="s">
        <v>81</v>
      </c>
      <c r="E3" s="45" t="s">
        <v>64</v>
      </c>
      <c r="F3" s="44" t="s">
        <v>89</v>
      </c>
      <c r="H3" s="41"/>
    </row>
    <row r="4" spans="1:9" x14ac:dyDescent="0.35">
      <c r="A4" s="42" t="s">
        <v>64</v>
      </c>
      <c r="B4" s="44" t="s">
        <v>55</v>
      </c>
      <c r="C4" s="44" t="s">
        <v>74</v>
      </c>
      <c r="E4" s="45" t="s">
        <v>64</v>
      </c>
      <c r="F4" s="44" t="s">
        <v>69</v>
      </c>
      <c r="H4" s="43"/>
    </row>
    <row r="5" spans="1:9" x14ac:dyDescent="0.35">
      <c r="A5" s="42" t="s">
        <v>64</v>
      </c>
      <c r="B5" s="44" t="s">
        <v>68</v>
      </c>
      <c r="C5" s="44" t="s">
        <v>79</v>
      </c>
      <c r="E5" s="45" t="s">
        <v>64</v>
      </c>
      <c r="F5" s="44" t="s">
        <v>70</v>
      </c>
      <c r="H5" s="43"/>
    </row>
    <row r="6" spans="1:9" x14ac:dyDescent="0.35">
      <c r="A6" s="42" t="s">
        <v>64</v>
      </c>
      <c r="B6" s="44" t="s">
        <v>68</v>
      </c>
      <c r="C6" s="44" t="s">
        <v>55</v>
      </c>
      <c r="E6" s="45" t="s">
        <v>64</v>
      </c>
      <c r="F6" s="44" t="s">
        <v>71</v>
      </c>
      <c r="H6" s="43"/>
    </row>
    <row r="7" spans="1:9" x14ac:dyDescent="0.35">
      <c r="A7" s="42" t="s">
        <v>64</v>
      </c>
      <c r="B7" s="44" t="s">
        <v>68</v>
      </c>
      <c r="C7" s="44" t="s">
        <v>83</v>
      </c>
      <c r="E7" s="45" t="s">
        <v>64</v>
      </c>
      <c r="F7" s="44" t="s">
        <v>58</v>
      </c>
      <c r="H7" s="43"/>
    </row>
    <row r="8" spans="1:9" x14ac:dyDescent="0.35">
      <c r="A8" s="42" t="s">
        <v>64</v>
      </c>
      <c r="B8" s="44" t="s">
        <v>68</v>
      </c>
      <c r="C8" s="44" t="s">
        <v>84</v>
      </c>
      <c r="E8" s="45" t="s">
        <v>64</v>
      </c>
      <c r="F8" s="44" t="s">
        <v>72</v>
      </c>
      <c r="H8" s="43"/>
    </row>
    <row r="9" spans="1:9" x14ac:dyDescent="0.35">
      <c r="A9" s="42" t="s">
        <v>64</v>
      </c>
      <c r="B9" s="44" t="s">
        <v>68</v>
      </c>
      <c r="C9" s="44" t="s">
        <v>85</v>
      </c>
      <c r="E9" s="45" t="s">
        <v>64</v>
      </c>
      <c r="F9" s="44" t="s">
        <v>73</v>
      </c>
      <c r="H9" s="43"/>
    </row>
    <row r="10" spans="1:9" x14ac:dyDescent="0.35">
      <c r="A10" s="42" t="s">
        <v>64</v>
      </c>
      <c r="B10" s="44" t="s">
        <v>68</v>
      </c>
      <c r="C10" s="44" t="s">
        <v>86</v>
      </c>
      <c r="E10" s="45" t="s">
        <v>64</v>
      </c>
      <c r="F10" s="44" t="s">
        <v>56</v>
      </c>
      <c r="H10" s="43"/>
    </row>
    <row r="11" spans="1:9" x14ac:dyDescent="0.35">
      <c r="A11" s="42" t="s">
        <v>64</v>
      </c>
      <c r="B11" s="44" t="s">
        <v>68</v>
      </c>
      <c r="C11" s="44" t="s">
        <v>71</v>
      </c>
      <c r="E11" s="45" t="s">
        <v>64</v>
      </c>
      <c r="F11" s="44" t="s">
        <v>74</v>
      </c>
      <c r="H11" s="43"/>
    </row>
    <row r="12" spans="1:9" x14ac:dyDescent="0.35">
      <c r="A12" s="42" t="s">
        <v>64</v>
      </c>
      <c r="B12" s="44" t="s">
        <v>68</v>
      </c>
      <c r="C12" s="44" t="s">
        <v>58</v>
      </c>
      <c r="E12" s="45" t="s">
        <v>64</v>
      </c>
      <c r="F12" s="44" t="s">
        <v>75</v>
      </c>
      <c r="H12" s="43"/>
    </row>
    <row r="13" spans="1:9" x14ac:dyDescent="0.35">
      <c r="A13" s="42" t="s">
        <v>64</v>
      </c>
      <c r="B13" s="44" t="s">
        <v>68</v>
      </c>
      <c r="C13" s="44" t="s">
        <v>87</v>
      </c>
      <c r="E13" s="45" t="s">
        <v>64</v>
      </c>
      <c r="F13" s="44" t="s">
        <v>76</v>
      </c>
      <c r="H13" s="43"/>
    </row>
    <row r="14" spans="1:9" x14ac:dyDescent="0.35">
      <c r="A14" s="42" t="s">
        <v>64</v>
      </c>
      <c r="B14" s="44" t="s">
        <v>68</v>
      </c>
      <c r="C14" s="44" t="s">
        <v>56</v>
      </c>
      <c r="E14" s="45" t="s">
        <v>64</v>
      </c>
      <c r="F14" s="44" t="s">
        <v>77</v>
      </c>
      <c r="H14" s="43"/>
    </row>
    <row r="15" spans="1:9" x14ac:dyDescent="0.35">
      <c r="A15" s="42" t="s">
        <v>64</v>
      </c>
      <c r="B15" s="44" t="s">
        <v>68</v>
      </c>
      <c r="C15" s="44" t="s">
        <v>74</v>
      </c>
      <c r="E15" s="45" t="s">
        <v>64</v>
      </c>
      <c r="F15" s="44" t="s">
        <v>78</v>
      </c>
      <c r="H15" s="43"/>
    </row>
    <row r="16" spans="1:9" x14ac:dyDescent="0.35">
      <c r="A16" s="42" t="s">
        <v>64</v>
      </c>
      <c r="B16" s="44" t="s">
        <v>68</v>
      </c>
      <c r="C16" s="44" t="s">
        <v>75</v>
      </c>
      <c r="E16" s="45" t="s">
        <v>65</v>
      </c>
      <c r="F16" s="44" t="s">
        <v>79</v>
      </c>
      <c r="G16" s="44" t="s">
        <v>91</v>
      </c>
      <c r="H16" s="43"/>
      <c r="I16" t="e">
        <f>VLOOKUP(#REF!,'Origen-Destino'!$F$16:$G$41,2,FALSE)</f>
        <v>#REF!</v>
      </c>
    </row>
    <row r="17" spans="1:10" x14ac:dyDescent="0.35">
      <c r="A17" s="42" t="s">
        <v>64</v>
      </c>
      <c r="B17" s="44" t="s">
        <v>68</v>
      </c>
      <c r="C17" s="44" t="s">
        <v>76</v>
      </c>
      <c r="E17" s="45" t="s">
        <v>65</v>
      </c>
      <c r="F17" s="44" t="s">
        <v>55</v>
      </c>
      <c r="G17" s="44" t="s">
        <v>101</v>
      </c>
      <c r="H17" s="43"/>
    </row>
    <row r="18" spans="1:10" x14ac:dyDescent="0.35">
      <c r="A18" s="42" t="s">
        <v>64</v>
      </c>
      <c r="B18" s="44" t="s">
        <v>68</v>
      </c>
      <c r="C18" s="44" t="s">
        <v>88</v>
      </c>
      <c r="E18" s="45" t="s">
        <v>65</v>
      </c>
      <c r="F18" s="44" t="s">
        <v>80</v>
      </c>
      <c r="G18" s="44" t="s">
        <v>92</v>
      </c>
      <c r="H18" s="43"/>
    </row>
    <row r="19" spans="1:10" x14ac:dyDescent="0.35">
      <c r="A19" s="42" t="s">
        <v>64</v>
      </c>
      <c r="B19" s="44" t="s">
        <v>68</v>
      </c>
      <c r="C19" s="44" t="s">
        <v>60</v>
      </c>
      <c r="E19" s="45" t="s">
        <v>65</v>
      </c>
      <c r="F19" s="44" t="s">
        <v>81</v>
      </c>
      <c r="G19" s="44" t="s">
        <v>93</v>
      </c>
      <c r="H19" s="43"/>
    </row>
    <row r="20" spans="1:10" x14ac:dyDescent="0.35">
      <c r="A20" s="42" t="s">
        <v>64</v>
      </c>
      <c r="B20" s="44" t="s">
        <v>68</v>
      </c>
      <c r="C20" s="44" t="s">
        <v>77</v>
      </c>
      <c r="E20" s="45" t="s">
        <v>65</v>
      </c>
      <c r="F20" s="44" t="s">
        <v>82</v>
      </c>
      <c r="G20" s="44" t="s">
        <v>94</v>
      </c>
      <c r="H20" s="43"/>
    </row>
    <row r="21" spans="1:10" x14ac:dyDescent="0.35">
      <c r="A21" s="42" t="s">
        <v>64</v>
      </c>
      <c r="B21" s="44" t="s">
        <v>68</v>
      </c>
      <c r="C21" s="44" t="s">
        <v>57</v>
      </c>
      <c r="E21" s="45" t="s">
        <v>65</v>
      </c>
      <c r="F21" s="44" t="s">
        <v>83</v>
      </c>
      <c r="G21" s="44" t="s">
        <v>95</v>
      </c>
      <c r="H21" s="43"/>
    </row>
    <row r="22" spans="1:10" x14ac:dyDescent="0.35">
      <c r="A22" s="42" t="s">
        <v>64</v>
      </c>
      <c r="B22" s="44" t="s">
        <v>68</v>
      </c>
      <c r="C22" s="44" t="s">
        <v>78</v>
      </c>
      <c r="E22" s="45" t="s">
        <v>65</v>
      </c>
      <c r="F22" s="44" t="s">
        <v>59</v>
      </c>
      <c r="G22" s="44" t="s">
        <v>102</v>
      </c>
      <c r="H22" s="43"/>
    </row>
    <row r="23" spans="1:10" x14ac:dyDescent="0.35">
      <c r="A23" s="42" t="s">
        <v>64</v>
      </c>
      <c r="B23" s="44" t="s">
        <v>69</v>
      </c>
      <c r="C23" s="44" t="s">
        <v>74</v>
      </c>
      <c r="E23" s="45" t="s">
        <v>65</v>
      </c>
      <c r="F23" s="44" t="s">
        <v>84</v>
      </c>
      <c r="G23" s="44" t="s">
        <v>96</v>
      </c>
      <c r="H23" s="43"/>
    </row>
    <row r="24" spans="1:10" x14ac:dyDescent="0.35">
      <c r="A24" s="42" t="s">
        <v>64</v>
      </c>
      <c r="B24" s="44" t="s">
        <v>70</v>
      </c>
      <c r="C24" s="44" t="s">
        <v>55</v>
      </c>
      <c r="E24" s="45" t="s">
        <v>65</v>
      </c>
      <c r="F24" s="44" t="s">
        <v>85</v>
      </c>
      <c r="G24" s="44" t="s">
        <v>97</v>
      </c>
      <c r="H24" s="43"/>
    </row>
    <row r="25" spans="1:10" x14ac:dyDescent="0.35">
      <c r="A25" s="42" t="s">
        <v>64</v>
      </c>
      <c r="B25" s="44" t="s">
        <v>70</v>
      </c>
      <c r="C25" s="44" t="s">
        <v>58</v>
      </c>
      <c r="E25" s="45" t="s">
        <v>65</v>
      </c>
      <c r="F25" s="44" t="s">
        <v>69</v>
      </c>
      <c r="G25" s="44" t="s">
        <v>98</v>
      </c>
      <c r="H25" s="43"/>
    </row>
    <row r="26" spans="1:10" x14ac:dyDescent="0.35">
      <c r="A26" s="42" t="s">
        <v>64</v>
      </c>
      <c r="B26" s="44" t="s">
        <v>70</v>
      </c>
      <c r="C26" s="44" t="s">
        <v>56</v>
      </c>
      <c r="E26" s="45" t="s">
        <v>65</v>
      </c>
      <c r="F26" s="44" t="s">
        <v>70</v>
      </c>
      <c r="G26" s="44" t="s">
        <v>99</v>
      </c>
      <c r="H26" s="43"/>
    </row>
    <row r="27" spans="1:10" x14ac:dyDescent="0.35">
      <c r="A27" s="42" t="s">
        <v>64</v>
      </c>
      <c r="B27" s="44" t="s">
        <v>70</v>
      </c>
      <c r="C27" s="44" t="s">
        <v>74</v>
      </c>
      <c r="E27" s="45" t="s">
        <v>65</v>
      </c>
      <c r="F27" s="44" t="s">
        <v>86</v>
      </c>
      <c r="G27" s="44" t="s">
        <v>100</v>
      </c>
      <c r="H27" s="43"/>
      <c r="J27" s="39"/>
    </row>
    <row r="28" spans="1:10" x14ac:dyDescent="0.35">
      <c r="A28" s="42" t="s">
        <v>64</v>
      </c>
      <c r="B28" s="44" t="s">
        <v>70</v>
      </c>
      <c r="C28" s="44" t="s">
        <v>75</v>
      </c>
      <c r="E28" s="45" t="s">
        <v>65</v>
      </c>
      <c r="F28" s="44" t="s">
        <v>71</v>
      </c>
      <c r="G28" s="44" t="s">
        <v>103</v>
      </c>
      <c r="H28" s="43"/>
      <c r="J28" s="39"/>
    </row>
    <row r="29" spans="1:10" x14ac:dyDescent="0.35">
      <c r="A29" s="42" t="s">
        <v>64</v>
      </c>
      <c r="B29" s="44" t="s">
        <v>70</v>
      </c>
      <c r="C29" s="44" t="s">
        <v>76</v>
      </c>
      <c r="E29" s="45" t="s">
        <v>65</v>
      </c>
      <c r="F29" s="44" t="s">
        <v>58</v>
      </c>
      <c r="G29" s="44" t="s">
        <v>104</v>
      </c>
      <c r="H29" s="43"/>
      <c r="J29" s="39"/>
    </row>
    <row r="30" spans="1:10" x14ac:dyDescent="0.35">
      <c r="A30" s="42" t="s">
        <v>64</v>
      </c>
      <c r="B30" s="44" t="s">
        <v>70</v>
      </c>
      <c r="C30" s="44" t="s">
        <v>88</v>
      </c>
      <c r="E30" s="45" t="s">
        <v>65</v>
      </c>
      <c r="F30" s="44" t="s">
        <v>72</v>
      </c>
      <c r="G30" s="44" t="s">
        <v>105</v>
      </c>
      <c r="H30" s="43"/>
      <c r="J30" s="39"/>
    </row>
    <row r="31" spans="1:10" x14ac:dyDescent="0.35">
      <c r="A31" s="42" t="s">
        <v>64</v>
      </c>
      <c r="B31" s="44" t="s">
        <v>70</v>
      </c>
      <c r="C31" s="44" t="s">
        <v>57</v>
      </c>
      <c r="E31" s="45" t="s">
        <v>65</v>
      </c>
      <c r="F31" s="44" t="s">
        <v>73</v>
      </c>
      <c r="G31" s="44" t="s">
        <v>106</v>
      </c>
      <c r="H31" s="43"/>
    </row>
    <row r="32" spans="1:10" x14ac:dyDescent="0.35">
      <c r="A32" s="42" t="s">
        <v>64</v>
      </c>
      <c r="B32" s="44" t="s">
        <v>70</v>
      </c>
      <c r="C32" s="44" t="s">
        <v>78</v>
      </c>
      <c r="E32" s="45" t="s">
        <v>65</v>
      </c>
      <c r="F32" s="44" t="s">
        <v>87</v>
      </c>
      <c r="G32" s="44" t="s">
        <v>107</v>
      </c>
      <c r="H32" s="43"/>
    </row>
    <row r="33" spans="1:8" x14ac:dyDescent="0.35">
      <c r="A33" s="42" t="s">
        <v>64</v>
      </c>
      <c r="B33" s="44" t="s">
        <v>71</v>
      </c>
      <c r="C33" s="44" t="s">
        <v>79</v>
      </c>
      <c r="E33" s="45" t="s">
        <v>65</v>
      </c>
      <c r="F33" s="44" t="s">
        <v>56</v>
      </c>
      <c r="G33" s="44" t="s">
        <v>108</v>
      </c>
      <c r="H33" s="43"/>
    </row>
    <row r="34" spans="1:8" x14ac:dyDescent="0.35">
      <c r="A34" s="42" t="s">
        <v>64</v>
      </c>
      <c r="B34" s="44" t="s">
        <v>58</v>
      </c>
      <c r="C34" s="44" t="s">
        <v>74</v>
      </c>
      <c r="E34" s="45" t="s">
        <v>65</v>
      </c>
      <c r="F34" s="44" t="s">
        <v>74</v>
      </c>
      <c r="G34" s="44" t="s">
        <v>109</v>
      </c>
      <c r="H34" s="43"/>
    </row>
    <row r="35" spans="1:8" x14ac:dyDescent="0.35">
      <c r="A35" s="42" t="s">
        <v>64</v>
      </c>
      <c r="B35" s="44" t="s">
        <v>58</v>
      </c>
      <c r="C35" s="44" t="s">
        <v>75</v>
      </c>
      <c r="E35" s="45" t="s">
        <v>65</v>
      </c>
      <c r="F35" s="44" t="s">
        <v>75</v>
      </c>
      <c r="G35" s="44" t="s">
        <v>110</v>
      </c>
      <c r="H35" s="43"/>
    </row>
    <row r="36" spans="1:8" x14ac:dyDescent="0.35">
      <c r="A36" s="42" t="s">
        <v>64</v>
      </c>
      <c r="B36" s="44" t="s">
        <v>72</v>
      </c>
      <c r="C36" s="44" t="s">
        <v>74</v>
      </c>
      <c r="E36" s="45" t="s">
        <v>65</v>
      </c>
      <c r="F36" s="44" t="s">
        <v>76</v>
      </c>
      <c r="G36" s="44" t="s">
        <v>111</v>
      </c>
      <c r="H36" s="43"/>
    </row>
    <row r="37" spans="1:8" x14ac:dyDescent="0.35">
      <c r="A37" s="42" t="s">
        <v>64</v>
      </c>
      <c r="B37" s="44" t="s">
        <v>73</v>
      </c>
      <c r="C37" s="44" t="s">
        <v>58</v>
      </c>
      <c r="E37" s="45" t="s">
        <v>65</v>
      </c>
      <c r="F37" s="44" t="s">
        <v>88</v>
      </c>
      <c r="G37" s="44" t="s">
        <v>112</v>
      </c>
      <c r="H37" s="43"/>
    </row>
    <row r="38" spans="1:8" x14ac:dyDescent="0.35">
      <c r="A38" s="42" t="s">
        <v>64</v>
      </c>
      <c r="B38" s="44" t="s">
        <v>73</v>
      </c>
      <c r="C38" s="44" t="s">
        <v>56</v>
      </c>
      <c r="E38" s="45" t="s">
        <v>65</v>
      </c>
      <c r="F38" s="44" t="s">
        <v>77</v>
      </c>
      <c r="G38" s="44" t="s">
        <v>113</v>
      </c>
      <c r="H38" s="43"/>
    </row>
    <row r="39" spans="1:8" x14ac:dyDescent="0.35">
      <c r="A39" s="42" t="s">
        <v>64</v>
      </c>
      <c r="B39" s="44" t="s">
        <v>73</v>
      </c>
      <c r="C39" s="44" t="s">
        <v>74</v>
      </c>
      <c r="E39" s="45" t="s">
        <v>65</v>
      </c>
      <c r="F39" s="44" t="s">
        <v>57</v>
      </c>
      <c r="G39" s="44" t="s">
        <v>114</v>
      </c>
      <c r="H39" s="43"/>
    </row>
    <row r="40" spans="1:8" x14ac:dyDescent="0.35">
      <c r="A40" s="42" t="s">
        <v>64</v>
      </c>
      <c r="B40" s="44" t="s">
        <v>73</v>
      </c>
      <c r="C40" s="44" t="s">
        <v>75</v>
      </c>
      <c r="E40" s="45" t="s">
        <v>65</v>
      </c>
      <c r="F40" s="44" t="s">
        <v>78</v>
      </c>
      <c r="G40" s="44" t="s">
        <v>115</v>
      </c>
      <c r="H40" s="43"/>
    </row>
    <row r="41" spans="1:8" x14ac:dyDescent="0.35">
      <c r="A41" s="42" t="s">
        <v>64</v>
      </c>
      <c r="B41" s="44" t="s">
        <v>73</v>
      </c>
      <c r="C41" s="44" t="s">
        <v>76</v>
      </c>
      <c r="E41" s="45" t="s">
        <v>65</v>
      </c>
      <c r="F41" s="44" t="s">
        <v>89</v>
      </c>
      <c r="G41" s="44" t="s">
        <v>116</v>
      </c>
      <c r="H41" s="43"/>
    </row>
    <row r="42" spans="1:8" x14ac:dyDescent="0.35">
      <c r="A42" s="42" t="s">
        <v>64</v>
      </c>
      <c r="B42" s="44" t="s">
        <v>73</v>
      </c>
      <c r="C42" s="44" t="s">
        <v>77</v>
      </c>
      <c r="H42" s="43"/>
    </row>
    <row r="43" spans="1:8" x14ac:dyDescent="0.35">
      <c r="A43" s="42" t="s">
        <v>64</v>
      </c>
      <c r="B43" s="44" t="s">
        <v>56</v>
      </c>
      <c r="C43" s="44" t="s">
        <v>55</v>
      </c>
      <c r="H43" s="43"/>
    </row>
    <row r="44" spans="1:8" x14ac:dyDescent="0.35">
      <c r="A44" s="42" t="s">
        <v>64</v>
      </c>
      <c r="B44" s="44" t="s">
        <v>56</v>
      </c>
      <c r="C44" s="44" t="s">
        <v>74</v>
      </c>
      <c r="H44" s="43"/>
    </row>
    <row r="45" spans="1:8" x14ac:dyDescent="0.35">
      <c r="A45" s="42" t="s">
        <v>64</v>
      </c>
      <c r="B45" s="44" t="s">
        <v>56</v>
      </c>
      <c r="C45" s="44" t="s">
        <v>75</v>
      </c>
      <c r="H45" s="43"/>
    </row>
    <row r="46" spans="1:8" x14ac:dyDescent="0.35">
      <c r="A46" s="42" t="s">
        <v>64</v>
      </c>
      <c r="B46" s="44" t="s">
        <v>56</v>
      </c>
      <c r="C46" s="44" t="s">
        <v>88</v>
      </c>
      <c r="H46" s="43"/>
    </row>
    <row r="47" spans="1:8" x14ac:dyDescent="0.35">
      <c r="A47" s="42" t="s">
        <v>64</v>
      </c>
      <c r="B47" s="44" t="s">
        <v>56</v>
      </c>
      <c r="C47" s="44" t="s">
        <v>57</v>
      </c>
      <c r="H47" s="43"/>
    </row>
    <row r="48" spans="1:8" x14ac:dyDescent="0.35">
      <c r="A48" s="42" t="s">
        <v>64</v>
      </c>
      <c r="B48" s="44" t="s">
        <v>74</v>
      </c>
      <c r="C48" s="44" t="s">
        <v>81</v>
      </c>
      <c r="H48" s="43"/>
    </row>
    <row r="49" spans="1:8" x14ac:dyDescent="0.35">
      <c r="A49" s="42" t="s">
        <v>64</v>
      </c>
      <c r="B49" s="44" t="s">
        <v>74</v>
      </c>
      <c r="C49" s="44" t="s">
        <v>59</v>
      </c>
      <c r="H49" s="43"/>
    </row>
    <row r="50" spans="1:8" x14ac:dyDescent="0.35">
      <c r="A50" s="42" t="s">
        <v>64</v>
      </c>
      <c r="B50" s="44" t="s">
        <v>74</v>
      </c>
      <c r="C50" s="44" t="s">
        <v>69</v>
      </c>
      <c r="H50" s="43"/>
    </row>
    <row r="51" spans="1:8" x14ac:dyDescent="0.35">
      <c r="A51" s="42" t="s">
        <v>64</v>
      </c>
      <c r="B51" s="44" t="s">
        <v>74</v>
      </c>
      <c r="C51" s="44" t="s">
        <v>90</v>
      </c>
    </row>
    <row r="52" spans="1:8" x14ac:dyDescent="0.35">
      <c r="A52" s="42" t="s">
        <v>64</v>
      </c>
      <c r="B52" s="44" t="s">
        <v>74</v>
      </c>
      <c r="C52" s="44" t="s">
        <v>72</v>
      </c>
    </row>
    <row r="53" spans="1:8" x14ac:dyDescent="0.35">
      <c r="A53" s="42" t="s">
        <v>64</v>
      </c>
      <c r="B53" s="44" t="s">
        <v>74</v>
      </c>
      <c r="C53" s="44" t="s">
        <v>75</v>
      </c>
    </row>
    <row r="54" spans="1:8" x14ac:dyDescent="0.35">
      <c r="A54" s="42" t="s">
        <v>64</v>
      </c>
      <c r="B54" s="44" t="s">
        <v>75</v>
      </c>
      <c r="C54" s="44" t="s">
        <v>56</v>
      </c>
    </row>
    <row r="55" spans="1:8" x14ac:dyDescent="0.35">
      <c r="A55" s="42" t="s">
        <v>64</v>
      </c>
      <c r="B55" s="44" t="s">
        <v>75</v>
      </c>
      <c r="C55" s="44" t="s">
        <v>74</v>
      </c>
    </row>
    <row r="56" spans="1:8" x14ac:dyDescent="0.35">
      <c r="A56" s="42" t="s">
        <v>64</v>
      </c>
      <c r="B56" s="44" t="s">
        <v>75</v>
      </c>
      <c r="C56" s="44" t="s">
        <v>57</v>
      </c>
    </row>
    <row r="57" spans="1:8" x14ac:dyDescent="0.35">
      <c r="A57" s="42" t="s">
        <v>64</v>
      </c>
      <c r="B57" s="44" t="s">
        <v>76</v>
      </c>
      <c r="C57" s="44" t="s">
        <v>56</v>
      </c>
    </row>
    <row r="58" spans="1:8" x14ac:dyDescent="0.35">
      <c r="A58" s="42" t="s">
        <v>64</v>
      </c>
      <c r="B58" s="44" t="s">
        <v>76</v>
      </c>
      <c r="C58" s="44" t="s">
        <v>74</v>
      </c>
    </row>
    <row r="59" spans="1:8" x14ac:dyDescent="0.35">
      <c r="A59" s="42" t="s">
        <v>64</v>
      </c>
      <c r="B59" s="44" t="s">
        <v>76</v>
      </c>
      <c r="C59" s="44" t="s">
        <v>75</v>
      </c>
    </row>
    <row r="60" spans="1:8" x14ac:dyDescent="0.35">
      <c r="A60" s="42" t="s">
        <v>64</v>
      </c>
      <c r="B60" s="44" t="s">
        <v>77</v>
      </c>
      <c r="C60" s="44" t="s">
        <v>56</v>
      </c>
    </row>
    <row r="61" spans="1:8" x14ac:dyDescent="0.35">
      <c r="A61" s="42" t="s">
        <v>64</v>
      </c>
      <c r="B61" s="44" t="s">
        <v>77</v>
      </c>
      <c r="C61" s="44" t="s">
        <v>74</v>
      </c>
    </row>
    <row r="62" spans="1:8" x14ac:dyDescent="0.35">
      <c r="A62" s="42" t="s">
        <v>64</v>
      </c>
      <c r="B62" s="44" t="s">
        <v>77</v>
      </c>
      <c r="C62" s="44" t="s">
        <v>75</v>
      </c>
    </row>
    <row r="63" spans="1:8" x14ac:dyDescent="0.35">
      <c r="A63" s="42" t="s">
        <v>64</v>
      </c>
      <c r="B63" s="44" t="s">
        <v>78</v>
      </c>
      <c r="C63" s="44" t="s">
        <v>79</v>
      </c>
    </row>
    <row r="64" spans="1:8" x14ac:dyDescent="0.35">
      <c r="A64" s="42" t="s">
        <v>64</v>
      </c>
      <c r="B64" s="44" t="s">
        <v>78</v>
      </c>
      <c r="C64" s="44" t="s">
        <v>55</v>
      </c>
    </row>
    <row r="65" spans="1:8" x14ac:dyDescent="0.35">
      <c r="A65" s="42" t="s">
        <v>64</v>
      </c>
      <c r="B65" s="44" t="s">
        <v>78</v>
      </c>
      <c r="C65" s="44" t="s">
        <v>82</v>
      </c>
    </row>
    <row r="66" spans="1:8" x14ac:dyDescent="0.35">
      <c r="A66" s="42" t="s">
        <v>64</v>
      </c>
      <c r="B66" s="44" t="s">
        <v>78</v>
      </c>
      <c r="C66" s="44" t="s">
        <v>83</v>
      </c>
    </row>
    <row r="67" spans="1:8" x14ac:dyDescent="0.35">
      <c r="A67" s="42" t="s">
        <v>64</v>
      </c>
      <c r="B67" s="44" t="s">
        <v>78</v>
      </c>
      <c r="C67" s="44" t="s">
        <v>84</v>
      </c>
    </row>
    <row r="68" spans="1:8" x14ac:dyDescent="0.35">
      <c r="A68" s="42" t="s">
        <v>64</v>
      </c>
      <c r="B68" s="44" t="s">
        <v>78</v>
      </c>
      <c r="C68" s="44" t="s">
        <v>85</v>
      </c>
    </row>
    <row r="69" spans="1:8" x14ac:dyDescent="0.35">
      <c r="A69" s="42" t="s">
        <v>64</v>
      </c>
      <c r="B69" s="44" t="s">
        <v>78</v>
      </c>
      <c r="C69" s="44" t="s">
        <v>70</v>
      </c>
    </row>
    <row r="70" spans="1:8" x14ac:dyDescent="0.35">
      <c r="A70" s="42" t="s">
        <v>64</v>
      </c>
      <c r="B70" s="44" t="s">
        <v>78</v>
      </c>
      <c r="C70" s="44" t="s">
        <v>73</v>
      </c>
    </row>
    <row r="71" spans="1:8" x14ac:dyDescent="0.35">
      <c r="A71" s="42" t="s">
        <v>64</v>
      </c>
      <c r="B71" s="44" t="s">
        <v>78</v>
      </c>
      <c r="C71" s="44" t="s">
        <v>76</v>
      </c>
    </row>
    <row r="72" spans="1:8" x14ac:dyDescent="0.35">
      <c r="A72" s="42" t="s">
        <v>64</v>
      </c>
      <c r="B72" s="44" t="s">
        <v>78</v>
      </c>
      <c r="C72" s="44" t="s">
        <v>88</v>
      </c>
    </row>
    <row r="73" spans="1:8" x14ac:dyDescent="0.35">
      <c r="A73" s="40" t="s">
        <v>65</v>
      </c>
      <c r="B73" s="44" t="s">
        <v>91</v>
      </c>
      <c r="C73" s="44" t="s">
        <v>55</v>
      </c>
    </row>
    <row r="74" spans="1:8" x14ac:dyDescent="0.35">
      <c r="A74" s="40" t="s">
        <v>65</v>
      </c>
      <c r="B74" s="44" t="s">
        <v>91</v>
      </c>
      <c r="C74" s="44" t="s">
        <v>118</v>
      </c>
    </row>
    <row r="75" spans="1:8" x14ac:dyDescent="0.35">
      <c r="A75" s="40" t="s">
        <v>65</v>
      </c>
      <c r="B75" s="44" t="s">
        <v>91</v>
      </c>
      <c r="C75" s="44" t="s">
        <v>56</v>
      </c>
    </row>
    <row r="76" spans="1:8" x14ac:dyDescent="0.35">
      <c r="A76" s="40" t="s">
        <v>65</v>
      </c>
      <c r="B76" s="44" t="s">
        <v>91</v>
      </c>
      <c r="C76" s="44" t="s">
        <v>57</v>
      </c>
    </row>
    <row r="77" spans="1:8" x14ac:dyDescent="0.35">
      <c r="A77" s="40" t="s">
        <v>65</v>
      </c>
      <c r="B77" s="44" t="s">
        <v>91</v>
      </c>
      <c r="C77" s="44" t="s">
        <v>78</v>
      </c>
    </row>
    <row r="78" spans="1:8" x14ac:dyDescent="0.35">
      <c r="A78" s="40" t="s">
        <v>65</v>
      </c>
      <c r="B78" s="44" t="s">
        <v>101</v>
      </c>
      <c r="C78" s="44" t="s">
        <v>79</v>
      </c>
      <c r="F78" s="40"/>
      <c r="G78" s="44"/>
      <c r="H78" s="44"/>
    </row>
    <row r="79" spans="1:8" x14ac:dyDescent="0.35">
      <c r="A79" s="40" t="s">
        <v>65</v>
      </c>
      <c r="B79" s="44" t="s">
        <v>101</v>
      </c>
      <c r="C79" s="44" t="s">
        <v>84</v>
      </c>
      <c r="F79" s="40"/>
      <c r="G79" s="44"/>
      <c r="H79" s="44"/>
    </row>
    <row r="80" spans="1:8" x14ac:dyDescent="0.35">
      <c r="A80" s="40" t="s">
        <v>65</v>
      </c>
      <c r="B80" s="44" t="s">
        <v>101</v>
      </c>
      <c r="C80" s="44" t="s">
        <v>118</v>
      </c>
      <c r="F80" s="40"/>
      <c r="G80" s="44"/>
      <c r="H80" s="44"/>
    </row>
    <row r="81" spans="1:8" x14ac:dyDescent="0.35">
      <c r="A81" s="40" t="s">
        <v>65</v>
      </c>
      <c r="B81" s="44" t="s">
        <v>101</v>
      </c>
      <c r="C81" s="44" t="s">
        <v>85</v>
      </c>
      <c r="F81" s="40"/>
      <c r="G81" s="44"/>
      <c r="H81" s="44"/>
    </row>
    <row r="82" spans="1:8" x14ac:dyDescent="0.35">
      <c r="A82" s="40" t="s">
        <v>65</v>
      </c>
      <c r="B82" s="44" t="s">
        <v>101</v>
      </c>
      <c r="C82" s="44" t="s">
        <v>70</v>
      </c>
      <c r="F82" s="40"/>
      <c r="G82" s="44"/>
      <c r="H82" s="44"/>
    </row>
    <row r="83" spans="1:8" x14ac:dyDescent="0.35">
      <c r="A83" s="40" t="s">
        <v>65</v>
      </c>
      <c r="B83" s="44" t="s">
        <v>101</v>
      </c>
      <c r="C83" s="44" t="s">
        <v>71</v>
      </c>
      <c r="F83" s="40"/>
      <c r="G83" s="44"/>
      <c r="H83" s="44"/>
    </row>
    <row r="84" spans="1:8" x14ac:dyDescent="0.35">
      <c r="A84" s="40" t="s">
        <v>65</v>
      </c>
      <c r="B84" s="44" t="s">
        <v>101</v>
      </c>
      <c r="C84" s="44" t="s">
        <v>58</v>
      </c>
      <c r="F84" s="40"/>
      <c r="G84" s="44"/>
      <c r="H84" s="44"/>
    </row>
    <row r="85" spans="1:8" x14ac:dyDescent="0.35">
      <c r="A85" s="40" t="s">
        <v>65</v>
      </c>
      <c r="B85" s="44" t="s">
        <v>101</v>
      </c>
      <c r="C85" s="44" t="s">
        <v>56</v>
      </c>
      <c r="F85" s="40"/>
      <c r="G85" s="44"/>
      <c r="H85" s="44"/>
    </row>
    <row r="86" spans="1:8" x14ac:dyDescent="0.35">
      <c r="A86" s="40" t="s">
        <v>65</v>
      </c>
      <c r="B86" s="44" t="s">
        <v>101</v>
      </c>
      <c r="C86" s="44" t="s">
        <v>74</v>
      </c>
      <c r="F86" s="40"/>
      <c r="G86" s="44"/>
      <c r="H86" s="44"/>
    </row>
    <row r="87" spans="1:8" x14ac:dyDescent="0.35">
      <c r="A87" s="40" t="s">
        <v>65</v>
      </c>
      <c r="B87" s="44" t="s">
        <v>101</v>
      </c>
      <c r="C87" s="44" t="s">
        <v>75</v>
      </c>
    </row>
    <row r="88" spans="1:8" x14ac:dyDescent="0.35">
      <c r="A88" s="40" t="s">
        <v>65</v>
      </c>
      <c r="B88" s="44" t="s">
        <v>101</v>
      </c>
      <c r="C88" s="44" t="s">
        <v>76</v>
      </c>
    </row>
    <row r="89" spans="1:8" x14ac:dyDescent="0.35">
      <c r="A89" s="40" t="s">
        <v>65</v>
      </c>
      <c r="B89" s="44" t="s">
        <v>101</v>
      </c>
      <c r="C89" s="44" t="s">
        <v>57</v>
      </c>
    </row>
    <row r="90" spans="1:8" x14ac:dyDescent="0.35">
      <c r="A90" s="40" t="s">
        <v>65</v>
      </c>
      <c r="B90" s="44" t="s">
        <v>101</v>
      </c>
      <c r="C90" s="44" t="s">
        <v>78</v>
      </c>
    </row>
    <row r="91" spans="1:8" x14ac:dyDescent="0.35">
      <c r="A91" s="40" t="s">
        <v>65</v>
      </c>
      <c r="B91" s="44" t="s">
        <v>92</v>
      </c>
      <c r="C91" s="44" t="s">
        <v>74</v>
      </c>
    </row>
    <row r="92" spans="1:8" x14ac:dyDescent="0.35">
      <c r="A92" s="40" t="s">
        <v>65</v>
      </c>
      <c r="B92" s="44" t="s">
        <v>93</v>
      </c>
      <c r="C92" s="44" t="s">
        <v>74</v>
      </c>
    </row>
    <row r="93" spans="1:8" x14ac:dyDescent="0.35">
      <c r="A93" s="40" t="s">
        <v>65</v>
      </c>
      <c r="B93" s="44" t="s">
        <v>94</v>
      </c>
      <c r="C93" s="44" t="s">
        <v>78</v>
      </c>
    </row>
    <row r="94" spans="1:8" x14ac:dyDescent="0.35">
      <c r="A94" s="40" t="s">
        <v>65</v>
      </c>
      <c r="B94" s="44" t="s">
        <v>95</v>
      </c>
      <c r="C94" s="44" t="s">
        <v>55</v>
      </c>
      <c r="F94" s="40"/>
      <c r="G94" s="44"/>
      <c r="H94" s="44"/>
    </row>
    <row r="95" spans="1:8" x14ac:dyDescent="0.35">
      <c r="A95" s="40" t="s">
        <v>65</v>
      </c>
      <c r="B95" s="44" t="s">
        <v>95</v>
      </c>
      <c r="C95" s="44" t="s">
        <v>118</v>
      </c>
      <c r="F95" s="40"/>
      <c r="G95" s="44"/>
      <c r="H95" s="44"/>
    </row>
    <row r="96" spans="1:8" x14ac:dyDescent="0.35">
      <c r="A96" s="40" t="s">
        <v>65</v>
      </c>
      <c r="B96" s="44" t="s">
        <v>95</v>
      </c>
      <c r="C96" s="44" t="s">
        <v>70</v>
      </c>
      <c r="F96" s="40"/>
      <c r="G96" s="44"/>
      <c r="H96" s="44"/>
    </row>
    <row r="97" spans="1:8" x14ac:dyDescent="0.35">
      <c r="A97" s="40" t="s">
        <v>65</v>
      </c>
      <c r="B97" s="44" t="s">
        <v>95</v>
      </c>
      <c r="C97" s="44" t="s">
        <v>71</v>
      </c>
      <c r="F97" s="40"/>
      <c r="G97" s="44"/>
      <c r="H97" s="44"/>
    </row>
    <row r="98" spans="1:8" x14ac:dyDescent="0.35">
      <c r="A98" s="40" t="s">
        <v>65</v>
      </c>
      <c r="B98" s="44" t="s">
        <v>95</v>
      </c>
      <c r="C98" s="44" t="s">
        <v>56</v>
      </c>
      <c r="F98" s="40"/>
      <c r="G98" s="44"/>
      <c r="H98" s="44"/>
    </row>
    <row r="99" spans="1:8" x14ac:dyDescent="0.35">
      <c r="A99" s="40" t="s">
        <v>65</v>
      </c>
      <c r="B99" s="44" t="s">
        <v>95</v>
      </c>
      <c r="C99" s="44" t="s">
        <v>75</v>
      </c>
      <c r="F99" s="40" t="s">
        <v>65</v>
      </c>
      <c r="G99" s="44" t="e">
        <v>#N/A</v>
      </c>
      <c r="H99" s="44" t="s">
        <v>79</v>
      </c>
    </row>
    <row r="100" spans="1:8" x14ac:dyDescent="0.35">
      <c r="A100" s="40" t="s">
        <v>65</v>
      </c>
      <c r="B100" s="44" t="s">
        <v>95</v>
      </c>
      <c r="C100" s="44" t="s">
        <v>76</v>
      </c>
      <c r="F100" s="40" t="s">
        <v>65</v>
      </c>
      <c r="G100" s="44" t="e">
        <v>#N/A</v>
      </c>
      <c r="H100" s="44" t="s">
        <v>55</v>
      </c>
    </row>
    <row r="101" spans="1:8" x14ac:dyDescent="0.35">
      <c r="A101" s="40" t="s">
        <v>65</v>
      </c>
      <c r="B101" s="44" t="s">
        <v>95</v>
      </c>
      <c r="C101" s="44" t="s">
        <v>77</v>
      </c>
      <c r="F101" s="40" t="s">
        <v>65</v>
      </c>
      <c r="G101" s="44" t="e">
        <v>#N/A</v>
      </c>
      <c r="H101" s="44" t="s">
        <v>83</v>
      </c>
    </row>
    <row r="102" spans="1:8" x14ac:dyDescent="0.35">
      <c r="A102" s="40" t="s">
        <v>65</v>
      </c>
      <c r="B102" s="44" t="s">
        <v>95</v>
      </c>
      <c r="C102" s="44" t="s">
        <v>57</v>
      </c>
      <c r="F102" s="40" t="s">
        <v>65</v>
      </c>
      <c r="G102" s="44" t="e">
        <v>#N/A</v>
      </c>
      <c r="H102" s="44" t="s">
        <v>84</v>
      </c>
    </row>
    <row r="103" spans="1:8" x14ac:dyDescent="0.35">
      <c r="A103" s="40" t="s">
        <v>65</v>
      </c>
      <c r="B103" s="44" t="s">
        <v>95</v>
      </c>
      <c r="C103" s="44" t="s">
        <v>78</v>
      </c>
      <c r="F103" s="40" t="s">
        <v>65</v>
      </c>
      <c r="G103" s="44" t="e">
        <v>#N/A</v>
      </c>
      <c r="H103" s="44" t="s">
        <v>85</v>
      </c>
    </row>
    <row r="104" spans="1:8" x14ac:dyDescent="0.35">
      <c r="A104" s="40" t="s">
        <v>65</v>
      </c>
      <c r="B104" s="44" t="s">
        <v>102</v>
      </c>
      <c r="C104" s="44" t="s">
        <v>74</v>
      </c>
      <c r="F104" s="40" t="s">
        <v>65</v>
      </c>
      <c r="G104" s="44" t="e">
        <v>#N/A</v>
      </c>
      <c r="H104" s="44" t="s">
        <v>86</v>
      </c>
    </row>
    <row r="105" spans="1:8" x14ac:dyDescent="0.35">
      <c r="A105" s="40" t="s">
        <v>65</v>
      </c>
      <c r="B105" s="44" t="s">
        <v>96</v>
      </c>
      <c r="C105" s="44" t="s">
        <v>55</v>
      </c>
      <c r="F105" s="40" t="s">
        <v>65</v>
      </c>
      <c r="G105" s="44" t="e">
        <v>#N/A</v>
      </c>
      <c r="H105" s="44" t="s">
        <v>71</v>
      </c>
    </row>
    <row r="106" spans="1:8" x14ac:dyDescent="0.35">
      <c r="A106" s="40" t="s">
        <v>65</v>
      </c>
      <c r="B106" s="44" t="s">
        <v>96</v>
      </c>
      <c r="C106" s="44" t="s">
        <v>118</v>
      </c>
      <c r="F106" s="40" t="s">
        <v>65</v>
      </c>
      <c r="G106" s="44" t="e">
        <v>#N/A</v>
      </c>
      <c r="H106" s="44" t="s">
        <v>58</v>
      </c>
    </row>
    <row r="107" spans="1:8" x14ac:dyDescent="0.35">
      <c r="A107" s="40" t="s">
        <v>65</v>
      </c>
      <c r="B107" s="44" t="s">
        <v>96</v>
      </c>
      <c r="C107" s="44" t="s">
        <v>71</v>
      </c>
      <c r="F107" s="40" t="s">
        <v>65</v>
      </c>
      <c r="G107" s="44" t="e">
        <v>#N/A</v>
      </c>
      <c r="H107" s="44" t="s">
        <v>87</v>
      </c>
    </row>
    <row r="108" spans="1:8" x14ac:dyDescent="0.35">
      <c r="A108" s="40" t="s">
        <v>65</v>
      </c>
      <c r="B108" s="44" t="s">
        <v>96</v>
      </c>
      <c r="C108" s="44" t="s">
        <v>56</v>
      </c>
      <c r="F108" s="40" t="s">
        <v>65</v>
      </c>
      <c r="G108" s="44" t="e">
        <v>#N/A</v>
      </c>
      <c r="H108" s="44" t="s">
        <v>56</v>
      </c>
    </row>
    <row r="109" spans="1:8" x14ac:dyDescent="0.35">
      <c r="A109" s="40" t="s">
        <v>65</v>
      </c>
      <c r="B109" s="44" t="s">
        <v>96</v>
      </c>
      <c r="C109" s="44" t="s">
        <v>75</v>
      </c>
      <c r="F109" s="40" t="s">
        <v>65</v>
      </c>
      <c r="G109" s="44" t="e">
        <v>#N/A</v>
      </c>
      <c r="H109" s="44" t="s">
        <v>74</v>
      </c>
    </row>
    <row r="110" spans="1:8" x14ac:dyDescent="0.35">
      <c r="A110" s="40" t="s">
        <v>65</v>
      </c>
      <c r="B110" s="44" t="s">
        <v>96</v>
      </c>
      <c r="C110" s="44" t="s">
        <v>57</v>
      </c>
      <c r="F110" s="40" t="s">
        <v>65</v>
      </c>
      <c r="G110" s="44" t="e">
        <v>#N/A</v>
      </c>
      <c r="H110" s="44" t="s">
        <v>75</v>
      </c>
    </row>
    <row r="111" spans="1:8" x14ac:dyDescent="0.35">
      <c r="A111" s="40" t="s">
        <v>65</v>
      </c>
      <c r="B111" s="44" t="s">
        <v>96</v>
      </c>
      <c r="C111" s="44" t="s">
        <v>78</v>
      </c>
      <c r="F111" s="40" t="s">
        <v>65</v>
      </c>
      <c r="G111" s="44" t="e">
        <v>#N/A</v>
      </c>
      <c r="H111" s="44" t="s">
        <v>76</v>
      </c>
    </row>
    <row r="112" spans="1:8" x14ac:dyDescent="0.35">
      <c r="A112" s="40" t="s">
        <v>65</v>
      </c>
      <c r="B112" s="44" t="s">
        <v>97</v>
      </c>
      <c r="C112" s="44" t="s">
        <v>55</v>
      </c>
      <c r="F112" s="40" t="s">
        <v>65</v>
      </c>
      <c r="G112" s="44" t="e">
        <v>#N/A</v>
      </c>
      <c r="H112" s="44" t="s">
        <v>77</v>
      </c>
    </row>
    <row r="113" spans="1:8" x14ac:dyDescent="0.35">
      <c r="A113" s="40" t="s">
        <v>65</v>
      </c>
      <c r="B113" s="44" t="s">
        <v>97</v>
      </c>
      <c r="C113" s="44" t="s">
        <v>84</v>
      </c>
      <c r="F113" s="40" t="s">
        <v>65</v>
      </c>
      <c r="G113" s="44" t="e">
        <v>#N/A</v>
      </c>
      <c r="H113" s="44" t="s">
        <v>57</v>
      </c>
    </row>
    <row r="114" spans="1:8" x14ac:dyDescent="0.35">
      <c r="A114" s="40" t="s">
        <v>65</v>
      </c>
      <c r="B114" s="44" t="s">
        <v>97</v>
      </c>
      <c r="C114" s="44" t="s">
        <v>118</v>
      </c>
      <c r="F114" s="40" t="s">
        <v>65</v>
      </c>
      <c r="G114" s="44" t="e">
        <v>#N/A</v>
      </c>
      <c r="H114" s="44" t="s">
        <v>78</v>
      </c>
    </row>
    <row r="115" spans="1:8" x14ac:dyDescent="0.35">
      <c r="A115" s="40" t="s">
        <v>65</v>
      </c>
      <c r="B115" s="44" t="s">
        <v>97</v>
      </c>
      <c r="C115" s="44" t="s">
        <v>58</v>
      </c>
      <c r="F115" s="40"/>
      <c r="G115" s="44"/>
      <c r="H115" s="44"/>
    </row>
    <row r="116" spans="1:8" x14ac:dyDescent="0.35">
      <c r="A116" s="40" t="s">
        <v>65</v>
      </c>
      <c r="B116" s="44" t="s">
        <v>97</v>
      </c>
      <c r="C116" s="44" t="s">
        <v>56</v>
      </c>
      <c r="F116" s="40"/>
      <c r="G116" s="44"/>
      <c r="H116" s="44"/>
    </row>
    <row r="117" spans="1:8" x14ac:dyDescent="0.35">
      <c r="A117" s="40" t="s">
        <v>65</v>
      </c>
      <c r="B117" s="44" t="s">
        <v>97</v>
      </c>
      <c r="C117" s="44" t="s">
        <v>74</v>
      </c>
      <c r="F117" s="40"/>
      <c r="G117" s="44"/>
      <c r="H117" s="44"/>
    </row>
    <row r="118" spans="1:8" x14ac:dyDescent="0.35">
      <c r="A118" s="40" t="s">
        <v>65</v>
      </c>
      <c r="B118" s="44" t="s">
        <v>97</v>
      </c>
      <c r="C118" s="44" t="s">
        <v>75</v>
      </c>
    </row>
    <row r="119" spans="1:8" x14ac:dyDescent="0.35">
      <c r="A119" s="40" t="s">
        <v>65</v>
      </c>
      <c r="B119" s="44" t="s">
        <v>97</v>
      </c>
      <c r="C119" s="44" t="s">
        <v>76</v>
      </c>
    </row>
    <row r="120" spans="1:8" x14ac:dyDescent="0.35">
      <c r="A120" s="40" t="s">
        <v>65</v>
      </c>
      <c r="B120" s="44" t="s">
        <v>97</v>
      </c>
      <c r="C120" s="44" t="s">
        <v>57</v>
      </c>
    </row>
    <row r="121" spans="1:8" x14ac:dyDescent="0.35">
      <c r="A121" s="40" t="s">
        <v>65</v>
      </c>
      <c r="B121" s="44" t="s">
        <v>97</v>
      </c>
      <c r="C121" s="44" t="s">
        <v>78</v>
      </c>
    </row>
    <row r="122" spans="1:8" x14ac:dyDescent="0.35">
      <c r="A122" s="40" t="s">
        <v>65</v>
      </c>
      <c r="B122" s="44" t="s">
        <v>98</v>
      </c>
      <c r="C122" s="44" t="s">
        <v>74</v>
      </c>
      <c r="F122" s="40"/>
      <c r="G122" s="44"/>
      <c r="H122" s="44"/>
    </row>
    <row r="123" spans="1:8" x14ac:dyDescent="0.35">
      <c r="A123" s="40" t="s">
        <v>65</v>
      </c>
      <c r="B123" s="44" t="s">
        <v>99</v>
      </c>
      <c r="C123" s="44" t="s">
        <v>78</v>
      </c>
      <c r="F123" s="40"/>
      <c r="G123" s="44"/>
      <c r="H123" s="44"/>
    </row>
    <row r="124" spans="1:8" x14ac:dyDescent="0.35">
      <c r="A124" s="40" t="s">
        <v>65</v>
      </c>
      <c r="B124" s="44" t="s">
        <v>99</v>
      </c>
      <c r="C124" s="44" t="s">
        <v>74</v>
      </c>
      <c r="F124" s="40"/>
      <c r="G124" s="44"/>
      <c r="H124" s="44"/>
    </row>
    <row r="125" spans="1:8" x14ac:dyDescent="0.35">
      <c r="A125" s="40" t="s">
        <v>65</v>
      </c>
      <c r="B125" s="44" t="s">
        <v>99</v>
      </c>
      <c r="C125" s="44" t="s">
        <v>75</v>
      </c>
      <c r="F125" s="40"/>
      <c r="G125" s="44"/>
      <c r="H125" s="44"/>
    </row>
    <row r="126" spans="1:8" x14ac:dyDescent="0.35">
      <c r="A126" s="40" t="s">
        <v>65</v>
      </c>
      <c r="B126" s="44" t="s">
        <v>99</v>
      </c>
      <c r="C126" s="44" t="s">
        <v>76</v>
      </c>
      <c r="F126" s="40"/>
      <c r="G126" s="44"/>
      <c r="H126" s="44"/>
    </row>
    <row r="127" spans="1:8" x14ac:dyDescent="0.35">
      <c r="A127" s="40" t="s">
        <v>65</v>
      </c>
      <c r="B127" s="44" t="s">
        <v>99</v>
      </c>
      <c r="C127" s="44" t="s">
        <v>57</v>
      </c>
      <c r="F127" s="40"/>
      <c r="G127" s="44"/>
      <c r="H127" s="44"/>
    </row>
    <row r="128" spans="1:8" x14ac:dyDescent="0.35">
      <c r="A128" s="40" t="s">
        <v>65</v>
      </c>
      <c r="B128" s="44" t="s">
        <v>100</v>
      </c>
      <c r="C128" s="44" t="s">
        <v>118</v>
      </c>
      <c r="F128" s="40"/>
      <c r="G128" s="44"/>
      <c r="H128" s="44"/>
    </row>
    <row r="129" spans="1:8" x14ac:dyDescent="0.35">
      <c r="A129" s="40" t="s">
        <v>65</v>
      </c>
      <c r="B129" s="44" t="s">
        <v>103</v>
      </c>
      <c r="C129" s="44" t="s">
        <v>79</v>
      </c>
      <c r="F129" s="40"/>
      <c r="G129" s="44"/>
      <c r="H129" s="44"/>
    </row>
    <row r="130" spans="1:8" x14ac:dyDescent="0.35">
      <c r="A130" s="40" t="s">
        <v>65</v>
      </c>
      <c r="B130" s="44" t="s">
        <v>103</v>
      </c>
      <c r="C130" s="44" t="s">
        <v>84</v>
      </c>
    </row>
    <row r="131" spans="1:8" x14ac:dyDescent="0.35">
      <c r="A131" s="40" t="s">
        <v>65</v>
      </c>
      <c r="B131" s="44" t="s">
        <v>103</v>
      </c>
      <c r="C131" s="44" t="s">
        <v>118</v>
      </c>
    </row>
    <row r="132" spans="1:8" x14ac:dyDescent="0.35">
      <c r="A132" s="40" t="s">
        <v>65</v>
      </c>
      <c r="B132" s="44" t="s">
        <v>103</v>
      </c>
      <c r="C132" s="44" t="s">
        <v>117</v>
      </c>
    </row>
    <row r="133" spans="1:8" x14ac:dyDescent="0.35">
      <c r="A133" s="40" t="s">
        <v>65</v>
      </c>
      <c r="B133" s="44" t="s">
        <v>103</v>
      </c>
      <c r="C133" s="44" t="s">
        <v>73</v>
      </c>
    </row>
    <row r="134" spans="1:8" x14ac:dyDescent="0.35">
      <c r="A134" s="40" t="s">
        <v>65</v>
      </c>
      <c r="B134" s="44" t="s">
        <v>104</v>
      </c>
      <c r="C134" s="44" t="s">
        <v>83</v>
      </c>
      <c r="F134" s="40"/>
      <c r="G134" s="44"/>
      <c r="H134" s="44"/>
    </row>
    <row r="135" spans="1:8" x14ac:dyDescent="0.35">
      <c r="A135" s="40" t="s">
        <v>65</v>
      </c>
      <c r="B135" s="44" t="s">
        <v>104</v>
      </c>
      <c r="C135" s="44" t="s">
        <v>118</v>
      </c>
      <c r="F135" s="40"/>
      <c r="G135" s="44"/>
      <c r="H135" s="44"/>
    </row>
    <row r="136" spans="1:8" x14ac:dyDescent="0.35">
      <c r="A136" s="40" t="s">
        <v>65</v>
      </c>
      <c r="B136" s="44" t="s">
        <v>104</v>
      </c>
      <c r="C136" s="44" t="s">
        <v>85</v>
      </c>
      <c r="F136" s="40"/>
      <c r="G136" s="44"/>
      <c r="H136" s="44"/>
    </row>
    <row r="137" spans="1:8" x14ac:dyDescent="0.35">
      <c r="A137" s="40" t="s">
        <v>65</v>
      </c>
      <c r="B137" s="44" t="s">
        <v>104</v>
      </c>
      <c r="C137" s="44" t="s">
        <v>73</v>
      </c>
      <c r="F137" s="40"/>
      <c r="G137" s="44"/>
      <c r="H137" s="44"/>
    </row>
    <row r="138" spans="1:8" x14ac:dyDescent="0.35">
      <c r="A138" s="40" t="s">
        <v>65</v>
      </c>
      <c r="B138" s="44" t="s">
        <v>104</v>
      </c>
      <c r="C138" s="44" t="s">
        <v>56</v>
      </c>
      <c r="F138" s="40"/>
      <c r="G138" s="44"/>
      <c r="H138" s="44"/>
    </row>
    <row r="139" spans="1:8" x14ac:dyDescent="0.35">
      <c r="A139" s="40" t="s">
        <v>65</v>
      </c>
      <c r="B139" s="44" t="s">
        <v>104</v>
      </c>
      <c r="C139" s="44" t="s">
        <v>74</v>
      </c>
      <c r="F139" s="40"/>
      <c r="G139" s="44"/>
      <c r="H139" s="44"/>
    </row>
    <row r="140" spans="1:8" x14ac:dyDescent="0.35">
      <c r="A140" s="40" t="s">
        <v>65</v>
      </c>
      <c r="B140" s="44" t="s">
        <v>104</v>
      </c>
      <c r="C140" s="44" t="s">
        <v>75</v>
      </c>
      <c r="F140" s="40"/>
      <c r="G140" s="44"/>
      <c r="H140" s="44"/>
    </row>
    <row r="141" spans="1:8" x14ac:dyDescent="0.35">
      <c r="A141" s="40" t="s">
        <v>65</v>
      </c>
      <c r="B141" s="44" t="s">
        <v>104</v>
      </c>
      <c r="C141" s="44" t="s">
        <v>78</v>
      </c>
      <c r="F141" s="40"/>
      <c r="G141" s="44"/>
      <c r="H141" s="44"/>
    </row>
    <row r="142" spans="1:8" x14ac:dyDescent="0.35">
      <c r="A142" s="40" t="s">
        <v>65</v>
      </c>
      <c r="B142" s="44" t="s">
        <v>105</v>
      </c>
      <c r="C142" s="44" t="s">
        <v>74</v>
      </c>
      <c r="F142" s="40"/>
      <c r="G142" s="44"/>
      <c r="H142" s="44"/>
    </row>
    <row r="143" spans="1:8" x14ac:dyDescent="0.35">
      <c r="A143" s="40" t="s">
        <v>65</v>
      </c>
      <c r="B143" s="44" t="s">
        <v>106</v>
      </c>
      <c r="C143" s="44" t="s">
        <v>58</v>
      </c>
      <c r="F143" s="40"/>
      <c r="G143" s="44"/>
      <c r="H143" s="44"/>
    </row>
    <row r="144" spans="1:8" x14ac:dyDescent="0.35">
      <c r="A144" s="40" t="s">
        <v>65</v>
      </c>
      <c r="B144" s="44" t="s">
        <v>106</v>
      </c>
      <c r="C144" s="44" t="s">
        <v>71</v>
      </c>
      <c r="F144" s="40"/>
      <c r="G144" s="44"/>
      <c r="H144" s="44"/>
    </row>
    <row r="145" spans="1:8" x14ac:dyDescent="0.35">
      <c r="A145" s="40" t="s">
        <v>65</v>
      </c>
      <c r="B145" s="44" t="s">
        <v>106</v>
      </c>
      <c r="C145" s="44" t="s">
        <v>56</v>
      </c>
      <c r="F145" s="40"/>
      <c r="G145" s="44"/>
      <c r="H145" s="44"/>
    </row>
    <row r="146" spans="1:8" x14ac:dyDescent="0.35">
      <c r="A146" s="40" t="s">
        <v>65</v>
      </c>
      <c r="B146" s="44" t="s">
        <v>106</v>
      </c>
      <c r="C146" s="44" t="s">
        <v>74</v>
      </c>
      <c r="F146" s="40"/>
      <c r="G146" s="44"/>
      <c r="H146" s="44"/>
    </row>
    <row r="147" spans="1:8" x14ac:dyDescent="0.35">
      <c r="A147" s="40" t="s">
        <v>65</v>
      </c>
      <c r="B147" s="44" t="s">
        <v>106</v>
      </c>
      <c r="C147" s="44" t="s">
        <v>75</v>
      </c>
      <c r="F147" s="40"/>
      <c r="G147" s="44"/>
      <c r="H147" s="44"/>
    </row>
    <row r="148" spans="1:8" x14ac:dyDescent="0.35">
      <c r="A148" s="40" t="s">
        <v>65</v>
      </c>
      <c r="B148" s="44" t="s">
        <v>106</v>
      </c>
      <c r="C148" s="44" t="s">
        <v>76</v>
      </c>
      <c r="F148" s="40"/>
      <c r="G148" s="44"/>
      <c r="H148" s="44"/>
    </row>
    <row r="149" spans="1:8" x14ac:dyDescent="0.35">
      <c r="A149" s="40" t="s">
        <v>65</v>
      </c>
      <c r="B149" s="44" t="s">
        <v>106</v>
      </c>
      <c r="C149" s="44" t="s">
        <v>78</v>
      </c>
      <c r="F149" s="40"/>
      <c r="G149" s="44"/>
      <c r="H149" s="44"/>
    </row>
    <row r="150" spans="1:8" x14ac:dyDescent="0.35">
      <c r="A150" s="40" t="s">
        <v>65</v>
      </c>
      <c r="B150" s="44" t="s">
        <v>106</v>
      </c>
      <c r="C150" s="44" t="s">
        <v>77</v>
      </c>
      <c r="F150" s="40"/>
      <c r="G150" s="44"/>
      <c r="H150" s="44"/>
    </row>
    <row r="151" spans="1:8" x14ac:dyDescent="0.35">
      <c r="A151" s="40" t="s">
        <v>65</v>
      </c>
      <c r="B151" s="44" t="s">
        <v>108</v>
      </c>
      <c r="C151" s="44" t="s">
        <v>55</v>
      </c>
      <c r="F151" s="40"/>
      <c r="G151" s="44"/>
      <c r="H151" s="44"/>
    </row>
    <row r="152" spans="1:8" x14ac:dyDescent="0.35">
      <c r="A152" s="40" t="s">
        <v>65</v>
      </c>
      <c r="B152" s="44" t="s">
        <v>108</v>
      </c>
      <c r="C152" s="44" t="s">
        <v>82</v>
      </c>
      <c r="F152" s="40"/>
      <c r="G152" s="44"/>
      <c r="H152" s="44"/>
    </row>
    <row r="153" spans="1:8" x14ac:dyDescent="0.35">
      <c r="A153" s="40" t="s">
        <v>65</v>
      </c>
      <c r="B153" s="44" t="s">
        <v>108</v>
      </c>
      <c r="C153" s="44" t="s">
        <v>83</v>
      </c>
      <c r="F153" s="40"/>
      <c r="G153" s="44"/>
      <c r="H153" s="44"/>
    </row>
    <row r="154" spans="1:8" x14ac:dyDescent="0.35">
      <c r="A154" s="40" t="s">
        <v>65</v>
      </c>
      <c r="B154" s="44" t="s">
        <v>108</v>
      </c>
      <c r="C154" s="44" t="s">
        <v>118</v>
      </c>
      <c r="F154" s="40"/>
      <c r="G154" s="44"/>
      <c r="H154" s="44"/>
    </row>
    <row r="155" spans="1:8" x14ac:dyDescent="0.35">
      <c r="A155" s="40" t="s">
        <v>65</v>
      </c>
      <c r="B155" s="44" t="s">
        <v>108</v>
      </c>
      <c r="C155" s="44" t="s">
        <v>70</v>
      </c>
      <c r="F155" s="40"/>
      <c r="G155" s="44"/>
      <c r="H155" s="44"/>
    </row>
    <row r="156" spans="1:8" x14ac:dyDescent="0.35">
      <c r="A156" s="40" t="s">
        <v>65</v>
      </c>
      <c r="B156" s="44" t="s">
        <v>108</v>
      </c>
      <c r="C156" s="44" t="s">
        <v>58</v>
      </c>
      <c r="F156" s="40"/>
      <c r="G156" s="44"/>
      <c r="H156" s="44"/>
    </row>
    <row r="157" spans="1:8" x14ac:dyDescent="0.35">
      <c r="A157" s="40" t="s">
        <v>65</v>
      </c>
      <c r="B157" s="44" t="s">
        <v>108</v>
      </c>
      <c r="C157" s="44" t="s">
        <v>73</v>
      </c>
      <c r="F157" s="40"/>
      <c r="G157" s="44"/>
      <c r="H157" s="44"/>
    </row>
    <row r="158" spans="1:8" x14ac:dyDescent="0.35">
      <c r="A158" s="40" t="s">
        <v>65</v>
      </c>
      <c r="B158" s="44" t="s">
        <v>108</v>
      </c>
      <c r="C158" s="44" t="s">
        <v>74</v>
      </c>
      <c r="F158" s="40"/>
      <c r="G158" s="44"/>
      <c r="H158" s="44"/>
    </row>
    <row r="159" spans="1:8" x14ac:dyDescent="0.35">
      <c r="A159" s="40" t="s">
        <v>65</v>
      </c>
      <c r="B159" s="44" t="s">
        <v>108</v>
      </c>
      <c r="C159" s="44" t="s">
        <v>75</v>
      </c>
      <c r="F159" s="40"/>
      <c r="G159" s="44"/>
      <c r="H159" s="44"/>
    </row>
    <row r="160" spans="1:8" x14ac:dyDescent="0.35">
      <c r="A160" s="40" t="s">
        <v>65</v>
      </c>
      <c r="B160" s="44" t="s">
        <v>108</v>
      </c>
      <c r="C160" s="44" t="s">
        <v>76</v>
      </c>
    </row>
    <row r="161" spans="1:8" x14ac:dyDescent="0.35">
      <c r="A161" s="40" t="s">
        <v>65</v>
      </c>
      <c r="B161" s="44" t="s">
        <v>108</v>
      </c>
      <c r="C161" s="44" t="s">
        <v>57</v>
      </c>
    </row>
    <row r="162" spans="1:8" x14ac:dyDescent="0.35">
      <c r="A162" s="40" t="s">
        <v>65</v>
      </c>
      <c r="B162" s="44" t="s">
        <v>108</v>
      </c>
      <c r="C162" s="44" t="s">
        <v>78</v>
      </c>
    </row>
    <row r="163" spans="1:8" x14ac:dyDescent="0.35">
      <c r="A163" s="40" t="s">
        <v>65</v>
      </c>
      <c r="B163" s="44" t="s">
        <v>109</v>
      </c>
      <c r="C163" s="44" t="s">
        <v>80</v>
      </c>
    </row>
    <row r="164" spans="1:8" x14ac:dyDescent="0.35">
      <c r="A164" s="40" t="s">
        <v>65</v>
      </c>
      <c r="B164" s="44" t="s">
        <v>109</v>
      </c>
      <c r="C164" s="44" t="s">
        <v>81</v>
      </c>
    </row>
    <row r="165" spans="1:8" x14ac:dyDescent="0.35">
      <c r="A165" s="40" t="s">
        <v>65</v>
      </c>
      <c r="B165" s="44" t="s">
        <v>109</v>
      </c>
      <c r="C165" s="44" t="s">
        <v>59</v>
      </c>
    </row>
    <row r="166" spans="1:8" x14ac:dyDescent="0.35">
      <c r="A166" s="40" t="s">
        <v>65</v>
      </c>
      <c r="B166" s="44" t="s">
        <v>109</v>
      </c>
      <c r="C166" s="44" t="s">
        <v>118</v>
      </c>
    </row>
    <row r="167" spans="1:8" x14ac:dyDescent="0.35">
      <c r="A167" s="40" t="s">
        <v>65</v>
      </c>
      <c r="B167" s="44" t="s">
        <v>109</v>
      </c>
      <c r="C167" s="44" t="s">
        <v>69</v>
      </c>
    </row>
    <row r="168" spans="1:8" x14ac:dyDescent="0.35">
      <c r="A168" s="40" t="s">
        <v>65</v>
      </c>
      <c r="B168" s="44" t="s">
        <v>109</v>
      </c>
      <c r="C168" s="44" t="s">
        <v>72</v>
      </c>
    </row>
    <row r="169" spans="1:8" x14ac:dyDescent="0.35">
      <c r="A169" s="40" t="s">
        <v>65</v>
      </c>
      <c r="B169" s="44" t="s">
        <v>109</v>
      </c>
      <c r="C169" s="44" t="s">
        <v>73</v>
      </c>
    </row>
    <row r="170" spans="1:8" x14ac:dyDescent="0.35">
      <c r="A170" s="40" t="s">
        <v>65</v>
      </c>
      <c r="B170" s="44" t="s">
        <v>109</v>
      </c>
      <c r="C170" s="44" t="s">
        <v>56</v>
      </c>
    </row>
    <row r="171" spans="1:8" x14ac:dyDescent="0.35">
      <c r="A171" s="40" t="s">
        <v>65</v>
      </c>
      <c r="B171" s="44" t="s">
        <v>109</v>
      </c>
      <c r="C171" s="44" t="s">
        <v>75</v>
      </c>
    </row>
    <row r="172" spans="1:8" x14ac:dyDescent="0.35">
      <c r="A172" s="40" t="s">
        <v>65</v>
      </c>
      <c r="B172" s="44" t="s">
        <v>109</v>
      </c>
      <c r="C172" s="44" t="s">
        <v>76</v>
      </c>
    </row>
    <row r="173" spans="1:8" x14ac:dyDescent="0.35">
      <c r="A173" s="40" t="s">
        <v>65</v>
      </c>
      <c r="B173" s="44" t="s">
        <v>109</v>
      </c>
      <c r="C173" s="44" t="s">
        <v>77</v>
      </c>
    </row>
    <row r="174" spans="1:8" x14ac:dyDescent="0.35">
      <c r="A174" s="40" t="s">
        <v>65</v>
      </c>
      <c r="B174" s="44" t="s">
        <v>109</v>
      </c>
      <c r="C174" s="44" t="s">
        <v>57</v>
      </c>
      <c r="F174" s="40"/>
      <c r="G174" s="44"/>
      <c r="H174" s="44"/>
    </row>
    <row r="175" spans="1:8" x14ac:dyDescent="0.35">
      <c r="A175" s="40" t="s">
        <v>65</v>
      </c>
      <c r="B175" s="44" t="s">
        <v>110</v>
      </c>
      <c r="C175" s="44" t="s">
        <v>79</v>
      </c>
      <c r="F175" s="40"/>
      <c r="G175" s="44"/>
      <c r="H175" s="44"/>
    </row>
    <row r="176" spans="1:8" x14ac:dyDescent="0.35">
      <c r="A176" s="40" t="s">
        <v>65</v>
      </c>
      <c r="B176" s="44" t="s">
        <v>110</v>
      </c>
      <c r="C176" s="44" t="s">
        <v>55</v>
      </c>
      <c r="F176" s="40"/>
      <c r="G176" s="44"/>
      <c r="H176" s="44"/>
    </row>
    <row r="177" spans="1:8" x14ac:dyDescent="0.35">
      <c r="A177" s="40" t="s">
        <v>65</v>
      </c>
      <c r="B177" s="44" t="s">
        <v>110</v>
      </c>
      <c r="C177" s="44" t="s">
        <v>83</v>
      </c>
      <c r="F177" s="40"/>
      <c r="G177" s="44"/>
      <c r="H177" s="44"/>
    </row>
    <row r="178" spans="1:8" x14ac:dyDescent="0.35">
      <c r="A178" s="40" t="s">
        <v>65</v>
      </c>
      <c r="B178" s="44" t="s">
        <v>110</v>
      </c>
      <c r="C178" s="44" t="s">
        <v>84</v>
      </c>
      <c r="F178" s="40"/>
      <c r="G178" s="44"/>
      <c r="H178" s="44"/>
    </row>
    <row r="179" spans="1:8" x14ac:dyDescent="0.35">
      <c r="A179" s="40" t="s">
        <v>65</v>
      </c>
      <c r="B179" s="44" t="s">
        <v>110</v>
      </c>
      <c r="C179" s="44" t="s">
        <v>118</v>
      </c>
      <c r="F179" s="40"/>
      <c r="G179" s="44"/>
      <c r="H179" s="44"/>
    </row>
    <row r="180" spans="1:8" x14ac:dyDescent="0.35">
      <c r="A180" s="40" t="s">
        <v>65</v>
      </c>
      <c r="B180" s="44" t="s">
        <v>110</v>
      </c>
      <c r="C180" s="44" t="s">
        <v>85</v>
      </c>
      <c r="F180" s="40"/>
      <c r="G180" s="44"/>
      <c r="H180" s="44"/>
    </row>
    <row r="181" spans="1:8" x14ac:dyDescent="0.35">
      <c r="A181" s="40" t="s">
        <v>65</v>
      </c>
      <c r="B181" s="44" t="s">
        <v>110</v>
      </c>
      <c r="C181" s="44" t="s">
        <v>70</v>
      </c>
      <c r="F181" s="40"/>
      <c r="G181" s="44"/>
      <c r="H181" s="44"/>
    </row>
    <row r="182" spans="1:8" x14ac:dyDescent="0.35">
      <c r="A182" s="40" t="s">
        <v>65</v>
      </c>
      <c r="B182" s="44" t="s">
        <v>110</v>
      </c>
      <c r="C182" s="44" t="s">
        <v>71</v>
      </c>
      <c r="F182" s="40"/>
      <c r="G182" s="44"/>
      <c r="H182" s="44"/>
    </row>
    <row r="183" spans="1:8" x14ac:dyDescent="0.35">
      <c r="A183" s="40" t="s">
        <v>65</v>
      </c>
      <c r="B183" s="44" t="s">
        <v>110</v>
      </c>
      <c r="C183" s="44" t="s">
        <v>58</v>
      </c>
      <c r="F183" s="40"/>
      <c r="G183" s="44"/>
      <c r="H183" s="44"/>
    </row>
    <row r="184" spans="1:8" x14ac:dyDescent="0.35">
      <c r="A184" s="40" t="s">
        <v>65</v>
      </c>
      <c r="B184" s="44" t="s">
        <v>110</v>
      </c>
      <c r="C184" s="44" t="s">
        <v>73</v>
      </c>
      <c r="F184" s="40"/>
      <c r="G184" s="44"/>
      <c r="H184" s="44"/>
    </row>
    <row r="185" spans="1:8" x14ac:dyDescent="0.35">
      <c r="A185" s="40" t="s">
        <v>65</v>
      </c>
      <c r="B185" s="44" t="s">
        <v>110</v>
      </c>
      <c r="C185" s="44" t="s">
        <v>56</v>
      </c>
    </row>
    <row r="186" spans="1:8" x14ac:dyDescent="0.35">
      <c r="A186" s="40" t="s">
        <v>65</v>
      </c>
      <c r="B186" s="44" t="s">
        <v>110</v>
      </c>
      <c r="C186" s="44" t="s">
        <v>74</v>
      </c>
    </row>
    <row r="187" spans="1:8" x14ac:dyDescent="0.35">
      <c r="A187" s="40" t="s">
        <v>65</v>
      </c>
      <c r="B187" s="44" t="s">
        <v>110</v>
      </c>
      <c r="C187" s="44" t="s">
        <v>76</v>
      </c>
    </row>
    <row r="188" spans="1:8" x14ac:dyDescent="0.35">
      <c r="A188" s="40" t="s">
        <v>65</v>
      </c>
      <c r="B188" s="44" t="s">
        <v>110</v>
      </c>
      <c r="C188" s="44" t="s">
        <v>77</v>
      </c>
    </row>
    <row r="189" spans="1:8" x14ac:dyDescent="0.35">
      <c r="A189" s="40" t="s">
        <v>65</v>
      </c>
      <c r="B189" s="44" t="s">
        <v>110</v>
      </c>
      <c r="C189" s="44" t="s">
        <v>57</v>
      </c>
    </row>
    <row r="190" spans="1:8" x14ac:dyDescent="0.35">
      <c r="A190" s="40" t="s">
        <v>65</v>
      </c>
      <c r="B190" s="44" t="s">
        <v>110</v>
      </c>
      <c r="C190" s="44" t="s">
        <v>78</v>
      </c>
    </row>
    <row r="191" spans="1:8" x14ac:dyDescent="0.35">
      <c r="A191" s="40" t="s">
        <v>65</v>
      </c>
      <c r="B191" s="44" t="s">
        <v>111</v>
      </c>
      <c r="C191" s="44" t="s">
        <v>55</v>
      </c>
    </row>
    <row r="192" spans="1:8" x14ac:dyDescent="0.35">
      <c r="A192" s="40" t="s">
        <v>65</v>
      </c>
      <c r="B192" s="44" t="s">
        <v>111</v>
      </c>
      <c r="C192" s="44" t="s">
        <v>84</v>
      </c>
    </row>
    <row r="193" spans="1:8" x14ac:dyDescent="0.35">
      <c r="A193" s="40" t="s">
        <v>65</v>
      </c>
      <c r="B193" s="44" t="s">
        <v>111</v>
      </c>
      <c r="C193" s="44" t="s">
        <v>118</v>
      </c>
    </row>
    <row r="194" spans="1:8" x14ac:dyDescent="0.35">
      <c r="A194" s="40" t="s">
        <v>65</v>
      </c>
      <c r="B194" s="44" t="s">
        <v>111</v>
      </c>
      <c r="C194" s="44" t="s">
        <v>85</v>
      </c>
    </row>
    <row r="195" spans="1:8" x14ac:dyDescent="0.35">
      <c r="A195" s="40" t="s">
        <v>65</v>
      </c>
      <c r="B195" s="44" t="s">
        <v>111</v>
      </c>
      <c r="C195" s="44" t="s">
        <v>70</v>
      </c>
    </row>
    <row r="196" spans="1:8" x14ac:dyDescent="0.35">
      <c r="A196" s="40" t="s">
        <v>65</v>
      </c>
      <c r="B196" s="44" t="s">
        <v>111</v>
      </c>
      <c r="C196" s="44" t="s">
        <v>58</v>
      </c>
    </row>
    <row r="197" spans="1:8" x14ac:dyDescent="0.35">
      <c r="A197" s="40" t="s">
        <v>65</v>
      </c>
      <c r="B197" s="44" t="s">
        <v>111</v>
      </c>
      <c r="C197" s="44" t="s">
        <v>73</v>
      </c>
    </row>
    <row r="198" spans="1:8" x14ac:dyDescent="0.35">
      <c r="A198" s="40" t="s">
        <v>65</v>
      </c>
      <c r="B198" s="44" t="s">
        <v>111</v>
      </c>
      <c r="C198" s="44" t="s">
        <v>56</v>
      </c>
    </row>
    <row r="199" spans="1:8" x14ac:dyDescent="0.35">
      <c r="A199" s="40" t="s">
        <v>65</v>
      </c>
      <c r="B199" s="44" t="s">
        <v>111</v>
      </c>
      <c r="C199" s="44" t="s">
        <v>74</v>
      </c>
    </row>
    <row r="200" spans="1:8" x14ac:dyDescent="0.35">
      <c r="A200" s="40" t="s">
        <v>65</v>
      </c>
      <c r="B200" s="44" t="s">
        <v>111</v>
      </c>
      <c r="C200" s="44" t="s">
        <v>75</v>
      </c>
    </row>
    <row r="201" spans="1:8" x14ac:dyDescent="0.35">
      <c r="A201" s="40" t="s">
        <v>65</v>
      </c>
      <c r="B201" s="44" t="s">
        <v>111</v>
      </c>
      <c r="C201" s="44" t="s">
        <v>77</v>
      </c>
    </row>
    <row r="202" spans="1:8" x14ac:dyDescent="0.35">
      <c r="A202" s="40" t="s">
        <v>65</v>
      </c>
      <c r="B202" s="44" t="s">
        <v>111</v>
      </c>
      <c r="C202" s="44" t="s">
        <v>57</v>
      </c>
    </row>
    <row r="203" spans="1:8" x14ac:dyDescent="0.35">
      <c r="A203" s="40" t="s">
        <v>65</v>
      </c>
      <c r="B203" s="44" t="s">
        <v>111</v>
      </c>
      <c r="C203" s="44" t="s">
        <v>78</v>
      </c>
    </row>
    <row r="204" spans="1:8" x14ac:dyDescent="0.35">
      <c r="A204" s="40" t="s">
        <v>65</v>
      </c>
      <c r="B204" s="44" t="s">
        <v>112</v>
      </c>
      <c r="C204" s="44" t="s">
        <v>118</v>
      </c>
      <c r="F204" s="40"/>
      <c r="G204" s="44"/>
      <c r="H204" s="44"/>
    </row>
    <row r="205" spans="1:8" x14ac:dyDescent="0.35">
      <c r="A205" s="40" t="s">
        <v>65</v>
      </c>
      <c r="B205" s="44" t="s">
        <v>112</v>
      </c>
      <c r="C205" s="44" t="s">
        <v>57</v>
      </c>
      <c r="F205" s="40"/>
      <c r="G205" s="44"/>
      <c r="H205" s="44"/>
    </row>
    <row r="206" spans="1:8" x14ac:dyDescent="0.35">
      <c r="A206" s="40" t="s">
        <v>65</v>
      </c>
      <c r="B206" s="44" t="s">
        <v>112</v>
      </c>
      <c r="C206" s="44" t="s">
        <v>56</v>
      </c>
    </row>
    <row r="207" spans="1:8" x14ac:dyDescent="0.35">
      <c r="A207" s="40" t="s">
        <v>65</v>
      </c>
      <c r="B207" s="44" t="s">
        <v>112</v>
      </c>
      <c r="C207" s="44" t="s">
        <v>78</v>
      </c>
      <c r="F207" s="40"/>
      <c r="G207" s="44"/>
      <c r="H207" s="44"/>
    </row>
    <row r="208" spans="1:8" x14ac:dyDescent="0.35">
      <c r="A208" s="40" t="s">
        <v>65</v>
      </c>
      <c r="B208" s="44" t="s">
        <v>113</v>
      </c>
      <c r="C208" s="44" t="s">
        <v>118</v>
      </c>
      <c r="F208" s="40"/>
      <c r="G208" s="44"/>
      <c r="H208" s="44"/>
    </row>
    <row r="209" spans="1:8" x14ac:dyDescent="0.35">
      <c r="A209" s="40" t="s">
        <v>65</v>
      </c>
      <c r="B209" s="44" t="s">
        <v>113</v>
      </c>
      <c r="C209" s="44" t="s">
        <v>56</v>
      </c>
      <c r="F209" s="40"/>
      <c r="G209" s="44"/>
      <c r="H209" s="44"/>
    </row>
    <row r="210" spans="1:8" x14ac:dyDescent="0.35">
      <c r="A210" s="40" t="s">
        <v>65</v>
      </c>
      <c r="B210" s="44" t="s">
        <v>113</v>
      </c>
      <c r="C210" s="44" t="s">
        <v>75</v>
      </c>
      <c r="F210" s="40"/>
      <c r="G210" s="44"/>
      <c r="H210" s="44"/>
    </row>
    <row r="211" spans="1:8" x14ac:dyDescent="0.35">
      <c r="A211" s="40" t="s">
        <v>65</v>
      </c>
      <c r="B211" s="44" t="s">
        <v>114</v>
      </c>
      <c r="C211" s="44" t="s">
        <v>79</v>
      </c>
      <c r="F211" s="40"/>
      <c r="G211" s="44"/>
      <c r="H211" s="44"/>
    </row>
    <row r="212" spans="1:8" x14ac:dyDescent="0.35">
      <c r="A212" s="40" t="s">
        <v>65</v>
      </c>
      <c r="B212" s="44" t="s">
        <v>114</v>
      </c>
      <c r="C212" s="44" t="s">
        <v>55</v>
      </c>
      <c r="F212" s="40"/>
      <c r="G212" s="44"/>
      <c r="H212" s="44"/>
    </row>
    <row r="213" spans="1:8" x14ac:dyDescent="0.35">
      <c r="A213" s="40" t="s">
        <v>65</v>
      </c>
      <c r="B213" s="44" t="s">
        <v>114</v>
      </c>
      <c r="C213" s="44" t="s">
        <v>84</v>
      </c>
      <c r="F213" s="40"/>
      <c r="G213" s="44"/>
      <c r="H213" s="44"/>
    </row>
    <row r="214" spans="1:8" x14ac:dyDescent="0.35">
      <c r="A214" s="40" t="s">
        <v>65</v>
      </c>
      <c r="B214" s="44" t="s">
        <v>114</v>
      </c>
      <c r="C214" s="44" t="s">
        <v>118</v>
      </c>
      <c r="F214" s="40"/>
      <c r="G214" s="44"/>
      <c r="H214" s="44"/>
    </row>
    <row r="215" spans="1:8" x14ac:dyDescent="0.35">
      <c r="A215" s="40" t="s">
        <v>65</v>
      </c>
      <c r="B215" s="44" t="s">
        <v>114</v>
      </c>
      <c r="C215" s="44" t="s">
        <v>85</v>
      </c>
      <c r="F215" s="40"/>
      <c r="G215" s="44"/>
      <c r="H215" s="44"/>
    </row>
    <row r="216" spans="1:8" x14ac:dyDescent="0.35">
      <c r="A216" s="40" t="s">
        <v>65</v>
      </c>
      <c r="B216" s="44" t="s">
        <v>114</v>
      </c>
      <c r="C216" s="44" t="s">
        <v>70</v>
      </c>
      <c r="F216" s="40"/>
      <c r="G216" s="44"/>
      <c r="H216" s="44"/>
    </row>
    <row r="217" spans="1:8" x14ac:dyDescent="0.35">
      <c r="A217" s="40" t="s">
        <v>65</v>
      </c>
      <c r="B217" s="44" t="s">
        <v>114</v>
      </c>
      <c r="C217" s="44" t="s">
        <v>56</v>
      </c>
      <c r="F217" s="40"/>
      <c r="G217" s="44"/>
      <c r="H217" s="44"/>
    </row>
    <row r="218" spans="1:8" x14ac:dyDescent="0.35">
      <c r="A218" s="40" t="s">
        <v>65</v>
      </c>
      <c r="B218" s="44" t="s">
        <v>114</v>
      </c>
      <c r="C218" s="44" t="s">
        <v>75</v>
      </c>
      <c r="F218" s="40"/>
      <c r="G218" s="44"/>
      <c r="H218" s="44"/>
    </row>
    <row r="219" spans="1:8" x14ac:dyDescent="0.35">
      <c r="A219" s="40" t="s">
        <v>65</v>
      </c>
      <c r="B219" s="44" t="s">
        <v>114</v>
      </c>
      <c r="C219" s="44" t="s">
        <v>76</v>
      </c>
    </row>
    <row r="220" spans="1:8" x14ac:dyDescent="0.35">
      <c r="A220" s="40" t="s">
        <v>65</v>
      </c>
      <c r="B220" s="44" t="s">
        <v>114</v>
      </c>
      <c r="C220" s="44" t="s">
        <v>88</v>
      </c>
    </row>
    <row r="221" spans="1:8" x14ac:dyDescent="0.35">
      <c r="A221" s="40" t="s">
        <v>65</v>
      </c>
      <c r="B221" s="44" t="s">
        <v>114</v>
      </c>
      <c r="C221" s="44" t="s">
        <v>78</v>
      </c>
    </row>
    <row r="222" spans="1:8" x14ac:dyDescent="0.35">
      <c r="A222" s="40" t="s">
        <v>65</v>
      </c>
      <c r="B222" s="44" t="s">
        <v>115</v>
      </c>
      <c r="C222" s="44" t="s">
        <v>79</v>
      </c>
    </row>
    <row r="223" spans="1:8" x14ac:dyDescent="0.35">
      <c r="A223" s="40" t="s">
        <v>65</v>
      </c>
      <c r="B223" s="44" t="s">
        <v>115</v>
      </c>
      <c r="C223" s="44" t="s">
        <v>83</v>
      </c>
    </row>
    <row r="224" spans="1:8" x14ac:dyDescent="0.35">
      <c r="A224" s="40" t="s">
        <v>65</v>
      </c>
      <c r="B224" s="44" t="s">
        <v>115</v>
      </c>
      <c r="C224" s="44" t="s">
        <v>84</v>
      </c>
    </row>
    <row r="225" spans="1:3" x14ac:dyDescent="0.35">
      <c r="A225" s="40" t="s">
        <v>65</v>
      </c>
      <c r="B225" s="44" t="s">
        <v>115</v>
      </c>
      <c r="C225" s="44" t="s">
        <v>118</v>
      </c>
    </row>
    <row r="226" spans="1:3" x14ac:dyDescent="0.35">
      <c r="A226" s="40" t="s">
        <v>65</v>
      </c>
      <c r="B226" s="44" t="s">
        <v>115</v>
      </c>
      <c r="C226" s="44" t="s">
        <v>85</v>
      </c>
    </row>
    <row r="227" spans="1:3" x14ac:dyDescent="0.35">
      <c r="A227" s="40" t="s">
        <v>65</v>
      </c>
      <c r="B227" s="44" t="s">
        <v>115</v>
      </c>
      <c r="C227" s="44" t="s">
        <v>70</v>
      </c>
    </row>
    <row r="228" spans="1:3" x14ac:dyDescent="0.35">
      <c r="A228" s="40" t="s">
        <v>65</v>
      </c>
      <c r="B228" s="44" t="s">
        <v>115</v>
      </c>
      <c r="C228" s="44" t="s">
        <v>73</v>
      </c>
    </row>
    <row r="229" spans="1:3" x14ac:dyDescent="0.35">
      <c r="A229" s="40" t="s">
        <v>65</v>
      </c>
      <c r="B229" s="44" t="s">
        <v>115</v>
      </c>
      <c r="C229" s="44" t="s">
        <v>56</v>
      </c>
    </row>
    <row r="230" spans="1:3" x14ac:dyDescent="0.35">
      <c r="A230" s="40" t="s">
        <v>65</v>
      </c>
      <c r="B230" s="44" t="s">
        <v>115</v>
      </c>
      <c r="C230" s="44" t="s">
        <v>88</v>
      </c>
    </row>
    <row r="231" spans="1:3" x14ac:dyDescent="0.35">
      <c r="A231" s="40" t="s">
        <v>65</v>
      </c>
      <c r="B231" s="44" t="s">
        <v>115</v>
      </c>
      <c r="C231" s="44" t="s">
        <v>76</v>
      </c>
    </row>
    <row r="232" spans="1:3" x14ac:dyDescent="0.35">
      <c r="A232" s="40" t="s">
        <v>65</v>
      </c>
      <c r="B232" s="44" t="s">
        <v>115</v>
      </c>
      <c r="C232" s="44" t="s">
        <v>77</v>
      </c>
    </row>
    <row r="233" spans="1:3" x14ac:dyDescent="0.35">
      <c r="A233" s="40"/>
      <c r="B233" s="44"/>
      <c r="C233" s="44"/>
    </row>
    <row r="234" spans="1:3" x14ac:dyDescent="0.35">
      <c r="A234" s="40"/>
      <c r="B234" s="44"/>
      <c r="C234" s="44"/>
    </row>
    <row r="235" spans="1:3" x14ac:dyDescent="0.35">
      <c r="A235" s="40"/>
      <c r="B235" s="44"/>
      <c r="C235" s="44"/>
    </row>
    <row r="236" spans="1:3" x14ac:dyDescent="0.35">
      <c r="A236" s="40"/>
      <c r="B236" s="44"/>
      <c r="C236" s="44"/>
    </row>
    <row r="237" spans="1:3" x14ac:dyDescent="0.35">
      <c r="A237" s="40"/>
      <c r="B237" s="44"/>
      <c r="C237" s="44"/>
    </row>
    <row r="238" spans="1:3" x14ac:dyDescent="0.35">
      <c r="A238" s="40"/>
      <c r="B238" s="44"/>
      <c r="C238" s="44"/>
    </row>
    <row r="239" spans="1:3" x14ac:dyDescent="0.35">
      <c r="A239" s="40"/>
      <c r="B239" s="44"/>
      <c r="C239" s="44"/>
    </row>
    <row r="240" spans="1:3" x14ac:dyDescent="0.35">
      <c r="A240" s="40"/>
      <c r="B240" s="44"/>
      <c r="C240" s="44"/>
    </row>
    <row r="241" spans="1:3" x14ac:dyDescent="0.35">
      <c r="A241" s="40"/>
      <c r="B241" s="44"/>
      <c r="C241" s="44"/>
    </row>
    <row r="242" spans="1:3" x14ac:dyDescent="0.35">
      <c r="A242" s="40"/>
      <c r="B242" s="44"/>
      <c r="C242" s="44"/>
    </row>
    <row r="243" spans="1:3" x14ac:dyDescent="0.35">
      <c r="A243" s="40"/>
      <c r="B243" s="44"/>
      <c r="C243" s="44"/>
    </row>
    <row r="244" spans="1:3" x14ac:dyDescent="0.35">
      <c r="A244" s="40"/>
      <c r="B244" s="44"/>
      <c r="C244" s="44"/>
    </row>
    <row r="245" spans="1:3" x14ac:dyDescent="0.35">
      <c r="A245" s="40"/>
      <c r="B245" s="44"/>
      <c r="C245" s="44"/>
    </row>
    <row r="246" spans="1:3" x14ac:dyDescent="0.35">
      <c r="A246" s="40"/>
      <c r="B246" s="44"/>
      <c r="C246" s="44"/>
    </row>
    <row r="247" spans="1:3" x14ac:dyDescent="0.35">
      <c r="A247" s="40"/>
      <c r="B247" s="44"/>
      <c r="C247" s="44"/>
    </row>
    <row r="248" spans="1:3" x14ac:dyDescent="0.35">
      <c r="A248" s="40"/>
      <c r="B248" s="44"/>
      <c r="C248" s="44"/>
    </row>
    <row r="249" spans="1:3" x14ac:dyDescent="0.35">
      <c r="A249" s="40"/>
      <c r="B249" s="44"/>
      <c r="C249" s="44"/>
    </row>
    <row r="250" spans="1:3" x14ac:dyDescent="0.35">
      <c r="A250" s="40"/>
      <c r="B250" s="44"/>
      <c r="C250" s="44"/>
    </row>
    <row r="251" spans="1:3" x14ac:dyDescent="0.35">
      <c r="A251" s="40"/>
      <c r="B251" s="44"/>
      <c r="C251" s="44"/>
    </row>
    <row r="252" spans="1:3" x14ac:dyDescent="0.35">
      <c r="A252" s="40"/>
      <c r="B252" s="44"/>
      <c r="C252" s="44"/>
    </row>
    <row r="253" spans="1:3" x14ac:dyDescent="0.35">
      <c r="A253" s="40"/>
      <c r="B253" s="44"/>
      <c r="C253" s="44"/>
    </row>
    <row r="254" spans="1:3" x14ac:dyDescent="0.35">
      <c r="A254" s="40"/>
      <c r="B254" s="44"/>
      <c r="C254" s="44"/>
    </row>
    <row r="255" spans="1:3" x14ac:dyDescent="0.35">
      <c r="A255" s="40"/>
      <c r="B255" s="44"/>
      <c r="C255" s="44"/>
    </row>
    <row r="256" spans="1:3" x14ac:dyDescent="0.35">
      <c r="A256" s="40"/>
      <c r="B256" s="44"/>
      <c r="C256" s="44"/>
    </row>
    <row r="257" spans="1:3" x14ac:dyDescent="0.35">
      <c r="A257" s="40"/>
      <c r="B257" s="44"/>
      <c r="C257" s="44"/>
    </row>
    <row r="258" spans="1:3" x14ac:dyDescent="0.35">
      <c r="A258" s="40"/>
      <c r="B258" s="44"/>
      <c r="C258" s="44"/>
    </row>
    <row r="259" spans="1:3" x14ac:dyDescent="0.35">
      <c r="A259" s="40"/>
      <c r="B259" s="44"/>
      <c r="C259" s="44"/>
    </row>
    <row r="260" spans="1:3" x14ac:dyDescent="0.35">
      <c r="A260" s="40"/>
      <c r="B260" s="44"/>
      <c r="C260" s="44"/>
    </row>
    <row r="261" spans="1:3" x14ac:dyDescent="0.35">
      <c r="A261" s="40"/>
      <c r="B261" s="44"/>
      <c r="C261" s="44"/>
    </row>
    <row r="262" spans="1:3" x14ac:dyDescent="0.35">
      <c r="A262" s="40"/>
      <c r="B262" s="44"/>
      <c r="C262" s="44"/>
    </row>
    <row r="263" spans="1:3" x14ac:dyDescent="0.35">
      <c r="A263" s="40"/>
      <c r="B263" s="44"/>
      <c r="C263" s="44"/>
    </row>
    <row r="264" spans="1:3" x14ac:dyDescent="0.35">
      <c r="A264" s="40"/>
      <c r="B264" s="44"/>
      <c r="C264" s="44"/>
    </row>
    <row r="265" spans="1:3" x14ac:dyDescent="0.35">
      <c r="A265" s="40"/>
      <c r="B265" s="44"/>
      <c r="C265" s="44"/>
    </row>
    <row r="266" spans="1:3" x14ac:dyDescent="0.35">
      <c r="A266" s="40"/>
      <c r="B266" s="44"/>
      <c r="C266" s="44"/>
    </row>
    <row r="267" spans="1:3" x14ac:dyDescent="0.35">
      <c r="A267" s="40"/>
      <c r="B267" s="44"/>
      <c r="C267" s="44"/>
    </row>
    <row r="268" spans="1:3" x14ac:dyDescent="0.35">
      <c r="A268" s="40"/>
      <c r="B268" s="44"/>
      <c r="C268" s="44"/>
    </row>
    <row r="269" spans="1:3" x14ac:dyDescent="0.35">
      <c r="A269" s="40"/>
      <c r="B269" s="44"/>
      <c r="C269" s="44"/>
    </row>
    <row r="270" spans="1:3" x14ac:dyDescent="0.35">
      <c r="A270" s="40"/>
      <c r="B270" s="44"/>
      <c r="C270" s="44"/>
    </row>
    <row r="271" spans="1:3" x14ac:dyDescent="0.35">
      <c r="A271" s="40"/>
      <c r="B271" s="44"/>
      <c r="C271" s="44"/>
    </row>
    <row r="272" spans="1:3" x14ac:dyDescent="0.35">
      <c r="A272" s="40"/>
      <c r="B272" s="44"/>
      <c r="C272" s="44"/>
    </row>
    <row r="273" spans="1:3" x14ac:dyDescent="0.35">
      <c r="A273" s="40"/>
      <c r="B273" s="44"/>
      <c r="C273" s="44"/>
    </row>
    <row r="274" spans="1:3" x14ac:dyDescent="0.35">
      <c r="A274" s="40"/>
      <c r="B274" s="44"/>
      <c r="C274" s="44"/>
    </row>
    <row r="275" spans="1:3" x14ac:dyDescent="0.35">
      <c r="A275" s="40"/>
      <c r="B275" s="44"/>
      <c r="C275" s="44"/>
    </row>
    <row r="276" spans="1:3" x14ac:dyDescent="0.35">
      <c r="A276" s="40"/>
      <c r="B276" s="44"/>
      <c r="C276" s="44"/>
    </row>
    <row r="277" spans="1:3" x14ac:dyDescent="0.35">
      <c r="A277" s="40"/>
      <c r="B277" s="44"/>
      <c r="C277" s="44"/>
    </row>
    <row r="278" spans="1:3" x14ac:dyDescent="0.35">
      <c r="A278" s="40"/>
      <c r="B278" s="44"/>
      <c r="C278" s="44"/>
    </row>
    <row r="279" spans="1:3" x14ac:dyDescent="0.35">
      <c r="A279" s="40"/>
      <c r="B279" s="44"/>
      <c r="C279" s="44"/>
    </row>
    <row r="280" spans="1:3" x14ac:dyDescent="0.35">
      <c r="A280" s="40"/>
      <c r="B280" s="44"/>
      <c r="C280" s="44"/>
    </row>
    <row r="281" spans="1:3" x14ac:dyDescent="0.35">
      <c r="A281" s="40"/>
      <c r="B281" s="44"/>
      <c r="C281" s="44"/>
    </row>
    <row r="282" spans="1:3" x14ac:dyDescent="0.35">
      <c r="A282" s="40"/>
      <c r="B282" s="44"/>
      <c r="C282" s="44"/>
    </row>
    <row r="283" spans="1:3" x14ac:dyDescent="0.35">
      <c r="A283" s="40"/>
      <c r="B283" s="44"/>
      <c r="C283" s="44"/>
    </row>
    <row r="284" spans="1:3" x14ac:dyDescent="0.35">
      <c r="A284" s="40"/>
      <c r="B284" s="44"/>
      <c r="C284" s="44"/>
    </row>
    <row r="285" spans="1:3" x14ac:dyDescent="0.35">
      <c r="A285" s="40"/>
      <c r="B285" s="44"/>
      <c r="C285" s="44"/>
    </row>
    <row r="286" spans="1:3" x14ac:dyDescent="0.35">
      <c r="A286" s="40"/>
      <c r="B286" s="44"/>
      <c r="C286" s="44"/>
    </row>
    <row r="287" spans="1:3" x14ac:dyDescent="0.35">
      <c r="A287" s="40"/>
      <c r="B287" s="44"/>
      <c r="C287" s="44"/>
    </row>
    <row r="288" spans="1:3" x14ac:dyDescent="0.35">
      <c r="A288" s="40"/>
      <c r="B288" s="44"/>
      <c r="C288" s="44"/>
    </row>
    <row r="289" spans="1:3" x14ac:dyDescent="0.35">
      <c r="A289" s="40"/>
      <c r="B289" s="44"/>
      <c r="C289" s="44"/>
    </row>
    <row r="290" spans="1:3" x14ac:dyDescent="0.35">
      <c r="A290" s="40"/>
      <c r="B290" s="44"/>
      <c r="C290" s="44"/>
    </row>
    <row r="291" spans="1:3" x14ac:dyDescent="0.35">
      <c r="A291" s="40"/>
      <c r="B291" s="44"/>
      <c r="C291" s="44"/>
    </row>
    <row r="292" spans="1:3" x14ac:dyDescent="0.35">
      <c r="A292" s="40"/>
      <c r="B292" s="44"/>
      <c r="C292" s="44"/>
    </row>
    <row r="293" spans="1:3" x14ac:dyDescent="0.35">
      <c r="A293" s="40"/>
      <c r="B293" s="44"/>
      <c r="C293" s="44"/>
    </row>
    <row r="294" spans="1:3" x14ac:dyDescent="0.35">
      <c r="A294" s="40"/>
      <c r="B294" s="44"/>
      <c r="C294" s="44"/>
    </row>
    <row r="295" spans="1:3" x14ac:dyDescent="0.35">
      <c r="A295" s="40"/>
      <c r="B295" s="44"/>
      <c r="C295" s="44"/>
    </row>
    <row r="296" spans="1:3" x14ac:dyDescent="0.35">
      <c r="A296" s="40"/>
      <c r="B296" s="44"/>
      <c r="C296" s="44"/>
    </row>
    <row r="297" spans="1:3" x14ac:dyDescent="0.35">
      <c r="A297" s="40"/>
      <c r="B297" s="44"/>
      <c r="C297" s="44"/>
    </row>
    <row r="298" spans="1:3" x14ac:dyDescent="0.35">
      <c r="A298" s="40"/>
      <c r="B298" s="44"/>
      <c r="C298" s="44"/>
    </row>
    <row r="299" spans="1:3" x14ac:dyDescent="0.35">
      <c r="A299" s="40"/>
      <c r="B299" s="44"/>
      <c r="C299" s="44"/>
    </row>
    <row r="300" spans="1:3" x14ac:dyDescent="0.35">
      <c r="A300" s="40"/>
      <c r="B300" s="44"/>
      <c r="C300" s="44"/>
    </row>
    <row r="301" spans="1:3" x14ac:dyDescent="0.35">
      <c r="A301" s="40"/>
      <c r="B301" s="44"/>
      <c r="C301" s="44"/>
    </row>
    <row r="302" spans="1:3" x14ac:dyDescent="0.35">
      <c r="A302" s="40"/>
      <c r="B302" s="44"/>
      <c r="C302" s="44"/>
    </row>
    <row r="303" spans="1:3" x14ac:dyDescent="0.35">
      <c r="A303" s="40"/>
      <c r="B303" s="44"/>
      <c r="C303" s="44"/>
    </row>
    <row r="304" spans="1:3" x14ac:dyDescent="0.35">
      <c r="A304" s="40"/>
      <c r="B304" s="44"/>
      <c r="C304" s="44"/>
    </row>
    <row r="305" spans="1:3" x14ac:dyDescent="0.35">
      <c r="A305" s="40"/>
      <c r="B305" s="44"/>
      <c r="C305" s="44"/>
    </row>
    <row r="306" spans="1:3" x14ac:dyDescent="0.35">
      <c r="A306" s="40"/>
      <c r="B306" s="44"/>
      <c r="C306" s="44"/>
    </row>
    <row r="307" spans="1:3" x14ac:dyDescent="0.35">
      <c r="A307" s="40"/>
      <c r="B307" s="44"/>
      <c r="C307" s="44"/>
    </row>
    <row r="308" spans="1:3" x14ac:dyDescent="0.35">
      <c r="A308" s="40"/>
      <c r="B308" s="44"/>
      <c r="C308" s="44"/>
    </row>
    <row r="309" spans="1:3" x14ac:dyDescent="0.35">
      <c r="A309" s="40"/>
      <c r="B309" s="44"/>
      <c r="C309" s="44"/>
    </row>
    <row r="310" spans="1:3" x14ac:dyDescent="0.35">
      <c r="A310" s="40"/>
      <c r="B310" s="44"/>
      <c r="C310" s="44"/>
    </row>
    <row r="311" spans="1:3" x14ac:dyDescent="0.35">
      <c r="A311" s="40"/>
      <c r="B311" s="44"/>
      <c r="C311" s="44"/>
    </row>
    <row r="312" spans="1:3" x14ac:dyDescent="0.35">
      <c r="A312" s="40"/>
      <c r="B312" s="44"/>
      <c r="C312" s="44"/>
    </row>
    <row r="313" spans="1:3" x14ac:dyDescent="0.35">
      <c r="A313" s="40"/>
      <c r="B313" s="44"/>
      <c r="C313" s="44"/>
    </row>
    <row r="314" spans="1:3" x14ac:dyDescent="0.35">
      <c r="A314" s="40"/>
      <c r="B314" s="44"/>
      <c r="C314" s="44"/>
    </row>
    <row r="315" spans="1:3" x14ac:dyDescent="0.35">
      <c r="A315" s="40"/>
      <c r="B315" s="44"/>
      <c r="C315" s="44"/>
    </row>
    <row r="316" spans="1:3" x14ac:dyDescent="0.35">
      <c r="A316" s="40"/>
      <c r="B316" s="44"/>
      <c r="C316" s="44"/>
    </row>
    <row r="317" spans="1:3" x14ac:dyDescent="0.35">
      <c r="A317" s="40"/>
      <c r="B317" s="44"/>
      <c r="C317" s="44"/>
    </row>
    <row r="318" spans="1:3" x14ac:dyDescent="0.35">
      <c r="A318" s="40"/>
      <c r="B318" s="44"/>
      <c r="C318" s="44"/>
    </row>
    <row r="319" spans="1:3" x14ac:dyDescent="0.35">
      <c r="A319" s="40"/>
      <c r="B319" s="44"/>
      <c r="C319" s="44"/>
    </row>
    <row r="320" spans="1:3" x14ac:dyDescent="0.35">
      <c r="A320" s="40"/>
      <c r="B320" s="44"/>
      <c r="C320" s="44"/>
    </row>
    <row r="321" spans="1:5" x14ac:dyDescent="0.35">
      <c r="A321" s="40"/>
      <c r="B321" s="44"/>
      <c r="C321" s="44"/>
    </row>
    <row r="322" spans="1:5" x14ac:dyDescent="0.35">
      <c r="A322" s="40"/>
      <c r="B322" s="44"/>
      <c r="C322" s="44"/>
    </row>
    <row r="323" spans="1:5" x14ac:dyDescent="0.35">
      <c r="A323" s="40"/>
      <c r="B323" s="44"/>
      <c r="C323" s="44"/>
    </row>
    <row r="325" spans="1:5" x14ac:dyDescent="0.35">
      <c r="E325" s="43"/>
    </row>
    <row r="326" spans="1:5" x14ac:dyDescent="0.35">
      <c r="E326" s="43"/>
    </row>
    <row r="327" spans="1:5" x14ac:dyDescent="0.35">
      <c r="E327" s="43"/>
    </row>
  </sheetData>
  <sheetProtection algorithmName="SHA-512" hashValue="NOAzGIutpAVxsttB6lneLCGV7sF7w4Cl9d0I0vXlJKV2r+wQ4/mMGwAf2PpKAEufg7A1HQFP7jcQaYpmDgi3sQ==" saltValue="24lvMhrkC98I9WX7XDhIDg==" spinCount="100000" sheet="1" objects="1" scenarios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D7E91-57AE-4EC9-A34D-D9CC36DB3885}">
  <dimension ref="A1:I71"/>
  <sheetViews>
    <sheetView workbookViewId="0">
      <selection activeCell="B52" sqref="B52"/>
    </sheetView>
  </sheetViews>
  <sheetFormatPr baseColWidth="10" defaultRowHeight="14.5" x14ac:dyDescent="0.35"/>
  <cols>
    <col min="1" max="1" width="26.90625" bestFit="1" customWidth="1"/>
    <col min="2" max="2" width="13.08984375" customWidth="1"/>
    <col min="4" max="4" width="23.08984375" bestFit="1" customWidth="1"/>
    <col min="5" max="5" width="14.81640625" customWidth="1"/>
    <col min="6" max="6" width="13.36328125" customWidth="1"/>
  </cols>
  <sheetData>
    <row r="1" spans="1:9" x14ac:dyDescent="0.35">
      <c r="A1" s="5" t="s">
        <v>47</v>
      </c>
    </row>
    <row r="3" spans="1:9" ht="15" thickBot="1" x14ac:dyDescent="0.4">
      <c r="A3" s="7" t="s">
        <v>44</v>
      </c>
    </row>
    <row r="4" spans="1:9" ht="15" thickBot="1" x14ac:dyDescent="0.4">
      <c r="A4" s="14" t="s">
        <v>30</v>
      </c>
      <c r="B4" s="8">
        <v>3.06</v>
      </c>
    </row>
    <row r="5" spans="1:9" ht="15" thickBot="1" x14ac:dyDescent="0.4">
      <c r="A5" s="14" t="s">
        <v>43</v>
      </c>
      <c r="B5" s="8">
        <v>15</v>
      </c>
    </row>
    <row r="6" spans="1:9" ht="15" thickBot="1" x14ac:dyDescent="0.4"/>
    <row r="7" spans="1:9" ht="15" thickBot="1" x14ac:dyDescent="0.4">
      <c r="A7" s="18" t="s">
        <v>45</v>
      </c>
      <c r="B7" s="19" t="s">
        <v>34</v>
      </c>
      <c r="C7" s="1"/>
      <c r="D7" s="18" t="s">
        <v>46</v>
      </c>
      <c r="E7" s="20" t="s">
        <v>41</v>
      </c>
      <c r="F7" s="19" t="s">
        <v>42</v>
      </c>
      <c r="I7" s="2"/>
    </row>
    <row r="8" spans="1:9" x14ac:dyDescent="0.35">
      <c r="A8" s="33" t="s">
        <v>36</v>
      </c>
      <c r="B8" s="9">
        <v>0</v>
      </c>
      <c r="D8" s="21" t="s">
        <v>36</v>
      </c>
      <c r="E8" s="3">
        <v>0</v>
      </c>
      <c r="F8" s="9">
        <v>34</v>
      </c>
      <c r="I8" s="4"/>
    </row>
    <row r="9" spans="1:9" x14ac:dyDescent="0.35">
      <c r="A9" s="33" t="s">
        <v>6</v>
      </c>
      <c r="B9" s="10">
        <v>2.6099999999999998E-2</v>
      </c>
      <c r="D9" s="21" t="s">
        <v>6</v>
      </c>
      <c r="E9" s="3">
        <v>0.44439999999999996</v>
      </c>
      <c r="F9" s="9">
        <v>34</v>
      </c>
      <c r="I9" s="4"/>
    </row>
    <row r="10" spans="1:9" x14ac:dyDescent="0.35">
      <c r="A10" s="33" t="s">
        <v>10</v>
      </c>
      <c r="B10" s="10">
        <v>6.4100000000000004E-2</v>
      </c>
      <c r="D10" s="21" t="s">
        <v>10</v>
      </c>
      <c r="E10" s="3">
        <v>0.61499999999999999</v>
      </c>
      <c r="F10" s="9">
        <v>34</v>
      </c>
      <c r="I10" s="4"/>
    </row>
    <row r="11" spans="1:9" x14ac:dyDescent="0.35">
      <c r="A11" s="33" t="s">
        <v>12</v>
      </c>
      <c r="B11" s="10">
        <v>8.3699999999999997E-2</v>
      </c>
      <c r="D11" s="21" t="s">
        <v>12</v>
      </c>
      <c r="E11" s="3">
        <v>1</v>
      </c>
      <c r="F11" s="9">
        <v>34</v>
      </c>
      <c r="I11" s="4"/>
    </row>
    <row r="12" spans="1:9" x14ac:dyDescent="0.35">
      <c r="A12" s="33" t="s">
        <v>31</v>
      </c>
      <c r="B12" s="10">
        <v>2.6099999999999998E-2</v>
      </c>
      <c r="D12" s="21" t="s">
        <v>31</v>
      </c>
      <c r="E12" s="3">
        <v>0.44439999999999996</v>
      </c>
      <c r="F12" s="9">
        <v>34</v>
      </c>
      <c r="I12" s="4"/>
    </row>
    <row r="13" spans="1:9" x14ac:dyDescent="0.35">
      <c r="A13" s="33" t="s">
        <v>16</v>
      </c>
      <c r="B13" s="10">
        <v>2.6099999999999998E-2</v>
      </c>
      <c r="D13" s="21" t="s">
        <v>16</v>
      </c>
      <c r="E13" s="3">
        <v>0.44439999999999996</v>
      </c>
      <c r="F13" s="9">
        <v>34</v>
      </c>
      <c r="I13" s="4"/>
    </row>
    <row r="14" spans="1:9" x14ac:dyDescent="0.35">
      <c r="A14" s="33" t="s">
        <v>32</v>
      </c>
      <c r="B14" s="10">
        <v>3.7999999999999999E-2</v>
      </c>
      <c r="D14" s="21" t="s">
        <v>32</v>
      </c>
      <c r="E14" s="3">
        <v>0.17059999999999997</v>
      </c>
      <c r="F14" s="9">
        <v>34</v>
      </c>
      <c r="I14" s="4"/>
    </row>
    <row r="15" spans="1:9" x14ac:dyDescent="0.35">
      <c r="A15" s="33" t="s">
        <v>7</v>
      </c>
      <c r="B15" s="10">
        <v>3.7999999999999999E-2</v>
      </c>
      <c r="D15" s="21" t="s">
        <v>7</v>
      </c>
      <c r="E15" s="3">
        <v>0.17059999999999997</v>
      </c>
      <c r="F15" s="9">
        <v>34</v>
      </c>
      <c r="I15" s="4"/>
    </row>
    <row r="16" spans="1:9" x14ac:dyDescent="0.35">
      <c r="A16" s="33" t="s">
        <v>23</v>
      </c>
      <c r="B16" s="10">
        <v>5.7599999999999998E-2</v>
      </c>
      <c r="D16" s="21" t="s">
        <v>23</v>
      </c>
      <c r="E16" s="3">
        <v>0.55559999999999998</v>
      </c>
      <c r="F16" s="9">
        <v>34</v>
      </c>
      <c r="I16" s="4"/>
    </row>
    <row r="17" spans="1:9" x14ac:dyDescent="0.35">
      <c r="A17" s="33" t="s">
        <v>19</v>
      </c>
      <c r="B17" s="10">
        <v>0</v>
      </c>
      <c r="D17" s="21" t="s">
        <v>19</v>
      </c>
      <c r="E17" s="3">
        <v>0</v>
      </c>
      <c r="F17" s="9">
        <v>34</v>
      </c>
      <c r="I17" s="4"/>
    </row>
    <row r="18" spans="1:9" x14ac:dyDescent="0.35">
      <c r="A18" s="33" t="s">
        <v>17</v>
      </c>
      <c r="B18" s="10">
        <v>6.4100000000000004E-2</v>
      </c>
      <c r="D18" s="21" t="s">
        <v>17</v>
      </c>
      <c r="E18" s="3">
        <v>0.61499999999999999</v>
      </c>
      <c r="F18" s="9">
        <v>34</v>
      </c>
      <c r="I18" s="4"/>
    </row>
    <row r="19" spans="1:9" x14ac:dyDescent="0.35">
      <c r="A19" s="33" t="s">
        <v>20</v>
      </c>
      <c r="B19" s="10">
        <v>3.7999999999999999E-2</v>
      </c>
      <c r="D19" s="21" t="s">
        <v>20</v>
      </c>
      <c r="E19" s="3">
        <v>0.17059999999999997</v>
      </c>
      <c r="F19" s="9">
        <v>34</v>
      </c>
      <c r="I19" s="4"/>
    </row>
    <row r="20" spans="1:9" x14ac:dyDescent="0.35">
      <c r="A20" s="33" t="s">
        <v>18</v>
      </c>
      <c r="B20" s="10">
        <v>3.7999999999999999E-2</v>
      </c>
      <c r="D20" s="21" t="s">
        <v>18</v>
      </c>
      <c r="E20" s="3">
        <v>0.17059999999999997</v>
      </c>
      <c r="F20" s="9">
        <v>34</v>
      </c>
      <c r="I20" s="4"/>
    </row>
    <row r="21" spans="1:9" x14ac:dyDescent="0.35">
      <c r="A21" s="33" t="s">
        <v>8</v>
      </c>
      <c r="B21" s="10">
        <v>1.9599999999999999E-2</v>
      </c>
      <c r="D21" s="21" t="s">
        <v>8</v>
      </c>
      <c r="E21" s="3">
        <v>0.38500000000000001</v>
      </c>
      <c r="F21" s="9">
        <v>34</v>
      </c>
      <c r="I21" s="4"/>
    </row>
    <row r="22" spans="1:9" x14ac:dyDescent="0.35">
      <c r="A22" s="33" t="s">
        <v>28</v>
      </c>
      <c r="B22" s="10">
        <v>3.7999999999999999E-2</v>
      </c>
      <c r="D22" s="21" t="s">
        <v>28</v>
      </c>
      <c r="E22" s="3">
        <v>0.17059999999999997</v>
      </c>
      <c r="F22" s="9">
        <v>34</v>
      </c>
      <c r="I22" s="4"/>
    </row>
    <row r="23" spans="1:9" x14ac:dyDescent="0.35">
      <c r="A23" s="33" t="s">
        <v>13</v>
      </c>
      <c r="B23" s="10">
        <v>8.3699999999999997E-2</v>
      </c>
      <c r="D23" s="21" t="s">
        <v>13</v>
      </c>
      <c r="E23" s="3">
        <v>1</v>
      </c>
      <c r="F23" s="9">
        <v>34</v>
      </c>
      <c r="I23" s="4"/>
    </row>
    <row r="24" spans="1:9" x14ac:dyDescent="0.35">
      <c r="A24" s="33" t="s">
        <v>29</v>
      </c>
      <c r="B24" s="10">
        <v>5.7599999999999998E-2</v>
      </c>
      <c r="D24" s="21" t="s">
        <v>29</v>
      </c>
      <c r="E24" s="3">
        <v>0.55559999999999998</v>
      </c>
      <c r="F24" s="9">
        <v>34</v>
      </c>
      <c r="I24" s="4"/>
    </row>
    <row r="25" spans="1:9" x14ac:dyDescent="0.35">
      <c r="A25" s="33" t="s">
        <v>21</v>
      </c>
      <c r="B25" s="10">
        <v>1.9599999999999999E-2</v>
      </c>
      <c r="D25" s="21" t="s">
        <v>21</v>
      </c>
      <c r="E25" s="3">
        <v>0.38500000000000001</v>
      </c>
      <c r="F25" s="9">
        <v>34</v>
      </c>
      <c r="I25" s="4"/>
    </row>
    <row r="26" spans="1:9" x14ac:dyDescent="0.35">
      <c r="A26" s="33" t="s">
        <v>11</v>
      </c>
      <c r="B26" s="10">
        <v>1.9599999999999999E-2</v>
      </c>
      <c r="D26" s="21" t="s">
        <v>11</v>
      </c>
      <c r="E26" s="3">
        <v>0.38500000000000001</v>
      </c>
      <c r="F26" s="9">
        <v>34</v>
      </c>
      <c r="I26" s="4"/>
    </row>
    <row r="27" spans="1:9" x14ac:dyDescent="0.35">
      <c r="A27" s="33" t="s">
        <v>27</v>
      </c>
      <c r="B27" s="10">
        <v>5.7599999999999998E-2</v>
      </c>
      <c r="D27" s="21" t="s">
        <v>27</v>
      </c>
      <c r="E27" s="3">
        <v>0.55559999999999998</v>
      </c>
      <c r="F27" s="9">
        <v>34</v>
      </c>
      <c r="I27" s="4"/>
    </row>
    <row r="28" spans="1:9" x14ac:dyDescent="0.35">
      <c r="A28" s="33" t="s">
        <v>33</v>
      </c>
      <c r="B28" s="10">
        <v>2.6099999999999998E-2</v>
      </c>
      <c r="D28" s="21" t="s">
        <v>33</v>
      </c>
      <c r="E28" s="3">
        <v>0.44439999999999996</v>
      </c>
      <c r="F28" s="9">
        <v>34</v>
      </c>
      <c r="I28" s="4"/>
    </row>
    <row r="29" spans="1:9" x14ac:dyDescent="0.35">
      <c r="A29" s="33" t="s">
        <v>22</v>
      </c>
      <c r="B29" s="10">
        <v>0</v>
      </c>
      <c r="D29" s="21" t="s">
        <v>22</v>
      </c>
      <c r="E29" s="3">
        <v>0</v>
      </c>
      <c r="F29" s="9">
        <v>34</v>
      </c>
      <c r="I29" s="4"/>
    </row>
    <row r="30" spans="1:9" x14ac:dyDescent="0.35">
      <c r="A30" s="33" t="s">
        <v>14</v>
      </c>
      <c r="B30" s="10">
        <v>3.7999999999999999E-2</v>
      </c>
      <c r="D30" s="21" t="s">
        <v>14</v>
      </c>
      <c r="E30" s="3">
        <v>0.17059999999999997</v>
      </c>
      <c r="F30" s="9">
        <v>34</v>
      </c>
      <c r="I30" s="4"/>
    </row>
    <row r="31" spans="1:9" x14ac:dyDescent="0.35">
      <c r="A31" s="33" t="s">
        <v>26</v>
      </c>
      <c r="B31" s="10">
        <v>5.7599999999999998E-2</v>
      </c>
      <c r="D31" s="21" t="s">
        <v>26</v>
      </c>
      <c r="E31" s="3">
        <v>0.55559999999999998</v>
      </c>
      <c r="F31" s="9">
        <v>34</v>
      </c>
      <c r="I31" s="4"/>
    </row>
    <row r="32" spans="1:9" x14ac:dyDescent="0.35">
      <c r="A32" s="33" t="s">
        <v>35</v>
      </c>
      <c r="B32" s="10">
        <v>0</v>
      </c>
      <c r="D32" s="21" t="s">
        <v>35</v>
      </c>
      <c r="E32" s="3">
        <v>0</v>
      </c>
      <c r="F32" s="9">
        <v>34</v>
      </c>
      <c r="I32" s="4"/>
    </row>
    <row r="33" spans="1:9" x14ac:dyDescent="0.35">
      <c r="A33" s="33" t="s">
        <v>11</v>
      </c>
      <c r="B33" s="10">
        <v>0</v>
      </c>
      <c r="D33" s="21" t="s">
        <v>11</v>
      </c>
      <c r="E33" s="3">
        <v>0</v>
      </c>
      <c r="F33" s="9">
        <v>25</v>
      </c>
      <c r="I33" s="4"/>
    </row>
    <row r="34" spans="1:9" x14ac:dyDescent="0.35">
      <c r="A34" s="33" t="s">
        <v>9</v>
      </c>
      <c r="B34" s="10">
        <v>3.4999999999999996E-3</v>
      </c>
      <c r="D34" s="21" t="s">
        <v>9</v>
      </c>
      <c r="E34" s="3">
        <v>5.3600000000000002E-2</v>
      </c>
      <c r="F34" s="9">
        <v>25</v>
      </c>
      <c r="I34" s="4"/>
    </row>
    <row r="35" spans="1:9" x14ac:dyDescent="0.35">
      <c r="A35" s="33" t="s">
        <v>25</v>
      </c>
      <c r="B35" s="10">
        <v>1.3300000000000001E-2</v>
      </c>
      <c r="D35" s="21" t="s">
        <v>25</v>
      </c>
      <c r="E35" s="3">
        <v>0.21960000000000002</v>
      </c>
      <c r="F35" s="9">
        <v>25</v>
      </c>
      <c r="I35" s="4"/>
    </row>
    <row r="36" spans="1:9" x14ac:dyDescent="0.35">
      <c r="A36" s="33" t="s">
        <v>15</v>
      </c>
      <c r="B36" s="10">
        <v>3.4999999999999996E-3</v>
      </c>
      <c r="D36" s="21" t="s">
        <v>15</v>
      </c>
      <c r="E36" s="3">
        <v>5.3600000000000002E-2</v>
      </c>
      <c r="F36" s="9">
        <v>25</v>
      </c>
      <c r="I36" s="4"/>
    </row>
    <row r="37" spans="1:9" x14ac:dyDescent="0.35">
      <c r="A37" s="33" t="s">
        <v>37</v>
      </c>
      <c r="B37" s="10">
        <v>3.4999999999999996E-3</v>
      </c>
      <c r="D37" s="21" t="s">
        <v>37</v>
      </c>
      <c r="E37" s="3">
        <v>5.3600000000000002E-2</v>
      </c>
      <c r="F37" s="9">
        <v>25</v>
      </c>
      <c r="I37" s="4"/>
    </row>
    <row r="38" spans="1:9" x14ac:dyDescent="0.35">
      <c r="A38" s="33" t="s">
        <v>38</v>
      </c>
      <c r="B38" s="10">
        <v>9.7999999999999997E-3</v>
      </c>
      <c r="D38" s="21" t="s">
        <v>38</v>
      </c>
      <c r="E38" s="3">
        <v>0.16600000000000001</v>
      </c>
      <c r="F38" s="9">
        <v>25</v>
      </c>
      <c r="I38" s="4"/>
    </row>
    <row r="39" spans="1:9" x14ac:dyDescent="0.35">
      <c r="A39" s="33" t="s">
        <v>24</v>
      </c>
      <c r="B39" s="10">
        <v>1.3300000000000001E-2</v>
      </c>
      <c r="D39" s="21" t="s">
        <v>24</v>
      </c>
      <c r="E39" s="3">
        <v>0.21960000000000002</v>
      </c>
      <c r="F39" s="9">
        <v>25</v>
      </c>
      <c r="I39" s="4"/>
    </row>
    <row r="40" spans="1:9" x14ac:dyDescent="0.35">
      <c r="A40" s="33" t="s">
        <v>39</v>
      </c>
      <c r="B40" s="10">
        <v>9.7999999999999997E-3</v>
      </c>
      <c r="D40" s="21" t="s">
        <v>39</v>
      </c>
      <c r="E40" s="3">
        <v>0.16600000000000001</v>
      </c>
      <c r="F40" s="9">
        <v>25</v>
      </c>
      <c r="I40" s="4"/>
    </row>
    <row r="41" spans="1:9" ht="15" thickBot="1" x14ac:dyDescent="0.4">
      <c r="A41" s="34" t="s">
        <v>40</v>
      </c>
      <c r="B41" s="11">
        <v>9.7999999999999997E-3</v>
      </c>
      <c r="D41" s="22" t="s">
        <v>40</v>
      </c>
      <c r="E41" s="12">
        <v>0.16600000000000001</v>
      </c>
      <c r="F41" s="13">
        <v>25</v>
      </c>
      <c r="I41" s="4"/>
    </row>
    <row r="42" spans="1:9" x14ac:dyDescent="0.35">
      <c r="D42" s="46" t="s">
        <v>66</v>
      </c>
      <c r="H42" t="s">
        <v>67</v>
      </c>
      <c r="I42" s="4"/>
    </row>
    <row r="43" spans="1:9" x14ac:dyDescent="0.35">
      <c r="A43" s="30" t="s">
        <v>49</v>
      </c>
      <c r="B43" s="24" t="s">
        <v>48</v>
      </c>
      <c r="C43" s="24"/>
      <c r="D43" t="s">
        <v>51</v>
      </c>
      <c r="E43" t="str">
        <f>VLOOKUP(Simulador!C19,$A$44:$B$71,2,FALSE)</f>
        <v>0.0</v>
      </c>
      <c r="F43" s="23"/>
      <c r="G43" s="23"/>
      <c r="H43" t="s">
        <v>51</v>
      </c>
      <c r="I43" t="str">
        <f>VLOOKUP(Simulador!C27,$A$44:$B$71,2,FALSE)</f>
        <v>1.3</v>
      </c>
    </row>
    <row r="44" spans="1:9" x14ac:dyDescent="0.35">
      <c r="A44" s="44" t="s">
        <v>89</v>
      </c>
      <c r="B44" s="31" t="s">
        <v>0</v>
      </c>
      <c r="C44" s="41"/>
      <c r="D44" t="s">
        <v>52</v>
      </c>
      <c r="E44" t="str">
        <f>VLOOKUP(Simulador!C20,$A$44:$B$71,2,FALSE)</f>
        <v>1.3</v>
      </c>
      <c r="F44" s="23"/>
      <c r="G44" s="23"/>
      <c r="H44" t="s">
        <v>52</v>
      </c>
      <c r="I44" t="str">
        <f>VLOOKUP(Simulador!C28,$A$44:$B$71,2,FALSE)</f>
        <v>0.0</v>
      </c>
    </row>
    <row r="45" spans="1:9" x14ac:dyDescent="0.35">
      <c r="A45" s="44" t="s">
        <v>118</v>
      </c>
      <c r="B45" s="31" t="s">
        <v>0</v>
      </c>
      <c r="C45" s="41"/>
      <c r="D45" t="s">
        <v>50</v>
      </c>
      <c r="E45" s="32" t="str">
        <f>E43&amp;"-"&amp;E44</f>
        <v>0.0-1.3</v>
      </c>
      <c r="F45" s="26"/>
      <c r="G45" s="26"/>
      <c r="H45" t="s">
        <v>50</v>
      </c>
      <c r="I45" s="32" t="str">
        <f>I43&amp;"-"&amp;I44</f>
        <v>1.3-0.0</v>
      </c>
    </row>
    <row r="46" spans="1:9" x14ac:dyDescent="0.35">
      <c r="A46" s="41" t="s">
        <v>78</v>
      </c>
      <c r="B46" s="26" t="s">
        <v>1</v>
      </c>
      <c r="C46" s="41"/>
      <c r="D46" s="26"/>
      <c r="E46" s="35"/>
      <c r="F46" s="26"/>
      <c r="G46" s="26"/>
      <c r="H46" s="26"/>
      <c r="I46" s="35"/>
    </row>
    <row r="47" spans="1:9" x14ac:dyDescent="0.35">
      <c r="A47" s="41" t="s">
        <v>71</v>
      </c>
      <c r="B47" s="26" t="s">
        <v>1</v>
      </c>
      <c r="C47" s="41"/>
      <c r="D47" s="17" t="s">
        <v>34</v>
      </c>
      <c r="E47" s="37">
        <f>VLOOKUP(E45,$A$8:$B$41,2,FALSE)</f>
        <v>8.3699999999999997E-2</v>
      </c>
      <c r="F47" s="27"/>
      <c r="G47" s="27"/>
      <c r="H47" s="17" t="s">
        <v>34</v>
      </c>
      <c r="I47" s="37">
        <f>VLOOKUP(I45,$A$8:$B$41,2,FALSE)</f>
        <v>8.3699999999999997E-2</v>
      </c>
    </row>
    <row r="48" spans="1:9" x14ac:dyDescent="0.35">
      <c r="A48" s="41" t="s">
        <v>88</v>
      </c>
      <c r="B48" s="6" t="s">
        <v>2</v>
      </c>
      <c r="C48" s="41"/>
      <c r="D48" s="17"/>
      <c r="E48" s="38"/>
      <c r="F48" s="27"/>
      <c r="G48" s="27"/>
      <c r="H48" s="17"/>
      <c r="I48" s="38"/>
    </row>
    <row r="49" spans="1:9" x14ac:dyDescent="0.35">
      <c r="A49" s="41" t="s">
        <v>79</v>
      </c>
      <c r="B49" s="6" t="s">
        <v>2</v>
      </c>
      <c r="C49" s="41"/>
      <c r="D49" s="17" t="s">
        <v>42</v>
      </c>
      <c r="E49" s="36">
        <f>VLOOKUP(E45,$D$8:$F$41,3,FALSE)</f>
        <v>34</v>
      </c>
      <c r="F49" s="27"/>
      <c r="G49" s="27"/>
      <c r="H49" s="17" t="s">
        <v>42</v>
      </c>
      <c r="I49" s="36">
        <f>VLOOKUP(I45,$D$8:$F$41,3,FALSE)</f>
        <v>34</v>
      </c>
    </row>
    <row r="50" spans="1:9" x14ac:dyDescent="0.35">
      <c r="A50" s="41" t="s">
        <v>84</v>
      </c>
      <c r="B50" s="6" t="s">
        <v>2</v>
      </c>
      <c r="C50" s="41"/>
      <c r="D50" s="17" t="s">
        <v>53</v>
      </c>
      <c r="E50" s="25">
        <f>IF(Simulador!C14&lt;Anexo!B5,Anexo!B5,IF(Simulador!C14&lt;Anexo!E49,Simulador!C14,Anexo!E49))</f>
        <v>34</v>
      </c>
      <c r="F50" s="27"/>
      <c r="G50" s="27"/>
      <c r="H50" s="17" t="s">
        <v>53</v>
      </c>
      <c r="I50" s="25">
        <f>IF(Simulador!C14&lt;Anexo!B5,Anexo!B5,IF(Simulador!C14&lt;Anexo!I49,Simulador!C14,Anexo!I49))</f>
        <v>34</v>
      </c>
    </row>
    <row r="51" spans="1:9" x14ac:dyDescent="0.35">
      <c r="A51" s="41" t="s">
        <v>86</v>
      </c>
      <c r="B51" s="6" t="s">
        <v>2</v>
      </c>
      <c r="C51" s="41"/>
      <c r="D51" s="17" t="s">
        <v>41</v>
      </c>
      <c r="E51" s="37">
        <f>VLOOKUP(E45,$D$8:$E$41,2,FALSE)</f>
        <v>1</v>
      </c>
      <c r="F51" s="27"/>
      <c r="G51" s="27"/>
      <c r="H51" s="17" t="s">
        <v>41</v>
      </c>
      <c r="I51" s="37">
        <f>VLOOKUP(I45,$D$8:$E$41,2,FALSE)</f>
        <v>1</v>
      </c>
    </row>
    <row r="52" spans="1:9" x14ac:dyDescent="0.35">
      <c r="A52" s="41" t="s">
        <v>73</v>
      </c>
      <c r="B52" s="6" t="s">
        <v>2</v>
      </c>
      <c r="C52" s="41"/>
      <c r="D52" s="17" t="s">
        <v>54</v>
      </c>
      <c r="E52" s="37">
        <f>($E$50-$B$5)/Simulador!C14</f>
        <v>0.40279838880644475</v>
      </c>
      <c r="F52" s="27"/>
      <c r="G52" s="27"/>
      <c r="H52" s="17" t="s">
        <v>54</v>
      </c>
      <c r="I52" s="37">
        <f>($I$50-$B$5)/Simulador!C14</f>
        <v>0.40279838880644475</v>
      </c>
    </row>
    <row r="53" spans="1:9" x14ac:dyDescent="0.35">
      <c r="A53" s="41" t="s">
        <v>87</v>
      </c>
      <c r="B53" s="6" t="s">
        <v>2</v>
      </c>
      <c r="C53" s="41"/>
      <c r="D53" s="17"/>
      <c r="E53" s="27"/>
      <c r="F53" s="27"/>
      <c r="G53" s="27"/>
      <c r="H53" s="27"/>
      <c r="I53" s="27"/>
    </row>
    <row r="54" spans="1:9" x14ac:dyDescent="0.35">
      <c r="A54" s="41" t="s">
        <v>55</v>
      </c>
      <c r="B54" s="6" t="s">
        <v>2</v>
      </c>
      <c r="C54" s="41"/>
      <c r="D54" s="17"/>
      <c r="E54" s="27"/>
      <c r="F54" s="27"/>
      <c r="G54" s="27"/>
      <c r="H54" s="27"/>
      <c r="I54" s="27"/>
    </row>
    <row r="55" spans="1:9" x14ac:dyDescent="0.35">
      <c r="A55" s="41" t="s">
        <v>57</v>
      </c>
      <c r="B55" s="6" t="s">
        <v>2</v>
      </c>
      <c r="C55" s="41"/>
      <c r="D55" s="17"/>
      <c r="E55" s="27"/>
      <c r="F55" s="27"/>
      <c r="G55" s="27"/>
      <c r="H55" s="27"/>
      <c r="I55" s="27"/>
    </row>
    <row r="56" spans="1:9" x14ac:dyDescent="0.35">
      <c r="A56" s="41" t="s">
        <v>83</v>
      </c>
      <c r="B56" s="6" t="s">
        <v>2</v>
      </c>
      <c r="C56" s="41"/>
      <c r="D56" s="17"/>
      <c r="E56" s="27"/>
      <c r="F56" s="27"/>
      <c r="G56" s="27"/>
      <c r="H56" s="27"/>
      <c r="I56" s="27"/>
    </row>
    <row r="57" spans="1:9" x14ac:dyDescent="0.35">
      <c r="A57" s="41" t="s">
        <v>85</v>
      </c>
      <c r="B57" s="6" t="s">
        <v>2</v>
      </c>
      <c r="C57" s="41"/>
      <c r="D57" s="17"/>
      <c r="E57" s="27"/>
      <c r="F57" s="27"/>
      <c r="G57" s="27"/>
      <c r="H57" s="27"/>
      <c r="I57" s="27"/>
    </row>
    <row r="58" spans="1:9" x14ac:dyDescent="0.35">
      <c r="A58" s="43" t="s">
        <v>60</v>
      </c>
      <c r="B58" s="6" t="s">
        <v>2</v>
      </c>
      <c r="C58" s="41"/>
      <c r="D58" s="29"/>
      <c r="E58" s="15"/>
      <c r="F58" s="15"/>
      <c r="G58" s="15"/>
      <c r="H58" s="15"/>
      <c r="I58" s="28"/>
    </row>
    <row r="59" spans="1:9" x14ac:dyDescent="0.35">
      <c r="A59" s="41" t="s">
        <v>75</v>
      </c>
      <c r="B59" s="16" t="s">
        <v>3</v>
      </c>
      <c r="C59" s="41"/>
      <c r="D59" s="29"/>
      <c r="E59" s="15"/>
      <c r="F59" s="15"/>
      <c r="G59" s="15"/>
      <c r="H59" s="15"/>
      <c r="I59" s="28"/>
    </row>
    <row r="60" spans="1:9" x14ac:dyDescent="0.35">
      <c r="A60" s="41" t="s">
        <v>58</v>
      </c>
      <c r="B60" s="16" t="s">
        <v>3</v>
      </c>
      <c r="C60" s="41"/>
      <c r="D60" s="29"/>
      <c r="E60" s="15"/>
      <c r="F60" s="15"/>
      <c r="G60" s="15"/>
      <c r="H60" s="15"/>
      <c r="I60" s="28"/>
    </row>
    <row r="61" spans="1:9" x14ac:dyDescent="0.35">
      <c r="A61" s="41" t="s">
        <v>56</v>
      </c>
      <c r="B61" s="16" t="s">
        <v>3</v>
      </c>
      <c r="C61" s="41"/>
      <c r="D61" s="29"/>
      <c r="E61" s="15"/>
      <c r="F61" s="15"/>
      <c r="G61" s="15"/>
      <c r="H61" s="15"/>
      <c r="I61" s="28"/>
    </row>
    <row r="62" spans="1:9" x14ac:dyDescent="0.35">
      <c r="A62" s="41" t="s">
        <v>76</v>
      </c>
      <c r="B62" s="16" t="s">
        <v>3</v>
      </c>
      <c r="C62" s="41"/>
      <c r="D62" s="29"/>
      <c r="E62" s="15"/>
      <c r="F62" s="15"/>
      <c r="G62" s="15"/>
      <c r="H62" s="15"/>
      <c r="I62" s="28"/>
    </row>
    <row r="63" spans="1:9" x14ac:dyDescent="0.35">
      <c r="A63" s="41" t="s">
        <v>74</v>
      </c>
      <c r="B63" s="16" t="s">
        <v>3</v>
      </c>
      <c r="C63" s="15"/>
      <c r="D63" s="29"/>
      <c r="E63" s="15"/>
      <c r="F63" s="15"/>
      <c r="G63" s="15"/>
      <c r="H63" s="15"/>
      <c r="I63" s="28"/>
    </row>
    <row r="64" spans="1:9" x14ac:dyDescent="0.35">
      <c r="A64" s="41" t="s">
        <v>77</v>
      </c>
      <c r="B64" s="16" t="s">
        <v>3</v>
      </c>
      <c r="C64" s="15"/>
      <c r="D64" s="29"/>
      <c r="E64" s="15"/>
      <c r="F64" s="15"/>
      <c r="G64" s="15"/>
      <c r="H64" s="15"/>
      <c r="I64" s="28"/>
    </row>
    <row r="65" spans="1:9" x14ac:dyDescent="0.35">
      <c r="A65" s="41" t="s">
        <v>72</v>
      </c>
      <c r="B65" s="16" t="s">
        <v>4</v>
      </c>
      <c r="C65" s="41"/>
      <c r="D65" s="29"/>
      <c r="E65" s="15"/>
      <c r="F65" s="15"/>
      <c r="G65" s="15"/>
      <c r="H65" s="15"/>
      <c r="I65" s="28"/>
    </row>
    <row r="66" spans="1:9" x14ac:dyDescent="0.35">
      <c r="A66" s="41" t="s">
        <v>69</v>
      </c>
      <c r="B66" s="16" t="s">
        <v>4</v>
      </c>
      <c r="C66" s="41"/>
      <c r="D66" s="29"/>
      <c r="E66" s="15"/>
      <c r="F66" s="15"/>
      <c r="G66" s="15"/>
      <c r="H66" s="15"/>
      <c r="I66" s="28"/>
    </row>
    <row r="67" spans="1:9" x14ac:dyDescent="0.35">
      <c r="A67" s="41" t="s">
        <v>81</v>
      </c>
      <c r="B67" s="16" t="s">
        <v>4</v>
      </c>
      <c r="C67" s="41"/>
      <c r="D67" s="29"/>
      <c r="E67" s="15"/>
      <c r="F67" s="15"/>
      <c r="G67" s="15"/>
      <c r="H67" s="15"/>
      <c r="I67" s="28"/>
    </row>
    <row r="68" spans="1:9" x14ac:dyDescent="0.35">
      <c r="A68" s="41" t="s">
        <v>59</v>
      </c>
      <c r="B68" s="16" t="s">
        <v>4</v>
      </c>
      <c r="C68" s="41"/>
      <c r="D68" s="29"/>
      <c r="E68" s="15"/>
      <c r="F68" s="15"/>
      <c r="G68" s="15"/>
      <c r="H68" s="15"/>
      <c r="I68" s="28"/>
    </row>
    <row r="69" spans="1:9" x14ac:dyDescent="0.35">
      <c r="A69" s="41" t="s">
        <v>80</v>
      </c>
      <c r="B69" s="16" t="s">
        <v>4</v>
      </c>
      <c r="C69" s="41"/>
      <c r="D69" s="15"/>
      <c r="E69" s="15"/>
      <c r="F69" s="15"/>
      <c r="G69" s="15"/>
      <c r="H69" s="15"/>
      <c r="I69" s="28"/>
    </row>
    <row r="70" spans="1:9" x14ac:dyDescent="0.35">
      <c r="A70" s="41" t="s">
        <v>70</v>
      </c>
      <c r="B70" s="16" t="s">
        <v>5</v>
      </c>
      <c r="C70" s="41"/>
      <c r="D70" s="15"/>
      <c r="E70" s="15"/>
      <c r="F70" s="15"/>
      <c r="G70" s="15"/>
      <c r="H70" s="15"/>
      <c r="I70" s="28"/>
    </row>
    <row r="71" spans="1:9" x14ac:dyDescent="0.35">
      <c r="A71" s="41" t="s">
        <v>82</v>
      </c>
      <c r="B71" s="16" t="s">
        <v>5</v>
      </c>
      <c r="C71" s="41"/>
      <c r="D71" s="15"/>
      <c r="E71" s="15"/>
      <c r="F71" s="15"/>
      <c r="G71" s="15"/>
      <c r="H71" s="15"/>
      <c r="I71" s="28"/>
    </row>
  </sheetData>
  <sheetProtection algorithmName="SHA-512" hashValue="DYD5UCXv/7SZbxfoyvDQJuUw4fZIe7sTJ0i6kGy9NF0cNbEkYcEGe60uKToi6I0u98uEXFZtv+j9W5Vb31tbXw==" saltValue="F2OWPCaOEVFZ9AOj2e9CtA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40</vt:i4>
      </vt:variant>
    </vt:vector>
  </HeadingPairs>
  <TitlesOfParts>
    <vt:vector size="43" baseType="lpstr">
      <vt:lpstr>Simulador</vt:lpstr>
      <vt:lpstr>Origen-Destino</vt:lpstr>
      <vt:lpstr>Anexo</vt:lpstr>
      <vt:lpstr>BUENOSAIRES</vt:lpstr>
      <vt:lpstr>CAMPANA</vt:lpstr>
      <vt:lpstr>CAMPANAA</vt:lpstr>
      <vt:lpstr>COFCOAGRIFLOTANTE</vt:lpstr>
      <vt:lpstr>COFCOAGRISUR</vt:lpstr>
      <vt:lpstr>CONCEPCIONDELURU</vt:lpstr>
      <vt:lpstr>DELGUAZUS</vt:lpstr>
      <vt:lpstr>DIAMANTEA</vt:lpstr>
      <vt:lpstr>DOCKSUD</vt:lpstr>
      <vt:lpstr>ENTRADA</vt:lpstr>
      <vt:lpstr>I._MARITIMO_Recalada</vt:lpstr>
      <vt:lpstr>KMRPG</vt:lpstr>
      <vt:lpstr>LOUIS_DREYFUS</vt:lpstr>
      <vt:lpstr>LOUISDREYFUS</vt:lpstr>
      <vt:lpstr>NUEVA_PALMIRA</vt:lpstr>
      <vt:lpstr>NUEVAPALMIRA</vt:lpstr>
      <vt:lpstr>PUERTOESCOBAR</vt:lpstr>
      <vt:lpstr>RADA_LA_PLATA</vt:lpstr>
      <vt:lpstr>RADALAPLATA</vt:lpstr>
      <vt:lpstr>RAMALLO</vt:lpstr>
      <vt:lpstr>RAMALLOA</vt:lpstr>
      <vt:lpstr>RENOVA_TIMBUES</vt:lpstr>
      <vt:lpstr>RENOVATIMBUES</vt:lpstr>
      <vt:lpstr>RIO_PARANA_GUAZU</vt:lpstr>
      <vt:lpstr>RIOPARANAGUAZU</vt:lpstr>
      <vt:lpstr>ROSARIO</vt:lpstr>
      <vt:lpstr>ROSARIOA</vt:lpstr>
      <vt:lpstr>RPP_KM._460</vt:lpstr>
      <vt:lpstr>RPPKM460</vt:lpstr>
      <vt:lpstr>SALIDA</vt:lpstr>
      <vt:lpstr>SAN_LORENZO</vt:lpstr>
      <vt:lpstr>SAN_NICOLAS</vt:lpstr>
      <vt:lpstr>SANLORENZO</vt:lpstr>
      <vt:lpstr>SANNICOLAS</vt:lpstr>
      <vt:lpstr>SANPEDRO</vt:lpstr>
      <vt:lpstr>VILLA_CONSTITUCION</vt:lpstr>
      <vt:lpstr>VILLACONSTITUCION</vt:lpstr>
      <vt:lpstr>ZARATEA</vt:lpstr>
      <vt:lpstr>ZONA_COMUN</vt:lpstr>
      <vt:lpstr>ZONACOMUN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Agu</cp:lastModifiedBy>
  <cp:lastPrinted>2018-09-17T17:25:04Z</cp:lastPrinted>
  <dcterms:created xsi:type="dcterms:W3CDTF">2017-07-17T20:39:41Z</dcterms:created>
  <dcterms:modified xsi:type="dcterms:W3CDTF">2021-09-14T20:51:24Z</dcterms:modified>
</cp:coreProperties>
</file>